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itle I\Title I FY27\1 Prelim Eligibility\"/>
    </mc:Choice>
  </mc:AlternateContent>
  <xr:revisionPtr revIDLastSave="0" documentId="13_ncr:1_{109990B0-F5E4-4035-9AE4-982ADC1912F9}" xr6:coauthVersionLast="47" xr6:coauthVersionMax="47" xr10:uidLastSave="{00000000-0000-0000-0000-000000000000}"/>
  <bookViews>
    <workbookView xWindow="-28920" yWindow="-120" windowWidth="29040" windowHeight="15720" tabRatio="829" xr2:uid="{559B6F16-C435-44DA-956F-1B299B188D3E}"/>
  </bookViews>
  <sheets>
    <sheet name="FY27 Prelim Elig" sheetId="10" r:id="rId1"/>
    <sheet name="FY25 Elig Compare to FY24" sheetId="16" state="hidden" r:id="rId2"/>
    <sheet name="Website FY24 (PY)" sheetId="2" state="hidden" r:id="rId3"/>
    <sheet name="from ED Prelim 2021 (PY)" sheetId="6" state="hidden" r:id="rId4"/>
    <sheet name="FY24 Formula counts Final Feds" sheetId="14" state="hidden" r:id="rId5"/>
    <sheet name="OLDPYFrom Ed 2022" sheetId="8" state="hidden" r:id="rId6"/>
    <sheet name="OLDPY1 Public Dist &amp; Sch" sheetId="11" state="hidden" r:id="rId7"/>
  </sheets>
  <definedNames>
    <definedName name="_xlnm._FilterDatabase" localSheetId="1" hidden="1">'FY25 Elig Compare to FY24'!$A$8:$Q$859</definedName>
    <definedName name="_xlnm._FilterDatabase" localSheetId="0" hidden="1">'FY27 Prelim Elig'!$A$7:$I$865</definedName>
    <definedName name="_xlnm._FilterDatabase" localSheetId="2" hidden="1">'Website FY24 (PY)'!$A$8:$N$871</definedName>
    <definedName name="_xlnm.Print_Area" localSheetId="4">'FY24 Formula counts Final Feds'!$D$2:$R$859</definedName>
    <definedName name="_xlnm.Print_Area" localSheetId="0">'FY27 Prelim Elig'!$A$1:$B$865</definedName>
    <definedName name="_xlnm.Print_Titles" localSheetId="4">'FY24 Formula counts Final Feds'!$2:$4</definedName>
    <definedName name="_xlnm.Print_Titles" localSheetId="5">'OLDPYFrom Ed 2022'!$1:$2</definedName>
    <definedName name="_xlnm.Print_Titles" localSheetId="2">'Website FY24 (PY)'!$5:$8</definedName>
    <definedName name="PublicData">'OLDPY1 Public Dist &amp; Sch'!$D$2:$G$2</definedName>
    <definedName name="PublicHeader">'OLDPY1 Public Dist &amp; Sch'!$D$1:$G$1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0" l="1"/>
  <c r="L8" i="10"/>
  <c r="M8" i="10"/>
  <c r="K9" i="10"/>
  <c r="L9" i="10"/>
  <c r="M9" i="10"/>
  <c r="K10" i="10"/>
  <c r="L10" i="10"/>
  <c r="M10" i="10"/>
  <c r="K11" i="10"/>
  <c r="L11" i="10"/>
  <c r="M11" i="10"/>
  <c r="K12" i="10"/>
  <c r="L12" i="10"/>
  <c r="M12" i="10"/>
  <c r="K13" i="10"/>
  <c r="L13" i="10"/>
  <c r="M13" i="10"/>
  <c r="K14" i="10"/>
  <c r="L14" i="10"/>
  <c r="M14" i="10"/>
  <c r="K15" i="10"/>
  <c r="L15" i="10"/>
  <c r="M15" i="10"/>
  <c r="K16" i="10"/>
  <c r="L16" i="10"/>
  <c r="M16" i="10"/>
  <c r="K17" i="10"/>
  <c r="L17" i="10"/>
  <c r="M17" i="10"/>
  <c r="K18" i="10"/>
  <c r="L18" i="10"/>
  <c r="M18" i="10"/>
  <c r="K19" i="10"/>
  <c r="L19" i="10"/>
  <c r="M19" i="10"/>
  <c r="K20" i="10"/>
  <c r="L20" i="10"/>
  <c r="M20" i="10"/>
  <c r="K21" i="10"/>
  <c r="L21" i="10"/>
  <c r="M21" i="10"/>
  <c r="K22" i="10"/>
  <c r="L22" i="10"/>
  <c r="M22" i="10"/>
  <c r="K23" i="10"/>
  <c r="L23" i="10"/>
  <c r="M23" i="10"/>
  <c r="K24" i="10"/>
  <c r="L24" i="10"/>
  <c r="M24" i="10"/>
  <c r="K25" i="10"/>
  <c r="L25" i="10"/>
  <c r="M25" i="10"/>
  <c r="K26" i="10"/>
  <c r="L26" i="10"/>
  <c r="M26" i="10"/>
  <c r="K27" i="10"/>
  <c r="L27" i="10"/>
  <c r="M27" i="10"/>
  <c r="K28" i="10"/>
  <c r="L28" i="10"/>
  <c r="M28" i="10"/>
  <c r="K29" i="10"/>
  <c r="L29" i="10"/>
  <c r="M29" i="10"/>
  <c r="K30" i="10"/>
  <c r="L30" i="10"/>
  <c r="M30" i="10"/>
  <c r="K31" i="10"/>
  <c r="L31" i="10"/>
  <c r="M31" i="10"/>
  <c r="K32" i="10"/>
  <c r="L32" i="10"/>
  <c r="M32" i="10"/>
  <c r="K33" i="10"/>
  <c r="L33" i="10"/>
  <c r="M33" i="10"/>
  <c r="K34" i="10"/>
  <c r="L34" i="10"/>
  <c r="M34" i="10"/>
  <c r="K35" i="10"/>
  <c r="L35" i="10"/>
  <c r="M35" i="10"/>
  <c r="K36" i="10"/>
  <c r="L36" i="10"/>
  <c r="M36" i="10"/>
  <c r="K37" i="10"/>
  <c r="L37" i="10"/>
  <c r="M37" i="10"/>
  <c r="K38" i="10"/>
  <c r="L38" i="10"/>
  <c r="M38" i="10"/>
  <c r="K39" i="10"/>
  <c r="L39" i="10"/>
  <c r="M39" i="10"/>
  <c r="K40" i="10"/>
  <c r="L40" i="10"/>
  <c r="M40" i="10"/>
  <c r="K41" i="10"/>
  <c r="L41" i="10"/>
  <c r="M41" i="10"/>
  <c r="K42" i="10"/>
  <c r="L42" i="10"/>
  <c r="M42" i="10"/>
  <c r="K43" i="10"/>
  <c r="L43" i="10"/>
  <c r="M43" i="10"/>
  <c r="K44" i="10"/>
  <c r="L44" i="10"/>
  <c r="M44" i="10"/>
  <c r="K45" i="10"/>
  <c r="L45" i="10"/>
  <c r="M45" i="10"/>
  <c r="K46" i="10"/>
  <c r="L46" i="10"/>
  <c r="M46" i="10"/>
  <c r="K47" i="10"/>
  <c r="L47" i="10"/>
  <c r="M47" i="10"/>
  <c r="K48" i="10"/>
  <c r="L48" i="10"/>
  <c r="M48" i="10"/>
  <c r="K49" i="10"/>
  <c r="L49" i="10"/>
  <c r="M49" i="10"/>
  <c r="K50" i="10"/>
  <c r="L50" i="10"/>
  <c r="M50" i="10"/>
  <c r="K51" i="10"/>
  <c r="L51" i="10"/>
  <c r="M51" i="10"/>
  <c r="K52" i="10"/>
  <c r="L52" i="10"/>
  <c r="M52" i="10"/>
  <c r="K53" i="10"/>
  <c r="L53" i="10"/>
  <c r="M53" i="10"/>
  <c r="K54" i="10"/>
  <c r="L54" i="10"/>
  <c r="M54" i="10"/>
  <c r="K55" i="10"/>
  <c r="L55" i="10"/>
  <c r="M55" i="10"/>
  <c r="K56" i="10"/>
  <c r="L56" i="10"/>
  <c r="M56" i="10"/>
  <c r="K57" i="10"/>
  <c r="L57" i="10"/>
  <c r="M57" i="10"/>
  <c r="K58" i="10"/>
  <c r="L58" i="10"/>
  <c r="M58" i="10"/>
  <c r="K59" i="10"/>
  <c r="L59" i="10"/>
  <c r="M59" i="10"/>
  <c r="K60" i="10"/>
  <c r="L60" i="10"/>
  <c r="M60" i="10"/>
  <c r="K61" i="10"/>
  <c r="L61" i="10"/>
  <c r="M61" i="10"/>
  <c r="K62" i="10"/>
  <c r="L62" i="10"/>
  <c r="M62" i="10"/>
  <c r="K63" i="10"/>
  <c r="L63" i="10"/>
  <c r="M63" i="10"/>
  <c r="K64" i="10"/>
  <c r="L64" i="10"/>
  <c r="M64" i="10"/>
  <c r="K65" i="10"/>
  <c r="L65" i="10"/>
  <c r="M65" i="10"/>
  <c r="K66" i="10"/>
  <c r="L66" i="10"/>
  <c r="M66" i="10"/>
  <c r="K67" i="10"/>
  <c r="L67" i="10"/>
  <c r="M67" i="10"/>
  <c r="K68" i="10"/>
  <c r="L68" i="10"/>
  <c r="M68" i="10"/>
  <c r="K69" i="10"/>
  <c r="L69" i="10"/>
  <c r="M69" i="10"/>
  <c r="K70" i="10"/>
  <c r="L70" i="10"/>
  <c r="M70" i="10"/>
  <c r="K71" i="10"/>
  <c r="L71" i="10"/>
  <c r="M71" i="10"/>
  <c r="K72" i="10"/>
  <c r="L72" i="10"/>
  <c r="M72" i="10"/>
  <c r="K73" i="10"/>
  <c r="L73" i="10"/>
  <c r="M73" i="10"/>
  <c r="K74" i="10"/>
  <c r="L74" i="10"/>
  <c r="M74" i="10"/>
  <c r="K75" i="10"/>
  <c r="L75" i="10"/>
  <c r="M75" i="10"/>
  <c r="K76" i="10"/>
  <c r="L76" i="10"/>
  <c r="M76" i="10"/>
  <c r="K77" i="10"/>
  <c r="L77" i="10"/>
  <c r="M77" i="10"/>
  <c r="K78" i="10"/>
  <c r="L78" i="10"/>
  <c r="M78" i="10"/>
  <c r="K79" i="10"/>
  <c r="L79" i="10"/>
  <c r="M79" i="10"/>
  <c r="K80" i="10"/>
  <c r="L80" i="10"/>
  <c r="M80" i="10"/>
  <c r="K81" i="10"/>
  <c r="L81" i="10"/>
  <c r="M81" i="10"/>
  <c r="K82" i="10"/>
  <c r="L82" i="10"/>
  <c r="M82" i="10"/>
  <c r="K83" i="10"/>
  <c r="L83" i="10"/>
  <c r="M83" i="10"/>
  <c r="K84" i="10"/>
  <c r="L84" i="10"/>
  <c r="M84" i="10"/>
  <c r="K85" i="10"/>
  <c r="L85" i="10"/>
  <c r="M85" i="10"/>
  <c r="K86" i="10"/>
  <c r="L86" i="10"/>
  <c r="M86" i="10"/>
  <c r="K87" i="10"/>
  <c r="L87" i="10"/>
  <c r="M87" i="10"/>
  <c r="K88" i="10"/>
  <c r="L88" i="10"/>
  <c r="M88" i="10"/>
  <c r="K89" i="10"/>
  <c r="L89" i="10"/>
  <c r="M89" i="10"/>
  <c r="K90" i="10"/>
  <c r="L90" i="10"/>
  <c r="M90" i="10"/>
  <c r="K91" i="10"/>
  <c r="L91" i="10"/>
  <c r="M91" i="10"/>
  <c r="K92" i="10"/>
  <c r="L92" i="10"/>
  <c r="M92" i="10"/>
  <c r="K93" i="10"/>
  <c r="L93" i="10"/>
  <c r="M93" i="10"/>
  <c r="K94" i="10"/>
  <c r="L94" i="10"/>
  <c r="M94" i="10"/>
  <c r="K95" i="10"/>
  <c r="L95" i="10"/>
  <c r="M95" i="10"/>
  <c r="K96" i="10"/>
  <c r="L96" i="10"/>
  <c r="M96" i="10"/>
  <c r="K97" i="10"/>
  <c r="L97" i="10"/>
  <c r="M97" i="10"/>
  <c r="K98" i="10"/>
  <c r="L98" i="10"/>
  <c r="M98" i="10"/>
  <c r="K99" i="10"/>
  <c r="L99" i="10"/>
  <c r="M99" i="10"/>
  <c r="K100" i="10"/>
  <c r="L100" i="10"/>
  <c r="M100" i="10"/>
  <c r="K101" i="10"/>
  <c r="L101" i="10"/>
  <c r="M101" i="10"/>
  <c r="K102" i="10"/>
  <c r="L102" i="10"/>
  <c r="M102" i="10"/>
  <c r="K103" i="10"/>
  <c r="L103" i="10"/>
  <c r="M103" i="10"/>
  <c r="K104" i="10"/>
  <c r="L104" i="10"/>
  <c r="M104" i="10"/>
  <c r="K105" i="10"/>
  <c r="L105" i="10"/>
  <c r="M105" i="10"/>
  <c r="K106" i="10"/>
  <c r="L106" i="10"/>
  <c r="M106" i="10"/>
  <c r="K107" i="10"/>
  <c r="L107" i="10"/>
  <c r="M107" i="10"/>
  <c r="K108" i="10"/>
  <c r="L108" i="10"/>
  <c r="M108" i="10"/>
  <c r="K109" i="10"/>
  <c r="L109" i="10"/>
  <c r="M109" i="10"/>
  <c r="K110" i="10"/>
  <c r="L110" i="10"/>
  <c r="M110" i="10"/>
  <c r="K111" i="10"/>
  <c r="L111" i="10"/>
  <c r="M111" i="10"/>
  <c r="K112" i="10"/>
  <c r="L112" i="10"/>
  <c r="M112" i="10"/>
  <c r="K113" i="10"/>
  <c r="L113" i="10"/>
  <c r="M113" i="10"/>
  <c r="K114" i="10"/>
  <c r="L114" i="10"/>
  <c r="M114" i="10"/>
  <c r="K115" i="10"/>
  <c r="L115" i="10"/>
  <c r="M115" i="10"/>
  <c r="K116" i="10"/>
  <c r="L116" i="10"/>
  <c r="M116" i="10"/>
  <c r="K117" i="10"/>
  <c r="L117" i="10"/>
  <c r="M117" i="10"/>
  <c r="K118" i="10"/>
  <c r="L118" i="10"/>
  <c r="M118" i="10"/>
  <c r="K119" i="10"/>
  <c r="L119" i="10"/>
  <c r="M119" i="10"/>
  <c r="K120" i="10"/>
  <c r="L120" i="10"/>
  <c r="M120" i="10"/>
  <c r="K121" i="10"/>
  <c r="L121" i="10"/>
  <c r="M121" i="10"/>
  <c r="K122" i="10"/>
  <c r="L122" i="10"/>
  <c r="M122" i="10"/>
  <c r="K123" i="10"/>
  <c r="L123" i="10"/>
  <c r="M123" i="10"/>
  <c r="K124" i="10"/>
  <c r="L124" i="10"/>
  <c r="M124" i="10"/>
  <c r="K125" i="10"/>
  <c r="L125" i="10"/>
  <c r="M125" i="10"/>
  <c r="K126" i="10"/>
  <c r="L126" i="10"/>
  <c r="M126" i="10"/>
  <c r="K127" i="10"/>
  <c r="L127" i="10"/>
  <c r="M127" i="10"/>
  <c r="K128" i="10"/>
  <c r="L128" i="10"/>
  <c r="M128" i="10"/>
  <c r="K129" i="10"/>
  <c r="L129" i="10"/>
  <c r="M129" i="10"/>
  <c r="K130" i="10"/>
  <c r="L130" i="10"/>
  <c r="M130" i="10"/>
  <c r="K131" i="10"/>
  <c r="L131" i="10"/>
  <c r="M131" i="10"/>
  <c r="K132" i="10"/>
  <c r="L132" i="10"/>
  <c r="M132" i="10"/>
  <c r="K133" i="10"/>
  <c r="L133" i="10"/>
  <c r="M133" i="10"/>
  <c r="K134" i="10"/>
  <c r="L134" i="10"/>
  <c r="M134" i="10"/>
  <c r="K135" i="10"/>
  <c r="L135" i="10"/>
  <c r="M135" i="10"/>
  <c r="K136" i="10"/>
  <c r="L136" i="10"/>
  <c r="M136" i="10"/>
  <c r="K137" i="10"/>
  <c r="L137" i="10"/>
  <c r="M137" i="10"/>
  <c r="K138" i="10"/>
  <c r="L138" i="10"/>
  <c r="M138" i="10"/>
  <c r="K139" i="10"/>
  <c r="L139" i="10"/>
  <c r="M139" i="10"/>
  <c r="K140" i="10"/>
  <c r="L140" i="10"/>
  <c r="M140" i="10"/>
  <c r="K141" i="10"/>
  <c r="L141" i="10"/>
  <c r="M141" i="10"/>
  <c r="K142" i="10"/>
  <c r="L142" i="10"/>
  <c r="M142" i="10"/>
  <c r="K143" i="10"/>
  <c r="L143" i="10"/>
  <c r="M143" i="10"/>
  <c r="K144" i="10"/>
  <c r="L144" i="10"/>
  <c r="M144" i="10"/>
  <c r="K145" i="10"/>
  <c r="L145" i="10"/>
  <c r="M145" i="10"/>
  <c r="K146" i="10"/>
  <c r="L146" i="10"/>
  <c r="M146" i="10"/>
  <c r="K147" i="10"/>
  <c r="L147" i="10"/>
  <c r="M147" i="10"/>
  <c r="K148" i="10"/>
  <c r="L148" i="10"/>
  <c r="M148" i="10"/>
  <c r="K149" i="10"/>
  <c r="L149" i="10"/>
  <c r="M149" i="10"/>
  <c r="K150" i="10"/>
  <c r="L150" i="10"/>
  <c r="M150" i="10"/>
  <c r="K151" i="10"/>
  <c r="L151" i="10"/>
  <c r="M151" i="10"/>
  <c r="K152" i="10"/>
  <c r="L152" i="10"/>
  <c r="M152" i="10"/>
  <c r="K153" i="10"/>
  <c r="L153" i="10"/>
  <c r="M153" i="10"/>
  <c r="K154" i="10"/>
  <c r="L154" i="10"/>
  <c r="M154" i="10"/>
  <c r="K155" i="10"/>
  <c r="L155" i="10"/>
  <c r="M155" i="10"/>
  <c r="K156" i="10"/>
  <c r="L156" i="10"/>
  <c r="M156" i="10"/>
  <c r="K157" i="10"/>
  <c r="L157" i="10"/>
  <c r="M157" i="10"/>
  <c r="K158" i="10"/>
  <c r="L158" i="10"/>
  <c r="M158" i="10"/>
  <c r="K159" i="10"/>
  <c r="L159" i="10"/>
  <c r="M159" i="10"/>
  <c r="K160" i="10"/>
  <c r="L160" i="10"/>
  <c r="M160" i="10"/>
  <c r="K161" i="10"/>
  <c r="L161" i="10"/>
  <c r="M161" i="10"/>
  <c r="K162" i="10"/>
  <c r="L162" i="10"/>
  <c r="M162" i="10"/>
  <c r="K163" i="10"/>
  <c r="L163" i="10"/>
  <c r="M163" i="10"/>
  <c r="K164" i="10"/>
  <c r="L164" i="10"/>
  <c r="M164" i="10"/>
  <c r="K165" i="10"/>
  <c r="L165" i="10"/>
  <c r="M165" i="10"/>
  <c r="K166" i="10"/>
  <c r="L166" i="10"/>
  <c r="M166" i="10"/>
  <c r="K167" i="10"/>
  <c r="L167" i="10"/>
  <c r="M167" i="10"/>
  <c r="K168" i="10"/>
  <c r="L168" i="10"/>
  <c r="M168" i="10"/>
  <c r="K169" i="10"/>
  <c r="L169" i="10"/>
  <c r="M169" i="10"/>
  <c r="K170" i="10"/>
  <c r="L170" i="10"/>
  <c r="M170" i="10"/>
  <c r="K171" i="10"/>
  <c r="L171" i="10"/>
  <c r="M171" i="10"/>
  <c r="K172" i="10"/>
  <c r="L172" i="10"/>
  <c r="M172" i="10"/>
  <c r="K173" i="10"/>
  <c r="L173" i="10"/>
  <c r="M173" i="10"/>
  <c r="K174" i="10"/>
  <c r="L174" i="10"/>
  <c r="M174" i="10"/>
  <c r="K175" i="10"/>
  <c r="L175" i="10"/>
  <c r="M175" i="10"/>
  <c r="K176" i="10"/>
  <c r="L176" i="10"/>
  <c r="M176" i="10"/>
  <c r="K177" i="10"/>
  <c r="L177" i="10"/>
  <c r="M177" i="10"/>
  <c r="K178" i="10"/>
  <c r="L178" i="10"/>
  <c r="M178" i="10"/>
  <c r="K179" i="10"/>
  <c r="L179" i="10"/>
  <c r="M179" i="10"/>
  <c r="K180" i="10"/>
  <c r="L180" i="10"/>
  <c r="M180" i="10"/>
  <c r="K181" i="10"/>
  <c r="L181" i="10"/>
  <c r="M181" i="10"/>
  <c r="K182" i="10"/>
  <c r="L182" i="10"/>
  <c r="M182" i="10"/>
  <c r="K183" i="10"/>
  <c r="L183" i="10"/>
  <c r="M183" i="10"/>
  <c r="K184" i="10"/>
  <c r="L184" i="10"/>
  <c r="M184" i="10"/>
  <c r="K185" i="10"/>
  <c r="L185" i="10"/>
  <c r="M185" i="10"/>
  <c r="K186" i="10"/>
  <c r="L186" i="10"/>
  <c r="M186" i="10"/>
  <c r="K187" i="10"/>
  <c r="L187" i="10"/>
  <c r="M187" i="10"/>
  <c r="K188" i="10"/>
  <c r="L188" i="10"/>
  <c r="M188" i="10"/>
  <c r="K189" i="10"/>
  <c r="L189" i="10"/>
  <c r="M189" i="10"/>
  <c r="K190" i="10"/>
  <c r="L190" i="10"/>
  <c r="M190" i="10"/>
  <c r="K191" i="10"/>
  <c r="L191" i="10"/>
  <c r="M191" i="10"/>
  <c r="K192" i="10"/>
  <c r="L192" i="10"/>
  <c r="M192" i="10"/>
  <c r="K193" i="10"/>
  <c r="L193" i="10"/>
  <c r="M193" i="10"/>
  <c r="K194" i="10"/>
  <c r="L194" i="10"/>
  <c r="M194" i="10"/>
  <c r="K195" i="10"/>
  <c r="L195" i="10"/>
  <c r="M195" i="10"/>
  <c r="K196" i="10"/>
  <c r="L196" i="10"/>
  <c r="M196" i="10"/>
  <c r="K197" i="10"/>
  <c r="L197" i="10"/>
  <c r="M197" i="10"/>
  <c r="K198" i="10"/>
  <c r="L198" i="10"/>
  <c r="M198" i="10"/>
  <c r="K199" i="10"/>
  <c r="L199" i="10"/>
  <c r="M199" i="10"/>
  <c r="K200" i="10"/>
  <c r="L200" i="10"/>
  <c r="M200" i="10"/>
  <c r="K201" i="10"/>
  <c r="L201" i="10"/>
  <c r="M201" i="10"/>
  <c r="K202" i="10"/>
  <c r="L202" i="10"/>
  <c r="M202" i="10"/>
  <c r="K203" i="10"/>
  <c r="L203" i="10"/>
  <c r="M203" i="10"/>
  <c r="K204" i="10"/>
  <c r="L204" i="10"/>
  <c r="M204" i="10"/>
  <c r="K205" i="10"/>
  <c r="L205" i="10"/>
  <c r="M205" i="10"/>
  <c r="K206" i="10"/>
  <c r="L206" i="10"/>
  <c r="M206" i="10"/>
  <c r="K207" i="10"/>
  <c r="L207" i="10"/>
  <c r="M207" i="10"/>
  <c r="K208" i="10"/>
  <c r="L208" i="10"/>
  <c r="M208" i="10"/>
  <c r="K209" i="10"/>
  <c r="L209" i="10"/>
  <c r="M209" i="10"/>
  <c r="K210" i="10"/>
  <c r="L210" i="10"/>
  <c r="M210" i="10"/>
  <c r="K211" i="10"/>
  <c r="L211" i="10"/>
  <c r="M211" i="10"/>
  <c r="K212" i="10"/>
  <c r="L212" i="10"/>
  <c r="M212" i="10"/>
  <c r="K213" i="10"/>
  <c r="L213" i="10"/>
  <c r="M213" i="10"/>
  <c r="K214" i="10"/>
  <c r="L214" i="10"/>
  <c r="M214" i="10"/>
  <c r="K215" i="10"/>
  <c r="L215" i="10"/>
  <c r="M215" i="10"/>
  <c r="K216" i="10"/>
  <c r="L216" i="10"/>
  <c r="M216" i="10"/>
  <c r="K217" i="10"/>
  <c r="L217" i="10"/>
  <c r="M217" i="10"/>
  <c r="K218" i="10"/>
  <c r="L218" i="10"/>
  <c r="M218" i="10"/>
  <c r="K219" i="10"/>
  <c r="L219" i="10"/>
  <c r="M219" i="10"/>
  <c r="K220" i="10"/>
  <c r="L220" i="10"/>
  <c r="M220" i="10"/>
  <c r="K221" i="10"/>
  <c r="L221" i="10"/>
  <c r="M221" i="10"/>
  <c r="K222" i="10"/>
  <c r="L222" i="10"/>
  <c r="M222" i="10"/>
  <c r="K223" i="10"/>
  <c r="L223" i="10"/>
  <c r="M223" i="10"/>
  <c r="K224" i="10"/>
  <c r="L224" i="10"/>
  <c r="M224" i="10"/>
  <c r="K225" i="10"/>
  <c r="L225" i="10"/>
  <c r="M225" i="10"/>
  <c r="K226" i="10"/>
  <c r="L226" i="10"/>
  <c r="M226" i="10"/>
  <c r="K227" i="10"/>
  <c r="L227" i="10"/>
  <c r="M227" i="10"/>
  <c r="K228" i="10"/>
  <c r="L228" i="10"/>
  <c r="M228" i="10"/>
  <c r="K229" i="10"/>
  <c r="L229" i="10"/>
  <c r="M229" i="10"/>
  <c r="K230" i="10"/>
  <c r="L230" i="10"/>
  <c r="M230" i="10"/>
  <c r="K231" i="10"/>
  <c r="L231" i="10"/>
  <c r="M231" i="10"/>
  <c r="K232" i="10"/>
  <c r="L232" i="10"/>
  <c r="M232" i="10"/>
  <c r="K233" i="10"/>
  <c r="L233" i="10"/>
  <c r="M233" i="10"/>
  <c r="K234" i="10"/>
  <c r="L234" i="10"/>
  <c r="M234" i="10"/>
  <c r="K235" i="10"/>
  <c r="L235" i="10"/>
  <c r="M235" i="10"/>
  <c r="K236" i="10"/>
  <c r="L236" i="10"/>
  <c r="M236" i="10"/>
  <c r="K237" i="10"/>
  <c r="L237" i="10"/>
  <c r="M237" i="10"/>
  <c r="K238" i="10"/>
  <c r="L238" i="10"/>
  <c r="M238" i="10"/>
  <c r="K239" i="10"/>
  <c r="L239" i="10"/>
  <c r="M239" i="10"/>
  <c r="K240" i="10"/>
  <c r="L240" i="10"/>
  <c r="M240" i="10"/>
  <c r="K241" i="10"/>
  <c r="L241" i="10"/>
  <c r="M241" i="10"/>
  <c r="K242" i="10"/>
  <c r="L242" i="10"/>
  <c r="M242" i="10"/>
  <c r="K243" i="10"/>
  <c r="L243" i="10"/>
  <c r="M243" i="10"/>
  <c r="K244" i="10"/>
  <c r="L244" i="10"/>
  <c r="M244" i="10"/>
  <c r="K245" i="10"/>
  <c r="L245" i="10"/>
  <c r="M245" i="10"/>
  <c r="K246" i="10"/>
  <c r="L246" i="10"/>
  <c r="M246" i="10"/>
  <c r="K247" i="10"/>
  <c r="L247" i="10"/>
  <c r="M247" i="10"/>
  <c r="K248" i="10"/>
  <c r="L248" i="10"/>
  <c r="M248" i="10"/>
  <c r="K249" i="10"/>
  <c r="L249" i="10"/>
  <c r="M249" i="10"/>
  <c r="K250" i="10"/>
  <c r="L250" i="10"/>
  <c r="M250" i="10"/>
  <c r="K251" i="10"/>
  <c r="L251" i="10"/>
  <c r="M251" i="10"/>
  <c r="K252" i="10"/>
  <c r="L252" i="10"/>
  <c r="M252" i="10"/>
  <c r="K253" i="10"/>
  <c r="L253" i="10"/>
  <c r="M253" i="10"/>
  <c r="K254" i="10"/>
  <c r="L254" i="10"/>
  <c r="M254" i="10"/>
  <c r="K255" i="10"/>
  <c r="L255" i="10"/>
  <c r="M255" i="10"/>
  <c r="K256" i="10"/>
  <c r="L256" i="10"/>
  <c r="M256" i="10"/>
  <c r="K257" i="10"/>
  <c r="L257" i="10"/>
  <c r="M257" i="10"/>
  <c r="K258" i="10"/>
  <c r="L258" i="10"/>
  <c r="M258" i="10"/>
  <c r="K259" i="10"/>
  <c r="L259" i="10"/>
  <c r="M259" i="10"/>
  <c r="K260" i="10"/>
  <c r="L260" i="10"/>
  <c r="M260" i="10"/>
  <c r="K261" i="10"/>
  <c r="L261" i="10"/>
  <c r="M261" i="10"/>
  <c r="K262" i="10"/>
  <c r="L262" i="10"/>
  <c r="M262" i="10"/>
  <c r="K263" i="10"/>
  <c r="L263" i="10"/>
  <c r="M263" i="10"/>
  <c r="K264" i="10"/>
  <c r="L264" i="10"/>
  <c r="M264" i="10"/>
  <c r="K265" i="10"/>
  <c r="L265" i="10"/>
  <c r="M265" i="10"/>
  <c r="K266" i="10"/>
  <c r="L266" i="10"/>
  <c r="M266" i="10"/>
  <c r="K267" i="10"/>
  <c r="L267" i="10"/>
  <c r="M267" i="10"/>
  <c r="K268" i="10"/>
  <c r="L268" i="10"/>
  <c r="M268" i="10"/>
  <c r="K269" i="10"/>
  <c r="L269" i="10"/>
  <c r="M269" i="10"/>
  <c r="K270" i="10"/>
  <c r="L270" i="10"/>
  <c r="M270" i="10"/>
  <c r="K271" i="10"/>
  <c r="L271" i="10"/>
  <c r="M271" i="10"/>
  <c r="K272" i="10"/>
  <c r="L272" i="10"/>
  <c r="M272" i="10"/>
  <c r="K273" i="10"/>
  <c r="L273" i="10"/>
  <c r="M273" i="10"/>
  <c r="K274" i="10"/>
  <c r="L274" i="10"/>
  <c r="M274" i="10"/>
  <c r="K275" i="10"/>
  <c r="L275" i="10"/>
  <c r="M275" i="10"/>
  <c r="K276" i="10"/>
  <c r="L276" i="10"/>
  <c r="M276" i="10"/>
  <c r="K277" i="10"/>
  <c r="L277" i="10"/>
  <c r="M277" i="10"/>
  <c r="K278" i="10"/>
  <c r="L278" i="10"/>
  <c r="M278" i="10"/>
  <c r="K279" i="10"/>
  <c r="L279" i="10"/>
  <c r="M279" i="10"/>
  <c r="K280" i="10"/>
  <c r="L280" i="10"/>
  <c r="M280" i="10"/>
  <c r="K281" i="10"/>
  <c r="L281" i="10"/>
  <c r="M281" i="10"/>
  <c r="K282" i="10"/>
  <c r="L282" i="10"/>
  <c r="M282" i="10"/>
  <c r="K283" i="10"/>
  <c r="L283" i="10"/>
  <c r="M283" i="10"/>
  <c r="K284" i="10"/>
  <c r="L284" i="10"/>
  <c r="M284" i="10"/>
  <c r="K285" i="10"/>
  <c r="L285" i="10"/>
  <c r="M285" i="10"/>
  <c r="K286" i="10"/>
  <c r="L286" i="10"/>
  <c r="M286" i="10"/>
  <c r="K287" i="10"/>
  <c r="L287" i="10"/>
  <c r="M287" i="10"/>
  <c r="K288" i="10"/>
  <c r="L288" i="10"/>
  <c r="M288" i="10"/>
  <c r="K289" i="10"/>
  <c r="L289" i="10"/>
  <c r="M289" i="10"/>
  <c r="K290" i="10"/>
  <c r="L290" i="10"/>
  <c r="M290" i="10"/>
  <c r="K291" i="10"/>
  <c r="L291" i="10"/>
  <c r="M291" i="10"/>
  <c r="K292" i="10"/>
  <c r="L292" i="10"/>
  <c r="M292" i="10"/>
  <c r="K293" i="10"/>
  <c r="L293" i="10"/>
  <c r="M293" i="10"/>
  <c r="K294" i="10"/>
  <c r="L294" i="10"/>
  <c r="M294" i="10"/>
  <c r="K295" i="10"/>
  <c r="L295" i="10"/>
  <c r="M295" i="10"/>
  <c r="K296" i="10"/>
  <c r="L296" i="10"/>
  <c r="M296" i="10"/>
  <c r="K297" i="10"/>
  <c r="L297" i="10"/>
  <c r="M297" i="10"/>
  <c r="K298" i="10"/>
  <c r="L298" i="10"/>
  <c r="M298" i="10"/>
  <c r="K299" i="10"/>
  <c r="L299" i="10"/>
  <c r="M299" i="10"/>
  <c r="K300" i="10"/>
  <c r="L300" i="10"/>
  <c r="M300" i="10"/>
  <c r="K301" i="10"/>
  <c r="L301" i="10"/>
  <c r="M301" i="10"/>
  <c r="K302" i="10"/>
  <c r="L302" i="10"/>
  <c r="M302" i="10"/>
  <c r="K303" i="10"/>
  <c r="L303" i="10"/>
  <c r="M303" i="10"/>
  <c r="K304" i="10"/>
  <c r="L304" i="10"/>
  <c r="M304" i="10"/>
  <c r="K305" i="10"/>
  <c r="L305" i="10"/>
  <c r="M305" i="10"/>
  <c r="K306" i="10"/>
  <c r="L306" i="10"/>
  <c r="M306" i="10"/>
  <c r="K307" i="10"/>
  <c r="L307" i="10"/>
  <c r="M307" i="10"/>
  <c r="K308" i="10"/>
  <c r="L308" i="10"/>
  <c r="M308" i="10"/>
  <c r="K309" i="10"/>
  <c r="L309" i="10"/>
  <c r="M309" i="10"/>
  <c r="K310" i="10"/>
  <c r="L310" i="10"/>
  <c r="M310" i="10"/>
  <c r="K311" i="10"/>
  <c r="L311" i="10"/>
  <c r="M311" i="10"/>
  <c r="K312" i="10"/>
  <c r="L312" i="10"/>
  <c r="M312" i="10"/>
  <c r="K313" i="10"/>
  <c r="L313" i="10"/>
  <c r="M313" i="10"/>
  <c r="K314" i="10"/>
  <c r="L314" i="10"/>
  <c r="M314" i="10"/>
  <c r="K315" i="10"/>
  <c r="L315" i="10"/>
  <c r="M315" i="10"/>
  <c r="K316" i="10"/>
  <c r="L316" i="10"/>
  <c r="M316" i="10"/>
  <c r="K317" i="10"/>
  <c r="L317" i="10"/>
  <c r="M317" i="10"/>
  <c r="K318" i="10"/>
  <c r="L318" i="10"/>
  <c r="M318" i="10"/>
  <c r="K319" i="10"/>
  <c r="L319" i="10"/>
  <c r="M319" i="10"/>
  <c r="K320" i="10"/>
  <c r="L320" i="10"/>
  <c r="M320" i="10"/>
  <c r="K321" i="10"/>
  <c r="L321" i="10"/>
  <c r="M321" i="10"/>
  <c r="K322" i="10"/>
  <c r="L322" i="10"/>
  <c r="M322" i="10"/>
  <c r="K323" i="10"/>
  <c r="L323" i="10"/>
  <c r="M323" i="10"/>
  <c r="K324" i="10"/>
  <c r="L324" i="10"/>
  <c r="M324" i="10"/>
  <c r="K325" i="10"/>
  <c r="L325" i="10"/>
  <c r="M325" i="10"/>
  <c r="K326" i="10"/>
  <c r="L326" i="10"/>
  <c r="M326" i="10"/>
  <c r="K327" i="10"/>
  <c r="L327" i="10"/>
  <c r="M327" i="10"/>
  <c r="K328" i="10"/>
  <c r="L328" i="10"/>
  <c r="M328" i="10"/>
  <c r="K329" i="10"/>
  <c r="L329" i="10"/>
  <c r="M329" i="10"/>
  <c r="K330" i="10"/>
  <c r="L330" i="10"/>
  <c r="M330" i="10"/>
  <c r="K331" i="10"/>
  <c r="L331" i="10"/>
  <c r="M331" i="10"/>
  <c r="K332" i="10"/>
  <c r="L332" i="10"/>
  <c r="M332" i="10"/>
  <c r="K333" i="10"/>
  <c r="L333" i="10"/>
  <c r="M333" i="10"/>
  <c r="K334" i="10"/>
  <c r="L334" i="10"/>
  <c r="M334" i="10"/>
  <c r="K335" i="10"/>
  <c r="L335" i="10"/>
  <c r="M335" i="10"/>
  <c r="K336" i="10"/>
  <c r="L336" i="10"/>
  <c r="M336" i="10"/>
  <c r="K337" i="10"/>
  <c r="L337" i="10"/>
  <c r="M337" i="10"/>
  <c r="K338" i="10"/>
  <c r="L338" i="10"/>
  <c r="M338" i="10"/>
  <c r="K339" i="10"/>
  <c r="L339" i="10"/>
  <c r="M339" i="10"/>
  <c r="K340" i="10"/>
  <c r="L340" i="10"/>
  <c r="M340" i="10"/>
  <c r="K341" i="10"/>
  <c r="L341" i="10"/>
  <c r="M341" i="10"/>
  <c r="K342" i="10"/>
  <c r="L342" i="10"/>
  <c r="M342" i="10"/>
  <c r="K343" i="10"/>
  <c r="L343" i="10"/>
  <c r="M343" i="10"/>
  <c r="K344" i="10"/>
  <c r="L344" i="10"/>
  <c r="M344" i="10"/>
  <c r="K345" i="10"/>
  <c r="L345" i="10"/>
  <c r="M345" i="10"/>
  <c r="K346" i="10"/>
  <c r="L346" i="10"/>
  <c r="M346" i="10"/>
  <c r="K347" i="10"/>
  <c r="L347" i="10"/>
  <c r="M347" i="10"/>
  <c r="K348" i="10"/>
  <c r="L348" i="10"/>
  <c r="M348" i="10"/>
  <c r="K349" i="10"/>
  <c r="L349" i="10"/>
  <c r="M349" i="10"/>
  <c r="K350" i="10"/>
  <c r="L350" i="10"/>
  <c r="M350" i="10"/>
  <c r="K351" i="10"/>
  <c r="L351" i="10"/>
  <c r="M351" i="10"/>
  <c r="K352" i="10"/>
  <c r="L352" i="10"/>
  <c r="M352" i="10"/>
  <c r="K353" i="10"/>
  <c r="L353" i="10"/>
  <c r="M353" i="10"/>
  <c r="K354" i="10"/>
  <c r="L354" i="10"/>
  <c r="M354" i="10"/>
  <c r="K355" i="10"/>
  <c r="L355" i="10"/>
  <c r="M355" i="10"/>
  <c r="K356" i="10"/>
  <c r="L356" i="10"/>
  <c r="M356" i="10"/>
  <c r="K357" i="10"/>
  <c r="L357" i="10"/>
  <c r="M357" i="10"/>
  <c r="K358" i="10"/>
  <c r="L358" i="10"/>
  <c r="M358" i="10"/>
  <c r="K359" i="10"/>
  <c r="L359" i="10"/>
  <c r="M359" i="10"/>
  <c r="K360" i="10"/>
  <c r="L360" i="10"/>
  <c r="M360" i="10"/>
  <c r="K361" i="10"/>
  <c r="L361" i="10"/>
  <c r="M361" i="10"/>
  <c r="K362" i="10"/>
  <c r="L362" i="10"/>
  <c r="M362" i="10"/>
  <c r="K363" i="10"/>
  <c r="L363" i="10"/>
  <c r="M363" i="10"/>
  <c r="K364" i="10"/>
  <c r="L364" i="10"/>
  <c r="M364" i="10"/>
  <c r="K365" i="10"/>
  <c r="L365" i="10"/>
  <c r="M365" i="10"/>
  <c r="K366" i="10"/>
  <c r="L366" i="10"/>
  <c r="M366" i="10"/>
  <c r="K367" i="10"/>
  <c r="L367" i="10"/>
  <c r="M367" i="10"/>
  <c r="K368" i="10"/>
  <c r="L368" i="10"/>
  <c r="M368" i="10"/>
  <c r="K369" i="10"/>
  <c r="L369" i="10"/>
  <c r="M369" i="10"/>
  <c r="K370" i="10"/>
  <c r="L370" i="10"/>
  <c r="M370" i="10"/>
  <c r="K371" i="10"/>
  <c r="L371" i="10"/>
  <c r="M371" i="10"/>
  <c r="K372" i="10"/>
  <c r="L372" i="10"/>
  <c r="M372" i="10"/>
  <c r="K373" i="10"/>
  <c r="L373" i="10"/>
  <c r="M373" i="10"/>
  <c r="K374" i="10"/>
  <c r="L374" i="10"/>
  <c r="M374" i="10"/>
  <c r="K375" i="10"/>
  <c r="L375" i="10"/>
  <c r="M375" i="10"/>
  <c r="K376" i="10"/>
  <c r="L376" i="10"/>
  <c r="M376" i="10"/>
  <c r="K377" i="10"/>
  <c r="L377" i="10"/>
  <c r="M377" i="10"/>
  <c r="K378" i="10"/>
  <c r="L378" i="10"/>
  <c r="M378" i="10"/>
  <c r="K379" i="10"/>
  <c r="L379" i="10"/>
  <c r="M379" i="10"/>
  <c r="K380" i="10"/>
  <c r="L380" i="10"/>
  <c r="M380" i="10"/>
  <c r="K381" i="10"/>
  <c r="L381" i="10"/>
  <c r="M381" i="10"/>
  <c r="K382" i="10"/>
  <c r="L382" i="10"/>
  <c r="M382" i="10"/>
  <c r="K383" i="10"/>
  <c r="L383" i="10"/>
  <c r="M383" i="10"/>
  <c r="K384" i="10"/>
  <c r="L384" i="10"/>
  <c r="M384" i="10"/>
  <c r="K385" i="10"/>
  <c r="L385" i="10"/>
  <c r="M385" i="10"/>
  <c r="K386" i="10"/>
  <c r="L386" i="10"/>
  <c r="M386" i="10"/>
  <c r="K387" i="10"/>
  <c r="L387" i="10"/>
  <c r="M387" i="10"/>
  <c r="K388" i="10"/>
  <c r="L388" i="10"/>
  <c r="M388" i="10"/>
  <c r="K389" i="10"/>
  <c r="L389" i="10"/>
  <c r="M389" i="10"/>
  <c r="K390" i="10"/>
  <c r="L390" i="10"/>
  <c r="M390" i="10"/>
  <c r="K391" i="10"/>
  <c r="L391" i="10"/>
  <c r="M391" i="10"/>
  <c r="K392" i="10"/>
  <c r="L392" i="10"/>
  <c r="M392" i="10"/>
  <c r="K393" i="10"/>
  <c r="L393" i="10"/>
  <c r="M393" i="10"/>
  <c r="K394" i="10"/>
  <c r="L394" i="10"/>
  <c r="M394" i="10"/>
  <c r="K395" i="10"/>
  <c r="L395" i="10"/>
  <c r="M395" i="10"/>
  <c r="K396" i="10"/>
  <c r="L396" i="10"/>
  <c r="M396" i="10"/>
  <c r="K397" i="10"/>
  <c r="L397" i="10"/>
  <c r="M397" i="10"/>
  <c r="K398" i="10"/>
  <c r="L398" i="10"/>
  <c r="M398" i="10"/>
  <c r="K399" i="10"/>
  <c r="L399" i="10"/>
  <c r="M399" i="10"/>
  <c r="K400" i="10"/>
  <c r="L400" i="10"/>
  <c r="M400" i="10"/>
  <c r="K401" i="10"/>
  <c r="L401" i="10"/>
  <c r="M401" i="10"/>
  <c r="K402" i="10"/>
  <c r="L402" i="10"/>
  <c r="M402" i="10"/>
  <c r="K403" i="10"/>
  <c r="L403" i="10"/>
  <c r="M403" i="10"/>
  <c r="K404" i="10"/>
  <c r="L404" i="10"/>
  <c r="M404" i="10"/>
  <c r="K405" i="10"/>
  <c r="L405" i="10"/>
  <c r="M405" i="10"/>
  <c r="K406" i="10"/>
  <c r="L406" i="10"/>
  <c r="M406" i="10"/>
  <c r="K407" i="10"/>
  <c r="L407" i="10"/>
  <c r="M407" i="10"/>
  <c r="K408" i="10"/>
  <c r="L408" i="10"/>
  <c r="M408" i="10"/>
  <c r="K409" i="10"/>
  <c r="L409" i="10"/>
  <c r="M409" i="10"/>
  <c r="K410" i="10"/>
  <c r="L410" i="10"/>
  <c r="M410" i="10"/>
  <c r="K411" i="10"/>
  <c r="L411" i="10"/>
  <c r="M411" i="10"/>
  <c r="K412" i="10"/>
  <c r="L412" i="10"/>
  <c r="M412" i="10"/>
  <c r="K413" i="10"/>
  <c r="L413" i="10"/>
  <c r="M413" i="10"/>
  <c r="K414" i="10"/>
  <c r="L414" i="10"/>
  <c r="M414" i="10"/>
  <c r="K415" i="10"/>
  <c r="L415" i="10"/>
  <c r="M415" i="10"/>
  <c r="K416" i="10"/>
  <c r="L416" i="10"/>
  <c r="M416" i="10"/>
  <c r="K417" i="10"/>
  <c r="L417" i="10"/>
  <c r="M417" i="10"/>
  <c r="K418" i="10"/>
  <c r="L418" i="10"/>
  <c r="M418" i="10"/>
  <c r="K419" i="10"/>
  <c r="L419" i="10"/>
  <c r="M419" i="10"/>
  <c r="K420" i="10"/>
  <c r="L420" i="10"/>
  <c r="M420" i="10"/>
  <c r="K421" i="10"/>
  <c r="L421" i="10"/>
  <c r="M421" i="10"/>
  <c r="K422" i="10"/>
  <c r="L422" i="10"/>
  <c r="M422" i="10"/>
  <c r="K423" i="10"/>
  <c r="L423" i="10"/>
  <c r="M423" i="10"/>
  <c r="K424" i="10"/>
  <c r="L424" i="10"/>
  <c r="M424" i="10"/>
  <c r="K425" i="10"/>
  <c r="L425" i="10"/>
  <c r="M425" i="10"/>
  <c r="K426" i="10"/>
  <c r="L426" i="10"/>
  <c r="M426" i="10"/>
  <c r="K427" i="10"/>
  <c r="L427" i="10"/>
  <c r="M427" i="10"/>
  <c r="K428" i="10"/>
  <c r="L428" i="10"/>
  <c r="M428" i="10"/>
  <c r="K429" i="10"/>
  <c r="L429" i="10"/>
  <c r="M429" i="10"/>
  <c r="K430" i="10"/>
  <c r="L430" i="10"/>
  <c r="M430" i="10"/>
  <c r="K431" i="10"/>
  <c r="L431" i="10"/>
  <c r="M431" i="10"/>
  <c r="K432" i="10"/>
  <c r="L432" i="10"/>
  <c r="M432" i="10"/>
  <c r="K433" i="10"/>
  <c r="L433" i="10"/>
  <c r="M433" i="10"/>
  <c r="K434" i="10"/>
  <c r="L434" i="10"/>
  <c r="M434" i="10"/>
  <c r="K435" i="10"/>
  <c r="L435" i="10"/>
  <c r="M435" i="10"/>
  <c r="K436" i="10"/>
  <c r="L436" i="10"/>
  <c r="M436" i="10"/>
  <c r="K437" i="10"/>
  <c r="L437" i="10"/>
  <c r="M437" i="10"/>
  <c r="K438" i="10"/>
  <c r="L438" i="10"/>
  <c r="M438" i="10"/>
  <c r="K439" i="10"/>
  <c r="L439" i="10"/>
  <c r="M439" i="10"/>
  <c r="K440" i="10"/>
  <c r="L440" i="10"/>
  <c r="M440" i="10"/>
  <c r="K441" i="10"/>
  <c r="L441" i="10"/>
  <c r="M441" i="10"/>
  <c r="K442" i="10"/>
  <c r="L442" i="10"/>
  <c r="M442" i="10"/>
  <c r="K443" i="10"/>
  <c r="L443" i="10"/>
  <c r="M443" i="10"/>
  <c r="K444" i="10"/>
  <c r="L444" i="10"/>
  <c r="M444" i="10"/>
  <c r="K445" i="10"/>
  <c r="L445" i="10"/>
  <c r="M445" i="10"/>
  <c r="K446" i="10"/>
  <c r="L446" i="10"/>
  <c r="M446" i="10"/>
  <c r="K447" i="10"/>
  <c r="L447" i="10"/>
  <c r="M447" i="10"/>
  <c r="K448" i="10"/>
  <c r="L448" i="10"/>
  <c r="M448" i="10"/>
  <c r="K449" i="10"/>
  <c r="L449" i="10"/>
  <c r="M449" i="10"/>
  <c r="K450" i="10"/>
  <c r="L450" i="10"/>
  <c r="M450" i="10"/>
  <c r="K451" i="10"/>
  <c r="L451" i="10"/>
  <c r="M451" i="10"/>
  <c r="K452" i="10"/>
  <c r="L452" i="10"/>
  <c r="M452" i="10"/>
  <c r="K453" i="10"/>
  <c r="L453" i="10"/>
  <c r="M453" i="10"/>
  <c r="K454" i="10"/>
  <c r="L454" i="10"/>
  <c r="M454" i="10"/>
  <c r="K455" i="10"/>
  <c r="L455" i="10"/>
  <c r="M455" i="10"/>
  <c r="K456" i="10"/>
  <c r="L456" i="10"/>
  <c r="M456" i="10"/>
  <c r="K457" i="10"/>
  <c r="L457" i="10"/>
  <c r="M457" i="10"/>
  <c r="K458" i="10"/>
  <c r="L458" i="10"/>
  <c r="M458" i="10"/>
  <c r="K459" i="10"/>
  <c r="L459" i="10"/>
  <c r="M459" i="10"/>
  <c r="K460" i="10"/>
  <c r="L460" i="10"/>
  <c r="M460" i="10"/>
  <c r="K461" i="10"/>
  <c r="L461" i="10"/>
  <c r="M461" i="10"/>
  <c r="K462" i="10"/>
  <c r="L462" i="10"/>
  <c r="M462" i="10"/>
  <c r="K463" i="10"/>
  <c r="L463" i="10"/>
  <c r="M463" i="10"/>
  <c r="K464" i="10"/>
  <c r="L464" i="10"/>
  <c r="M464" i="10"/>
  <c r="K465" i="10"/>
  <c r="L465" i="10"/>
  <c r="M465" i="10"/>
  <c r="K466" i="10"/>
  <c r="L466" i="10"/>
  <c r="M466" i="10"/>
  <c r="K467" i="10"/>
  <c r="L467" i="10"/>
  <c r="M467" i="10"/>
  <c r="K468" i="10"/>
  <c r="L468" i="10"/>
  <c r="M468" i="10"/>
  <c r="K469" i="10"/>
  <c r="L469" i="10"/>
  <c r="M469" i="10"/>
  <c r="K470" i="10"/>
  <c r="L470" i="10"/>
  <c r="M470" i="10"/>
  <c r="K471" i="10"/>
  <c r="L471" i="10"/>
  <c r="M471" i="10"/>
  <c r="K472" i="10"/>
  <c r="L472" i="10"/>
  <c r="M472" i="10"/>
  <c r="K473" i="10"/>
  <c r="L473" i="10"/>
  <c r="M473" i="10"/>
  <c r="K474" i="10"/>
  <c r="L474" i="10"/>
  <c r="M474" i="10"/>
  <c r="K475" i="10"/>
  <c r="L475" i="10"/>
  <c r="M475" i="10"/>
  <c r="K476" i="10"/>
  <c r="L476" i="10"/>
  <c r="M476" i="10"/>
  <c r="K477" i="10"/>
  <c r="L477" i="10"/>
  <c r="M477" i="10"/>
  <c r="K478" i="10"/>
  <c r="L478" i="10"/>
  <c r="M478" i="10"/>
  <c r="K479" i="10"/>
  <c r="L479" i="10"/>
  <c r="M479" i="10"/>
  <c r="K480" i="10"/>
  <c r="L480" i="10"/>
  <c r="M480" i="10"/>
  <c r="K481" i="10"/>
  <c r="L481" i="10"/>
  <c r="M481" i="10"/>
  <c r="K482" i="10"/>
  <c r="L482" i="10"/>
  <c r="M482" i="10"/>
  <c r="K483" i="10"/>
  <c r="L483" i="10"/>
  <c r="M483" i="10"/>
  <c r="K484" i="10"/>
  <c r="L484" i="10"/>
  <c r="M484" i="10"/>
  <c r="K485" i="10"/>
  <c r="L485" i="10"/>
  <c r="M485" i="10"/>
  <c r="K486" i="10"/>
  <c r="L486" i="10"/>
  <c r="M486" i="10"/>
  <c r="K487" i="10"/>
  <c r="L487" i="10"/>
  <c r="M487" i="10"/>
  <c r="K488" i="10"/>
  <c r="L488" i="10"/>
  <c r="M488" i="10"/>
  <c r="K489" i="10"/>
  <c r="L489" i="10"/>
  <c r="M489" i="10"/>
  <c r="K490" i="10"/>
  <c r="L490" i="10"/>
  <c r="M490" i="10"/>
  <c r="K491" i="10"/>
  <c r="L491" i="10"/>
  <c r="M491" i="10"/>
  <c r="K492" i="10"/>
  <c r="L492" i="10"/>
  <c r="M492" i="10"/>
  <c r="K493" i="10"/>
  <c r="L493" i="10"/>
  <c r="M493" i="10"/>
  <c r="K494" i="10"/>
  <c r="L494" i="10"/>
  <c r="M494" i="10"/>
  <c r="K495" i="10"/>
  <c r="L495" i="10"/>
  <c r="M495" i="10"/>
  <c r="K496" i="10"/>
  <c r="L496" i="10"/>
  <c r="M496" i="10"/>
  <c r="K497" i="10"/>
  <c r="L497" i="10"/>
  <c r="M497" i="10"/>
  <c r="K498" i="10"/>
  <c r="L498" i="10"/>
  <c r="M498" i="10"/>
  <c r="K499" i="10"/>
  <c r="L499" i="10"/>
  <c r="M499" i="10"/>
  <c r="K500" i="10"/>
  <c r="L500" i="10"/>
  <c r="M500" i="10"/>
  <c r="K501" i="10"/>
  <c r="L501" i="10"/>
  <c r="M501" i="10"/>
  <c r="K502" i="10"/>
  <c r="L502" i="10"/>
  <c r="M502" i="10"/>
  <c r="K503" i="10"/>
  <c r="L503" i="10"/>
  <c r="M503" i="10"/>
  <c r="K504" i="10"/>
  <c r="L504" i="10"/>
  <c r="M504" i="10"/>
  <c r="K505" i="10"/>
  <c r="L505" i="10"/>
  <c r="M505" i="10"/>
  <c r="K506" i="10"/>
  <c r="L506" i="10"/>
  <c r="M506" i="10"/>
  <c r="K507" i="10"/>
  <c r="L507" i="10"/>
  <c r="M507" i="10"/>
  <c r="K508" i="10"/>
  <c r="L508" i="10"/>
  <c r="M508" i="10"/>
  <c r="K509" i="10"/>
  <c r="L509" i="10"/>
  <c r="M509" i="10"/>
  <c r="K510" i="10"/>
  <c r="L510" i="10"/>
  <c r="M510" i="10"/>
  <c r="K511" i="10"/>
  <c r="L511" i="10"/>
  <c r="M511" i="10"/>
  <c r="K512" i="10"/>
  <c r="L512" i="10"/>
  <c r="M512" i="10"/>
  <c r="K513" i="10"/>
  <c r="L513" i="10"/>
  <c r="M513" i="10"/>
  <c r="K514" i="10"/>
  <c r="L514" i="10"/>
  <c r="M514" i="10"/>
  <c r="K515" i="10"/>
  <c r="L515" i="10"/>
  <c r="M515" i="10"/>
  <c r="K516" i="10"/>
  <c r="L516" i="10"/>
  <c r="M516" i="10"/>
  <c r="K517" i="10"/>
  <c r="L517" i="10"/>
  <c r="M517" i="10"/>
  <c r="K518" i="10"/>
  <c r="L518" i="10"/>
  <c r="M518" i="10"/>
  <c r="K519" i="10"/>
  <c r="L519" i="10"/>
  <c r="M519" i="10"/>
  <c r="K520" i="10"/>
  <c r="L520" i="10"/>
  <c r="M520" i="10"/>
  <c r="K521" i="10"/>
  <c r="L521" i="10"/>
  <c r="M521" i="10"/>
  <c r="K522" i="10"/>
  <c r="L522" i="10"/>
  <c r="M522" i="10"/>
  <c r="K523" i="10"/>
  <c r="L523" i="10"/>
  <c r="M523" i="10"/>
  <c r="K524" i="10"/>
  <c r="L524" i="10"/>
  <c r="M524" i="10"/>
  <c r="K525" i="10"/>
  <c r="L525" i="10"/>
  <c r="M525" i="10"/>
  <c r="K526" i="10"/>
  <c r="L526" i="10"/>
  <c r="M526" i="10"/>
  <c r="K527" i="10"/>
  <c r="L527" i="10"/>
  <c r="M527" i="10"/>
  <c r="K528" i="10"/>
  <c r="L528" i="10"/>
  <c r="M528" i="10"/>
  <c r="K529" i="10"/>
  <c r="L529" i="10"/>
  <c r="M529" i="10"/>
  <c r="K530" i="10"/>
  <c r="L530" i="10"/>
  <c r="M530" i="10"/>
  <c r="K531" i="10"/>
  <c r="L531" i="10"/>
  <c r="M531" i="10"/>
  <c r="K532" i="10"/>
  <c r="L532" i="10"/>
  <c r="M532" i="10"/>
  <c r="K533" i="10"/>
  <c r="L533" i="10"/>
  <c r="M533" i="10"/>
  <c r="K534" i="10"/>
  <c r="L534" i="10"/>
  <c r="M534" i="10"/>
  <c r="K535" i="10"/>
  <c r="L535" i="10"/>
  <c r="M535" i="10"/>
  <c r="K536" i="10"/>
  <c r="L536" i="10"/>
  <c r="M536" i="10"/>
  <c r="K537" i="10"/>
  <c r="L537" i="10"/>
  <c r="M537" i="10"/>
  <c r="K538" i="10"/>
  <c r="L538" i="10"/>
  <c r="M538" i="10"/>
  <c r="K539" i="10"/>
  <c r="L539" i="10"/>
  <c r="M539" i="10"/>
  <c r="K540" i="10"/>
  <c r="L540" i="10"/>
  <c r="M540" i="10"/>
  <c r="K541" i="10"/>
  <c r="L541" i="10"/>
  <c r="M541" i="10"/>
  <c r="K542" i="10"/>
  <c r="L542" i="10"/>
  <c r="M542" i="10"/>
  <c r="K543" i="10"/>
  <c r="L543" i="10"/>
  <c r="M543" i="10"/>
  <c r="K544" i="10"/>
  <c r="L544" i="10"/>
  <c r="M544" i="10"/>
  <c r="K545" i="10"/>
  <c r="L545" i="10"/>
  <c r="M545" i="10"/>
  <c r="K546" i="10"/>
  <c r="L546" i="10"/>
  <c r="M546" i="10"/>
  <c r="K547" i="10"/>
  <c r="L547" i="10"/>
  <c r="M547" i="10"/>
  <c r="K548" i="10"/>
  <c r="L548" i="10"/>
  <c r="M548" i="10"/>
  <c r="K549" i="10"/>
  <c r="L549" i="10"/>
  <c r="M549" i="10"/>
  <c r="K550" i="10"/>
  <c r="L550" i="10"/>
  <c r="M550" i="10"/>
  <c r="K551" i="10"/>
  <c r="L551" i="10"/>
  <c r="M551" i="10"/>
  <c r="K552" i="10"/>
  <c r="L552" i="10"/>
  <c r="M552" i="10"/>
  <c r="K553" i="10"/>
  <c r="L553" i="10"/>
  <c r="M553" i="10"/>
  <c r="K554" i="10"/>
  <c r="L554" i="10"/>
  <c r="M554" i="10"/>
  <c r="K555" i="10"/>
  <c r="L555" i="10"/>
  <c r="M555" i="10"/>
  <c r="K556" i="10"/>
  <c r="L556" i="10"/>
  <c r="M556" i="10"/>
  <c r="K557" i="10"/>
  <c r="L557" i="10"/>
  <c r="M557" i="10"/>
  <c r="K558" i="10"/>
  <c r="L558" i="10"/>
  <c r="M558" i="10"/>
  <c r="K559" i="10"/>
  <c r="L559" i="10"/>
  <c r="M559" i="10"/>
  <c r="K560" i="10"/>
  <c r="L560" i="10"/>
  <c r="M560" i="10"/>
  <c r="K561" i="10"/>
  <c r="L561" i="10"/>
  <c r="M561" i="10"/>
  <c r="K562" i="10"/>
  <c r="L562" i="10"/>
  <c r="M562" i="10"/>
  <c r="K563" i="10"/>
  <c r="L563" i="10"/>
  <c r="M563" i="10"/>
  <c r="K564" i="10"/>
  <c r="L564" i="10"/>
  <c r="M564" i="10"/>
  <c r="K565" i="10"/>
  <c r="L565" i="10"/>
  <c r="M565" i="10"/>
  <c r="K566" i="10"/>
  <c r="L566" i="10"/>
  <c r="M566" i="10"/>
  <c r="K567" i="10"/>
  <c r="L567" i="10"/>
  <c r="M567" i="10"/>
  <c r="K568" i="10"/>
  <c r="L568" i="10"/>
  <c r="M568" i="10"/>
  <c r="K569" i="10"/>
  <c r="L569" i="10"/>
  <c r="M569" i="10"/>
  <c r="K570" i="10"/>
  <c r="L570" i="10"/>
  <c r="M570" i="10"/>
  <c r="K571" i="10"/>
  <c r="L571" i="10"/>
  <c r="M571" i="10"/>
  <c r="K572" i="10"/>
  <c r="L572" i="10"/>
  <c r="M572" i="10"/>
  <c r="K573" i="10"/>
  <c r="L573" i="10"/>
  <c r="M573" i="10"/>
  <c r="K574" i="10"/>
  <c r="L574" i="10"/>
  <c r="M574" i="10"/>
  <c r="K575" i="10"/>
  <c r="L575" i="10"/>
  <c r="M575" i="10"/>
  <c r="K576" i="10"/>
  <c r="L576" i="10"/>
  <c r="M576" i="10"/>
  <c r="K577" i="10"/>
  <c r="L577" i="10"/>
  <c r="M577" i="10"/>
  <c r="K578" i="10"/>
  <c r="L578" i="10"/>
  <c r="M578" i="10"/>
  <c r="K579" i="10"/>
  <c r="L579" i="10"/>
  <c r="M579" i="10"/>
  <c r="K580" i="10"/>
  <c r="L580" i="10"/>
  <c r="M580" i="10"/>
  <c r="K581" i="10"/>
  <c r="L581" i="10"/>
  <c r="M581" i="10"/>
  <c r="K582" i="10"/>
  <c r="L582" i="10"/>
  <c r="M582" i="10"/>
  <c r="K583" i="10"/>
  <c r="L583" i="10"/>
  <c r="M583" i="10"/>
  <c r="K584" i="10"/>
  <c r="L584" i="10"/>
  <c r="M584" i="10"/>
  <c r="K585" i="10"/>
  <c r="L585" i="10"/>
  <c r="M585" i="10"/>
  <c r="K586" i="10"/>
  <c r="L586" i="10"/>
  <c r="M586" i="10"/>
  <c r="K587" i="10"/>
  <c r="L587" i="10"/>
  <c r="M587" i="10"/>
  <c r="K588" i="10"/>
  <c r="L588" i="10"/>
  <c r="M588" i="10"/>
  <c r="K589" i="10"/>
  <c r="L589" i="10"/>
  <c r="M589" i="10"/>
  <c r="K590" i="10"/>
  <c r="L590" i="10"/>
  <c r="M590" i="10"/>
  <c r="K591" i="10"/>
  <c r="L591" i="10"/>
  <c r="M591" i="10"/>
  <c r="K592" i="10"/>
  <c r="L592" i="10"/>
  <c r="M592" i="10"/>
  <c r="K593" i="10"/>
  <c r="L593" i="10"/>
  <c r="M593" i="10"/>
  <c r="K594" i="10"/>
  <c r="L594" i="10"/>
  <c r="M594" i="10"/>
  <c r="K595" i="10"/>
  <c r="L595" i="10"/>
  <c r="M595" i="10"/>
  <c r="K596" i="10"/>
  <c r="L596" i="10"/>
  <c r="M596" i="10"/>
  <c r="K597" i="10"/>
  <c r="L597" i="10"/>
  <c r="M597" i="10"/>
  <c r="K598" i="10"/>
  <c r="L598" i="10"/>
  <c r="M598" i="10"/>
  <c r="K599" i="10"/>
  <c r="L599" i="10"/>
  <c r="M599" i="10"/>
  <c r="K600" i="10"/>
  <c r="L600" i="10"/>
  <c r="M600" i="10"/>
  <c r="K601" i="10"/>
  <c r="L601" i="10"/>
  <c r="M601" i="10"/>
  <c r="K602" i="10"/>
  <c r="L602" i="10"/>
  <c r="M602" i="10"/>
  <c r="K603" i="10"/>
  <c r="L603" i="10"/>
  <c r="M603" i="10"/>
  <c r="K604" i="10"/>
  <c r="L604" i="10"/>
  <c r="M604" i="10"/>
  <c r="K605" i="10"/>
  <c r="L605" i="10"/>
  <c r="M605" i="10"/>
  <c r="K606" i="10"/>
  <c r="L606" i="10"/>
  <c r="M606" i="10"/>
  <c r="K607" i="10"/>
  <c r="L607" i="10"/>
  <c r="M607" i="10"/>
  <c r="K608" i="10"/>
  <c r="L608" i="10"/>
  <c r="M608" i="10"/>
  <c r="K609" i="10"/>
  <c r="L609" i="10"/>
  <c r="M609" i="10"/>
  <c r="K610" i="10"/>
  <c r="L610" i="10"/>
  <c r="M610" i="10"/>
  <c r="K611" i="10"/>
  <c r="L611" i="10"/>
  <c r="M611" i="10"/>
  <c r="K612" i="10"/>
  <c r="L612" i="10"/>
  <c r="M612" i="10"/>
  <c r="K613" i="10"/>
  <c r="L613" i="10"/>
  <c r="M613" i="10"/>
  <c r="K614" i="10"/>
  <c r="L614" i="10"/>
  <c r="M614" i="10"/>
  <c r="K615" i="10"/>
  <c r="L615" i="10"/>
  <c r="M615" i="10"/>
  <c r="K616" i="10"/>
  <c r="L616" i="10"/>
  <c r="M616" i="10"/>
  <c r="K617" i="10"/>
  <c r="L617" i="10"/>
  <c r="M617" i="10"/>
  <c r="K618" i="10"/>
  <c r="L618" i="10"/>
  <c r="M618" i="10"/>
  <c r="K619" i="10"/>
  <c r="L619" i="10"/>
  <c r="M619" i="10"/>
  <c r="K620" i="10"/>
  <c r="L620" i="10"/>
  <c r="M620" i="10"/>
  <c r="K621" i="10"/>
  <c r="L621" i="10"/>
  <c r="M621" i="10"/>
  <c r="K622" i="10"/>
  <c r="L622" i="10"/>
  <c r="M622" i="10"/>
  <c r="K623" i="10"/>
  <c r="L623" i="10"/>
  <c r="M623" i="10"/>
  <c r="K624" i="10"/>
  <c r="L624" i="10"/>
  <c r="M624" i="10"/>
  <c r="K625" i="10"/>
  <c r="L625" i="10"/>
  <c r="M625" i="10"/>
  <c r="K626" i="10"/>
  <c r="L626" i="10"/>
  <c r="M626" i="10"/>
  <c r="K627" i="10"/>
  <c r="L627" i="10"/>
  <c r="M627" i="10"/>
  <c r="K628" i="10"/>
  <c r="L628" i="10"/>
  <c r="M628" i="10"/>
  <c r="K629" i="10"/>
  <c r="L629" i="10"/>
  <c r="M629" i="10"/>
  <c r="K630" i="10"/>
  <c r="L630" i="10"/>
  <c r="M630" i="10"/>
  <c r="K631" i="10"/>
  <c r="L631" i="10"/>
  <c r="M631" i="10"/>
  <c r="K632" i="10"/>
  <c r="L632" i="10"/>
  <c r="M632" i="10"/>
  <c r="K633" i="10"/>
  <c r="L633" i="10"/>
  <c r="M633" i="10"/>
  <c r="K634" i="10"/>
  <c r="L634" i="10"/>
  <c r="M634" i="10"/>
  <c r="K635" i="10"/>
  <c r="L635" i="10"/>
  <c r="M635" i="10"/>
  <c r="K636" i="10"/>
  <c r="L636" i="10"/>
  <c r="M636" i="10"/>
  <c r="K637" i="10"/>
  <c r="L637" i="10"/>
  <c r="M637" i="10"/>
  <c r="K638" i="10"/>
  <c r="L638" i="10"/>
  <c r="M638" i="10"/>
  <c r="K639" i="10"/>
  <c r="L639" i="10"/>
  <c r="M639" i="10"/>
  <c r="K640" i="10"/>
  <c r="L640" i="10"/>
  <c r="M640" i="10"/>
  <c r="K641" i="10"/>
  <c r="L641" i="10"/>
  <c r="M641" i="10"/>
  <c r="K642" i="10"/>
  <c r="L642" i="10"/>
  <c r="M642" i="10"/>
  <c r="K643" i="10"/>
  <c r="L643" i="10"/>
  <c r="M643" i="10"/>
  <c r="K644" i="10"/>
  <c r="L644" i="10"/>
  <c r="M644" i="10"/>
  <c r="K645" i="10"/>
  <c r="L645" i="10"/>
  <c r="M645" i="10"/>
  <c r="K646" i="10"/>
  <c r="L646" i="10"/>
  <c r="M646" i="10"/>
  <c r="K647" i="10"/>
  <c r="L647" i="10"/>
  <c r="M647" i="10"/>
  <c r="K648" i="10"/>
  <c r="L648" i="10"/>
  <c r="M648" i="10"/>
  <c r="K649" i="10"/>
  <c r="L649" i="10"/>
  <c r="M649" i="10"/>
  <c r="K650" i="10"/>
  <c r="L650" i="10"/>
  <c r="M650" i="10"/>
  <c r="K651" i="10"/>
  <c r="L651" i="10"/>
  <c r="M651" i="10"/>
  <c r="K652" i="10"/>
  <c r="L652" i="10"/>
  <c r="M652" i="10"/>
  <c r="K653" i="10"/>
  <c r="L653" i="10"/>
  <c r="M653" i="10"/>
  <c r="K654" i="10"/>
  <c r="L654" i="10"/>
  <c r="M654" i="10"/>
  <c r="K655" i="10"/>
  <c r="L655" i="10"/>
  <c r="M655" i="10"/>
  <c r="K656" i="10"/>
  <c r="L656" i="10"/>
  <c r="M656" i="10"/>
  <c r="K657" i="10"/>
  <c r="L657" i="10"/>
  <c r="M657" i="10"/>
  <c r="K658" i="10"/>
  <c r="L658" i="10"/>
  <c r="M658" i="10"/>
  <c r="K659" i="10"/>
  <c r="L659" i="10"/>
  <c r="M659" i="10"/>
  <c r="K660" i="10"/>
  <c r="L660" i="10"/>
  <c r="M660" i="10"/>
  <c r="K661" i="10"/>
  <c r="L661" i="10"/>
  <c r="M661" i="10"/>
  <c r="K662" i="10"/>
  <c r="L662" i="10"/>
  <c r="M662" i="10"/>
  <c r="K663" i="10"/>
  <c r="L663" i="10"/>
  <c r="M663" i="10"/>
  <c r="K664" i="10"/>
  <c r="L664" i="10"/>
  <c r="M664" i="10"/>
  <c r="K665" i="10"/>
  <c r="L665" i="10"/>
  <c r="M665" i="10"/>
  <c r="K666" i="10"/>
  <c r="L666" i="10"/>
  <c r="M666" i="10"/>
  <c r="K667" i="10"/>
  <c r="L667" i="10"/>
  <c r="M667" i="10"/>
  <c r="K668" i="10"/>
  <c r="L668" i="10"/>
  <c r="M668" i="10"/>
  <c r="K669" i="10"/>
  <c r="L669" i="10"/>
  <c r="M669" i="10"/>
  <c r="K670" i="10"/>
  <c r="L670" i="10"/>
  <c r="M670" i="10"/>
  <c r="K671" i="10"/>
  <c r="L671" i="10"/>
  <c r="M671" i="10"/>
  <c r="K672" i="10"/>
  <c r="L672" i="10"/>
  <c r="M672" i="10"/>
  <c r="K673" i="10"/>
  <c r="L673" i="10"/>
  <c r="M673" i="10"/>
  <c r="K674" i="10"/>
  <c r="L674" i="10"/>
  <c r="M674" i="10"/>
  <c r="K675" i="10"/>
  <c r="L675" i="10"/>
  <c r="M675" i="10"/>
  <c r="K676" i="10"/>
  <c r="L676" i="10"/>
  <c r="M676" i="10"/>
  <c r="K677" i="10"/>
  <c r="L677" i="10"/>
  <c r="M677" i="10"/>
  <c r="K678" i="10"/>
  <c r="L678" i="10"/>
  <c r="M678" i="10"/>
  <c r="K679" i="10"/>
  <c r="L679" i="10"/>
  <c r="M679" i="10"/>
  <c r="K680" i="10"/>
  <c r="L680" i="10"/>
  <c r="M680" i="10"/>
  <c r="K681" i="10"/>
  <c r="L681" i="10"/>
  <c r="M681" i="10"/>
  <c r="K682" i="10"/>
  <c r="L682" i="10"/>
  <c r="M682" i="10"/>
  <c r="K683" i="10"/>
  <c r="L683" i="10"/>
  <c r="M683" i="10"/>
  <c r="K684" i="10"/>
  <c r="L684" i="10"/>
  <c r="M684" i="10"/>
  <c r="K685" i="10"/>
  <c r="L685" i="10"/>
  <c r="M685" i="10"/>
  <c r="K686" i="10"/>
  <c r="L686" i="10"/>
  <c r="M686" i="10"/>
  <c r="K687" i="10"/>
  <c r="L687" i="10"/>
  <c r="M687" i="10"/>
  <c r="K688" i="10"/>
  <c r="L688" i="10"/>
  <c r="M688" i="10"/>
  <c r="K689" i="10"/>
  <c r="L689" i="10"/>
  <c r="M689" i="10"/>
  <c r="K690" i="10"/>
  <c r="L690" i="10"/>
  <c r="M690" i="10"/>
  <c r="K691" i="10"/>
  <c r="L691" i="10"/>
  <c r="M691" i="10"/>
  <c r="K692" i="10"/>
  <c r="L692" i="10"/>
  <c r="M692" i="10"/>
  <c r="K693" i="10"/>
  <c r="L693" i="10"/>
  <c r="M693" i="10"/>
  <c r="K694" i="10"/>
  <c r="L694" i="10"/>
  <c r="M694" i="10"/>
  <c r="K695" i="10"/>
  <c r="L695" i="10"/>
  <c r="M695" i="10"/>
  <c r="K696" i="10"/>
  <c r="L696" i="10"/>
  <c r="M696" i="10"/>
  <c r="K697" i="10"/>
  <c r="L697" i="10"/>
  <c r="M697" i="10"/>
  <c r="K698" i="10"/>
  <c r="L698" i="10"/>
  <c r="M698" i="10"/>
  <c r="K699" i="10"/>
  <c r="L699" i="10"/>
  <c r="M699" i="10"/>
  <c r="K700" i="10"/>
  <c r="L700" i="10"/>
  <c r="M700" i="10"/>
  <c r="K701" i="10"/>
  <c r="L701" i="10"/>
  <c r="M701" i="10"/>
  <c r="K702" i="10"/>
  <c r="L702" i="10"/>
  <c r="M702" i="10"/>
  <c r="K703" i="10"/>
  <c r="L703" i="10"/>
  <c r="M703" i="10"/>
  <c r="K704" i="10"/>
  <c r="L704" i="10"/>
  <c r="M704" i="10"/>
  <c r="K705" i="10"/>
  <c r="L705" i="10"/>
  <c r="M705" i="10"/>
  <c r="K706" i="10"/>
  <c r="L706" i="10"/>
  <c r="M706" i="10"/>
  <c r="K707" i="10"/>
  <c r="L707" i="10"/>
  <c r="M707" i="10"/>
  <c r="K708" i="10"/>
  <c r="L708" i="10"/>
  <c r="M708" i="10"/>
  <c r="K709" i="10"/>
  <c r="L709" i="10"/>
  <c r="M709" i="10"/>
  <c r="K710" i="10"/>
  <c r="L710" i="10"/>
  <c r="M710" i="10"/>
  <c r="K711" i="10"/>
  <c r="L711" i="10"/>
  <c r="M711" i="10"/>
  <c r="K712" i="10"/>
  <c r="L712" i="10"/>
  <c r="M712" i="10"/>
  <c r="K713" i="10"/>
  <c r="L713" i="10"/>
  <c r="M713" i="10"/>
  <c r="K714" i="10"/>
  <c r="L714" i="10"/>
  <c r="M714" i="10"/>
  <c r="K715" i="10"/>
  <c r="L715" i="10"/>
  <c r="M715" i="10"/>
  <c r="K716" i="10"/>
  <c r="L716" i="10"/>
  <c r="M716" i="10"/>
  <c r="K717" i="10"/>
  <c r="L717" i="10"/>
  <c r="M717" i="10"/>
  <c r="K718" i="10"/>
  <c r="L718" i="10"/>
  <c r="M718" i="10"/>
  <c r="K719" i="10"/>
  <c r="L719" i="10"/>
  <c r="M719" i="10"/>
  <c r="K720" i="10"/>
  <c r="L720" i="10"/>
  <c r="M720" i="10"/>
  <c r="K721" i="10"/>
  <c r="L721" i="10"/>
  <c r="M721" i="10"/>
  <c r="K722" i="10"/>
  <c r="L722" i="10"/>
  <c r="M722" i="10"/>
  <c r="K723" i="10"/>
  <c r="L723" i="10"/>
  <c r="M723" i="10"/>
  <c r="K724" i="10"/>
  <c r="L724" i="10"/>
  <c r="M724" i="10"/>
  <c r="K725" i="10"/>
  <c r="L725" i="10"/>
  <c r="M725" i="10"/>
  <c r="K726" i="10"/>
  <c r="L726" i="10"/>
  <c r="M726" i="10"/>
  <c r="K727" i="10"/>
  <c r="L727" i="10"/>
  <c r="M727" i="10"/>
  <c r="K728" i="10"/>
  <c r="L728" i="10"/>
  <c r="M728" i="10"/>
  <c r="K729" i="10"/>
  <c r="L729" i="10"/>
  <c r="M729" i="10"/>
  <c r="K730" i="10"/>
  <c r="L730" i="10"/>
  <c r="M730" i="10"/>
  <c r="K731" i="10"/>
  <c r="L731" i="10"/>
  <c r="M731" i="10"/>
  <c r="K732" i="10"/>
  <c r="L732" i="10"/>
  <c r="M732" i="10"/>
  <c r="K733" i="10"/>
  <c r="L733" i="10"/>
  <c r="M733" i="10"/>
  <c r="K734" i="10"/>
  <c r="L734" i="10"/>
  <c r="M734" i="10"/>
  <c r="K735" i="10"/>
  <c r="L735" i="10"/>
  <c r="M735" i="10"/>
  <c r="K736" i="10"/>
  <c r="L736" i="10"/>
  <c r="M736" i="10"/>
  <c r="K737" i="10"/>
  <c r="L737" i="10"/>
  <c r="M737" i="10"/>
  <c r="K738" i="10"/>
  <c r="L738" i="10"/>
  <c r="M738" i="10"/>
  <c r="K739" i="10"/>
  <c r="L739" i="10"/>
  <c r="M739" i="10"/>
  <c r="K740" i="10"/>
  <c r="L740" i="10"/>
  <c r="M740" i="10"/>
  <c r="K741" i="10"/>
  <c r="L741" i="10"/>
  <c r="M741" i="10"/>
  <c r="K742" i="10"/>
  <c r="L742" i="10"/>
  <c r="M742" i="10"/>
  <c r="K743" i="10"/>
  <c r="L743" i="10"/>
  <c r="M743" i="10"/>
  <c r="K744" i="10"/>
  <c r="L744" i="10"/>
  <c r="M744" i="10"/>
  <c r="K745" i="10"/>
  <c r="L745" i="10"/>
  <c r="M745" i="10"/>
  <c r="K746" i="10"/>
  <c r="L746" i="10"/>
  <c r="M746" i="10"/>
  <c r="K747" i="10"/>
  <c r="L747" i="10"/>
  <c r="M747" i="10"/>
  <c r="K748" i="10"/>
  <c r="L748" i="10"/>
  <c r="M748" i="10"/>
  <c r="K749" i="10"/>
  <c r="L749" i="10"/>
  <c r="M749" i="10"/>
  <c r="K750" i="10"/>
  <c r="L750" i="10"/>
  <c r="M750" i="10"/>
  <c r="K751" i="10"/>
  <c r="L751" i="10"/>
  <c r="M751" i="10"/>
  <c r="K752" i="10"/>
  <c r="L752" i="10"/>
  <c r="M752" i="10"/>
  <c r="K753" i="10"/>
  <c r="L753" i="10"/>
  <c r="M753" i="10"/>
  <c r="K754" i="10"/>
  <c r="L754" i="10"/>
  <c r="M754" i="10"/>
  <c r="K755" i="10"/>
  <c r="L755" i="10"/>
  <c r="M755" i="10"/>
  <c r="K756" i="10"/>
  <c r="L756" i="10"/>
  <c r="M756" i="10"/>
  <c r="K757" i="10"/>
  <c r="L757" i="10"/>
  <c r="M757" i="10"/>
  <c r="K758" i="10"/>
  <c r="L758" i="10"/>
  <c r="M758" i="10"/>
  <c r="K759" i="10"/>
  <c r="L759" i="10"/>
  <c r="M759" i="10"/>
  <c r="K760" i="10"/>
  <c r="L760" i="10"/>
  <c r="M760" i="10"/>
  <c r="K761" i="10"/>
  <c r="L761" i="10"/>
  <c r="M761" i="10"/>
  <c r="K762" i="10"/>
  <c r="L762" i="10"/>
  <c r="M762" i="10"/>
  <c r="K763" i="10"/>
  <c r="L763" i="10"/>
  <c r="M763" i="10"/>
  <c r="K764" i="10"/>
  <c r="L764" i="10"/>
  <c r="M764" i="10"/>
  <c r="K765" i="10"/>
  <c r="L765" i="10"/>
  <c r="M765" i="10"/>
  <c r="K766" i="10"/>
  <c r="L766" i="10"/>
  <c r="M766" i="10"/>
  <c r="K767" i="10"/>
  <c r="L767" i="10"/>
  <c r="M767" i="10"/>
  <c r="K768" i="10"/>
  <c r="L768" i="10"/>
  <c r="M768" i="10"/>
  <c r="K769" i="10"/>
  <c r="L769" i="10"/>
  <c r="M769" i="10"/>
  <c r="K770" i="10"/>
  <c r="L770" i="10"/>
  <c r="M770" i="10"/>
  <c r="K771" i="10"/>
  <c r="L771" i="10"/>
  <c r="M771" i="10"/>
  <c r="K772" i="10"/>
  <c r="L772" i="10"/>
  <c r="M772" i="10"/>
  <c r="K773" i="10"/>
  <c r="L773" i="10"/>
  <c r="M773" i="10"/>
  <c r="K774" i="10"/>
  <c r="L774" i="10"/>
  <c r="M774" i="10"/>
  <c r="K775" i="10"/>
  <c r="L775" i="10"/>
  <c r="M775" i="10"/>
  <c r="K776" i="10"/>
  <c r="L776" i="10"/>
  <c r="M776" i="10"/>
  <c r="K777" i="10"/>
  <c r="L777" i="10"/>
  <c r="M777" i="10"/>
  <c r="K778" i="10"/>
  <c r="L778" i="10"/>
  <c r="M778" i="10"/>
  <c r="K779" i="10"/>
  <c r="L779" i="10"/>
  <c r="M779" i="10"/>
  <c r="K780" i="10"/>
  <c r="L780" i="10"/>
  <c r="M780" i="10"/>
  <c r="K781" i="10"/>
  <c r="L781" i="10"/>
  <c r="M781" i="10"/>
  <c r="K782" i="10"/>
  <c r="L782" i="10"/>
  <c r="M782" i="10"/>
  <c r="K783" i="10"/>
  <c r="L783" i="10"/>
  <c r="M783" i="10"/>
  <c r="K784" i="10"/>
  <c r="L784" i="10"/>
  <c r="M784" i="10"/>
  <c r="K785" i="10"/>
  <c r="L785" i="10"/>
  <c r="M785" i="10"/>
  <c r="K786" i="10"/>
  <c r="L786" i="10"/>
  <c r="M786" i="10"/>
  <c r="K787" i="10"/>
  <c r="L787" i="10"/>
  <c r="M787" i="10"/>
  <c r="K788" i="10"/>
  <c r="L788" i="10"/>
  <c r="M788" i="10"/>
  <c r="K789" i="10"/>
  <c r="L789" i="10"/>
  <c r="M789" i="10"/>
  <c r="K790" i="10"/>
  <c r="L790" i="10"/>
  <c r="M790" i="10"/>
  <c r="K791" i="10"/>
  <c r="L791" i="10"/>
  <c r="M791" i="10"/>
  <c r="K792" i="10"/>
  <c r="L792" i="10"/>
  <c r="M792" i="10"/>
  <c r="K793" i="10"/>
  <c r="L793" i="10"/>
  <c r="M793" i="10"/>
  <c r="K794" i="10"/>
  <c r="L794" i="10"/>
  <c r="M794" i="10"/>
  <c r="K795" i="10"/>
  <c r="L795" i="10"/>
  <c r="M795" i="10"/>
  <c r="K796" i="10"/>
  <c r="L796" i="10"/>
  <c r="M796" i="10"/>
  <c r="K797" i="10"/>
  <c r="L797" i="10"/>
  <c r="M797" i="10"/>
  <c r="K798" i="10"/>
  <c r="L798" i="10"/>
  <c r="M798" i="10"/>
  <c r="K799" i="10"/>
  <c r="L799" i="10"/>
  <c r="M799" i="10"/>
  <c r="K800" i="10"/>
  <c r="L800" i="10"/>
  <c r="M800" i="10"/>
  <c r="K801" i="10"/>
  <c r="L801" i="10"/>
  <c r="M801" i="10"/>
  <c r="K802" i="10"/>
  <c r="L802" i="10"/>
  <c r="M802" i="10"/>
  <c r="K803" i="10"/>
  <c r="L803" i="10"/>
  <c r="M803" i="10"/>
  <c r="K804" i="10"/>
  <c r="L804" i="10"/>
  <c r="M804" i="10"/>
  <c r="K805" i="10"/>
  <c r="L805" i="10"/>
  <c r="M805" i="10"/>
  <c r="K806" i="10"/>
  <c r="L806" i="10"/>
  <c r="M806" i="10"/>
  <c r="K807" i="10"/>
  <c r="L807" i="10"/>
  <c r="M807" i="10"/>
  <c r="K808" i="10"/>
  <c r="L808" i="10"/>
  <c r="M808" i="10"/>
  <c r="K809" i="10"/>
  <c r="L809" i="10"/>
  <c r="M809" i="10"/>
  <c r="K810" i="10"/>
  <c r="L810" i="10"/>
  <c r="M810" i="10"/>
  <c r="K811" i="10"/>
  <c r="L811" i="10"/>
  <c r="M811" i="10"/>
  <c r="K812" i="10"/>
  <c r="L812" i="10"/>
  <c r="M812" i="10"/>
  <c r="K813" i="10"/>
  <c r="L813" i="10"/>
  <c r="M813" i="10"/>
  <c r="K814" i="10"/>
  <c r="L814" i="10"/>
  <c r="M814" i="10"/>
  <c r="K815" i="10"/>
  <c r="L815" i="10"/>
  <c r="M815" i="10"/>
  <c r="K816" i="10"/>
  <c r="L816" i="10"/>
  <c r="M816" i="10"/>
  <c r="K817" i="10"/>
  <c r="L817" i="10"/>
  <c r="M817" i="10"/>
  <c r="K818" i="10"/>
  <c r="L818" i="10"/>
  <c r="M818" i="10"/>
  <c r="K819" i="10"/>
  <c r="L819" i="10"/>
  <c r="M819" i="10"/>
  <c r="K820" i="10"/>
  <c r="L820" i="10"/>
  <c r="M820" i="10"/>
  <c r="K821" i="10"/>
  <c r="L821" i="10"/>
  <c r="M821" i="10"/>
  <c r="K822" i="10"/>
  <c r="L822" i="10"/>
  <c r="M822" i="10"/>
  <c r="K823" i="10"/>
  <c r="L823" i="10"/>
  <c r="M823" i="10"/>
  <c r="K824" i="10"/>
  <c r="L824" i="10"/>
  <c r="M824" i="10"/>
  <c r="K825" i="10"/>
  <c r="L825" i="10"/>
  <c r="M825" i="10"/>
  <c r="K826" i="10"/>
  <c r="L826" i="10"/>
  <c r="M826" i="10"/>
  <c r="K827" i="10"/>
  <c r="L827" i="10"/>
  <c r="M827" i="10"/>
  <c r="K828" i="10"/>
  <c r="L828" i="10"/>
  <c r="M828" i="10"/>
  <c r="K829" i="10"/>
  <c r="L829" i="10"/>
  <c r="M829" i="10"/>
  <c r="K830" i="10"/>
  <c r="L830" i="10"/>
  <c r="M830" i="10"/>
  <c r="K831" i="10"/>
  <c r="L831" i="10"/>
  <c r="M831" i="10"/>
  <c r="K832" i="10"/>
  <c r="L832" i="10"/>
  <c r="M832" i="10"/>
  <c r="K833" i="10"/>
  <c r="L833" i="10"/>
  <c r="M833" i="10"/>
  <c r="K834" i="10"/>
  <c r="L834" i="10"/>
  <c r="M834" i="10"/>
  <c r="K835" i="10"/>
  <c r="L835" i="10"/>
  <c r="M835" i="10"/>
  <c r="K836" i="10"/>
  <c r="L836" i="10"/>
  <c r="M836" i="10"/>
  <c r="K837" i="10"/>
  <c r="L837" i="10"/>
  <c r="M837" i="10"/>
  <c r="K838" i="10"/>
  <c r="L838" i="10"/>
  <c r="M838" i="10"/>
  <c r="K839" i="10"/>
  <c r="L839" i="10"/>
  <c r="M839" i="10"/>
  <c r="K840" i="10"/>
  <c r="L840" i="10"/>
  <c r="M840" i="10"/>
  <c r="K841" i="10"/>
  <c r="L841" i="10"/>
  <c r="M841" i="10"/>
  <c r="K842" i="10"/>
  <c r="L842" i="10"/>
  <c r="M842" i="10"/>
  <c r="K843" i="10"/>
  <c r="L843" i="10"/>
  <c r="M843" i="10"/>
  <c r="K844" i="10"/>
  <c r="L844" i="10"/>
  <c r="M844" i="10"/>
  <c r="K845" i="10"/>
  <c r="L845" i="10"/>
  <c r="M845" i="10"/>
  <c r="K846" i="10"/>
  <c r="L846" i="10"/>
  <c r="M846" i="10"/>
  <c r="K847" i="10"/>
  <c r="L847" i="10"/>
  <c r="M847" i="10"/>
  <c r="K848" i="10"/>
  <c r="L848" i="10"/>
  <c r="M848" i="10"/>
  <c r="K849" i="10"/>
  <c r="L849" i="10"/>
  <c r="M849" i="10"/>
  <c r="K850" i="10"/>
  <c r="L850" i="10"/>
  <c r="M850" i="10"/>
  <c r="K851" i="10"/>
  <c r="L851" i="10"/>
  <c r="M851" i="10"/>
  <c r="K852" i="10"/>
  <c r="L852" i="10"/>
  <c r="M852" i="10"/>
  <c r="K853" i="10"/>
  <c r="L853" i="10"/>
  <c r="M853" i="10"/>
  <c r="K854" i="10"/>
  <c r="L854" i="10"/>
  <c r="M854" i="10"/>
  <c r="K855" i="10"/>
  <c r="L855" i="10"/>
  <c r="M855" i="10"/>
  <c r="K856" i="10"/>
  <c r="L856" i="10"/>
  <c r="M856" i="10"/>
  <c r="K857" i="10"/>
  <c r="L857" i="10"/>
  <c r="M857" i="10"/>
  <c r="K858" i="10"/>
  <c r="L858" i="10"/>
  <c r="M858" i="10"/>
  <c r="K859" i="10"/>
  <c r="L859" i="10"/>
  <c r="M859" i="10"/>
  <c r="K860" i="10"/>
  <c r="L860" i="10"/>
  <c r="M860" i="10"/>
  <c r="K861" i="10"/>
  <c r="L861" i="10"/>
  <c r="M861" i="10"/>
  <c r="K862" i="10"/>
  <c r="L862" i="10"/>
  <c r="M862" i="10"/>
  <c r="K863" i="10"/>
  <c r="L863" i="10"/>
  <c r="M863" i="10"/>
  <c r="K864" i="10"/>
  <c r="L864" i="10"/>
  <c r="M864" i="10"/>
  <c r="K865" i="10"/>
  <c r="L865" i="10"/>
  <c r="M865" i="10"/>
  <c r="M7" i="10"/>
  <c r="L7" i="10"/>
  <c r="K7" i="10"/>
  <c r="P34" i="16" l="1"/>
  <c r="P35" i="16" l="1"/>
  <c r="P14" i="16" l="1"/>
  <c r="P810" i="16" l="1"/>
  <c r="P10" i="16"/>
  <c r="P11" i="16"/>
  <c r="P12" i="16"/>
  <c r="P13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P202" i="16"/>
  <c r="P203" i="16"/>
  <c r="P204" i="16"/>
  <c r="P205" i="16"/>
  <c r="P206" i="16"/>
  <c r="P207" i="16"/>
  <c r="P208" i="16"/>
  <c r="P209" i="16"/>
  <c r="P210" i="16"/>
  <c r="P211" i="16"/>
  <c r="P212" i="16"/>
  <c r="P213" i="16"/>
  <c r="P214" i="16"/>
  <c r="P215" i="16"/>
  <c r="P216" i="16"/>
  <c r="P217" i="16"/>
  <c r="P218" i="16"/>
  <c r="P219" i="16"/>
  <c r="P220" i="16"/>
  <c r="P221" i="16"/>
  <c r="P222" i="16"/>
  <c r="P223" i="16"/>
  <c r="P224" i="16"/>
  <c r="P225" i="16"/>
  <c r="P226" i="16"/>
  <c r="P227" i="16"/>
  <c r="P228" i="16"/>
  <c r="P229" i="16"/>
  <c r="P230" i="16"/>
  <c r="P231" i="16"/>
  <c r="P232" i="16"/>
  <c r="P233" i="16"/>
  <c r="P234" i="16"/>
  <c r="P235" i="16"/>
  <c r="P236" i="16"/>
  <c r="P237" i="16"/>
  <c r="P238" i="16"/>
  <c r="P239" i="16"/>
  <c r="P240" i="16"/>
  <c r="P241" i="16"/>
  <c r="P242" i="16"/>
  <c r="P243" i="16"/>
  <c r="P244" i="16"/>
  <c r="P245" i="16"/>
  <c r="P246" i="16"/>
  <c r="P247" i="16"/>
  <c r="P248" i="16"/>
  <c r="P249" i="16"/>
  <c r="P250" i="16"/>
  <c r="P251" i="16"/>
  <c r="P252" i="16"/>
  <c r="P253" i="16"/>
  <c r="P254" i="16"/>
  <c r="P255" i="16"/>
  <c r="P256" i="16"/>
  <c r="P257" i="16"/>
  <c r="P258" i="16"/>
  <c r="P259" i="16"/>
  <c r="P260" i="16"/>
  <c r="P261" i="16"/>
  <c r="P262" i="16"/>
  <c r="P263" i="16"/>
  <c r="P264" i="16"/>
  <c r="P265" i="16"/>
  <c r="P266" i="16"/>
  <c r="P267" i="16"/>
  <c r="P268" i="16"/>
  <c r="P269" i="16"/>
  <c r="P270" i="16"/>
  <c r="P271" i="16"/>
  <c r="P272" i="16"/>
  <c r="P273" i="16"/>
  <c r="P274" i="16"/>
  <c r="P275" i="16"/>
  <c r="P276" i="16"/>
  <c r="P277" i="16"/>
  <c r="P278" i="16"/>
  <c r="P279" i="16"/>
  <c r="P280" i="16"/>
  <c r="P281" i="16"/>
  <c r="P282" i="16"/>
  <c r="P283" i="16"/>
  <c r="P284" i="16"/>
  <c r="P285" i="16"/>
  <c r="P286" i="16"/>
  <c r="P287" i="16"/>
  <c r="P288" i="16"/>
  <c r="P289" i="16"/>
  <c r="P290" i="16"/>
  <c r="P291" i="16"/>
  <c r="P292" i="16"/>
  <c r="P293" i="16"/>
  <c r="P294" i="16"/>
  <c r="P295" i="16"/>
  <c r="P296" i="16"/>
  <c r="P297" i="16"/>
  <c r="P298" i="16"/>
  <c r="P299" i="16"/>
  <c r="P300" i="16"/>
  <c r="P301" i="16"/>
  <c r="P302" i="16"/>
  <c r="P303" i="16"/>
  <c r="P304" i="16"/>
  <c r="P305" i="16"/>
  <c r="P306" i="16"/>
  <c r="P307" i="16"/>
  <c r="P308" i="16"/>
  <c r="P309" i="16"/>
  <c r="P310" i="16"/>
  <c r="P311" i="16"/>
  <c r="P312" i="16"/>
  <c r="P313" i="16"/>
  <c r="P314" i="16"/>
  <c r="P315" i="16"/>
  <c r="P316" i="16"/>
  <c r="P317" i="16"/>
  <c r="P318" i="16"/>
  <c r="P319" i="16"/>
  <c r="P320" i="16"/>
  <c r="P321" i="16"/>
  <c r="P322" i="16"/>
  <c r="P323" i="16"/>
  <c r="P324" i="16"/>
  <c r="P325" i="16"/>
  <c r="P326" i="16"/>
  <c r="P327" i="16"/>
  <c r="P328" i="16"/>
  <c r="P329" i="16"/>
  <c r="P330" i="16"/>
  <c r="P331" i="16"/>
  <c r="P332" i="16"/>
  <c r="P333" i="16"/>
  <c r="P334" i="16"/>
  <c r="P335" i="16"/>
  <c r="P336" i="16"/>
  <c r="P337" i="16"/>
  <c r="P338" i="16"/>
  <c r="P339" i="16"/>
  <c r="P340" i="16"/>
  <c r="P341" i="16"/>
  <c r="P342" i="16"/>
  <c r="P343" i="16"/>
  <c r="P344" i="16"/>
  <c r="P345" i="16"/>
  <c r="P346" i="16"/>
  <c r="P347" i="16"/>
  <c r="P348" i="16"/>
  <c r="P349" i="16"/>
  <c r="P350" i="16"/>
  <c r="P351" i="16"/>
  <c r="P352" i="16"/>
  <c r="P353" i="16"/>
  <c r="P354" i="16"/>
  <c r="P355" i="16"/>
  <c r="P356" i="16"/>
  <c r="P357" i="16"/>
  <c r="P358" i="16"/>
  <c r="P359" i="16"/>
  <c r="P360" i="16"/>
  <c r="P361" i="16"/>
  <c r="P362" i="16"/>
  <c r="P363" i="16"/>
  <c r="P364" i="16"/>
  <c r="P365" i="16"/>
  <c r="P366" i="16"/>
  <c r="P367" i="16"/>
  <c r="P368" i="16"/>
  <c r="P369" i="16"/>
  <c r="P370" i="16"/>
  <c r="P371" i="16"/>
  <c r="P372" i="16"/>
  <c r="P373" i="16"/>
  <c r="P374" i="16"/>
  <c r="P375" i="16"/>
  <c r="P376" i="16"/>
  <c r="P377" i="16"/>
  <c r="P378" i="16"/>
  <c r="P379" i="16"/>
  <c r="P380" i="16"/>
  <c r="P381" i="16"/>
  <c r="P382" i="16"/>
  <c r="P383" i="16"/>
  <c r="P384" i="16"/>
  <c r="P385" i="16"/>
  <c r="P386" i="16"/>
  <c r="P387" i="16"/>
  <c r="P388" i="16"/>
  <c r="P389" i="16"/>
  <c r="P390" i="16"/>
  <c r="P391" i="16"/>
  <c r="P392" i="16"/>
  <c r="P393" i="16"/>
  <c r="P394" i="16"/>
  <c r="P395" i="16"/>
  <c r="P396" i="16"/>
  <c r="P397" i="16"/>
  <c r="P398" i="16"/>
  <c r="P399" i="16"/>
  <c r="P400" i="16"/>
  <c r="P401" i="16"/>
  <c r="P402" i="16"/>
  <c r="P403" i="16"/>
  <c r="P404" i="16"/>
  <c r="P405" i="16"/>
  <c r="P406" i="16"/>
  <c r="P407" i="16"/>
  <c r="P408" i="16"/>
  <c r="P409" i="16"/>
  <c r="P410" i="16"/>
  <c r="P411" i="16"/>
  <c r="P412" i="16"/>
  <c r="P413" i="16"/>
  <c r="P414" i="16"/>
  <c r="P415" i="16"/>
  <c r="P416" i="16"/>
  <c r="P417" i="16"/>
  <c r="P418" i="16"/>
  <c r="P419" i="16"/>
  <c r="P420" i="16"/>
  <c r="P421" i="16"/>
  <c r="P422" i="16"/>
  <c r="P423" i="16"/>
  <c r="P424" i="16"/>
  <c r="P425" i="16"/>
  <c r="P426" i="16"/>
  <c r="P427" i="16"/>
  <c r="P428" i="16"/>
  <c r="P429" i="16"/>
  <c r="P430" i="16"/>
  <c r="P431" i="16"/>
  <c r="P432" i="16"/>
  <c r="P433" i="16"/>
  <c r="P434" i="16"/>
  <c r="P435" i="16"/>
  <c r="P436" i="16"/>
  <c r="P437" i="16"/>
  <c r="P438" i="16"/>
  <c r="P439" i="16"/>
  <c r="P440" i="16"/>
  <c r="P441" i="16"/>
  <c r="P442" i="16"/>
  <c r="P443" i="16"/>
  <c r="P444" i="16"/>
  <c r="P445" i="16"/>
  <c r="P446" i="16"/>
  <c r="P447" i="16"/>
  <c r="P448" i="16"/>
  <c r="P449" i="16"/>
  <c r="P450" i="16"/>
  <c r="P451" i="16"/>
  <c r="P452" i="16"/>
  <c r="P453" i="16"/>
  <c r="P454" i="16"/>
  <c r="P455" i="16"/>
  <c r="P456" i="16"/>
  <c r="P457" i="16"/>
  <c r="P458" i="16"/>
  <c r="P459" i="16"/>
  <c r="P460" i="16"/>
  <c r="P461" i="16"/>
  <c r="P462" i="16"/>
  <c r="P463" i="16"/>
  <c r="P464" i="16"/>
  <c r="P465" i="16"/>
  <c r="P466" i="16"/>
  <c r="P467" i="16"/>
  <c r="P468" i="16"/>
  <c r="P469" i="16"/>
  <c r="P470" i="16"/>
  <c r="P471" i="16"/>
  <c r="P472" i="16"/>
  <c r="P473" i="16"/>
  <c r="P474" i="16"/>
  <c r="P475" i="16"/>
  <c r="P476" i="16"/>
  <c r="P477" i="16"/>
  <c r="P478" i="16"/>
  <c r="P479" i="16"/>
  <c r="P480" i="16"/>
  <c r="P481" i="16"/>
  <c r="P482" i="16"/>
  <c r="P483" i="16"/>
  <c r="P484" i="16"/>
  <c r="P485" i="16"/>
  <c r="P486" i="16"/>
  <c r="P487" i="16"/>
  <c r="P488" i="16"/>
  <c r="P489" i="16"/>
  <c r="P490" i="16"/>
  <c r="P491" i="16"/>
  <c r="P492" i="16"/>
  <c r="P493" i="16"/>
  <c r="P494" i="16"/>
  <c r="P495" i="16"/>
  <c r="P496" i="16"/>
  <c r="P497" i="16"/>
  <c r="P498" i="16"/>
  <c r="P499" i="16"/>
  <c r="P500" i="16"/>
  <c r="P501" i="16"/>
  <c r="P502" i="16"/>
  <c r="P503" i="16"/>
  <c r="P504" i="16"/>
  <c r="P505" i="16"/>
  <c r="P506" i="16"/>
  <c r="P507" i="16"/>
  <c r="P508" i="16"/>
  <c r="P509" i="16"/>
  <c r="P510" i="16"/>
  <c r="P511" i="16"/>
  <c r="P512" i="16"/>
  <c r="P513" i="16"/>
  <c r="P514" i="16"/>
  <c r="P515" i="16"/>
  <c r="P516" i="16"/>
  <c r="P517" i="16"/>
  <c r="P518" i="16"/>
  <c r="P519" i="16"/>
  <c r="P520" i="16"/>
  <c r="P521" i="16"/>
  <c r="P522" i="16"/>
  <c r="P523" i="16"/>
  <c r="P524" i="16"/>
  <c r="P525" i="16"/>
  <c r="P526" i="16"/>
  <c r="P527" i="16"/>
  <c r="P528" i="16"/>
  <c r="P529" i="16"/>
  <c r="P530" i="16"/>
  <c r="P531" i="16"/>
  <c r="P532" i="16"/>
  <c r="P533" i="16"/>
  <c r="P534" i="16"/>
  <c r="P535" i="16"/>
  <c r="P536" i="16"/>
  <c r="P537" i="16"/>
  <c r="P538" i="16"/>
  <c r="P539" i="16"/>
  <c r="P540" i="16"/>
  <c r="P541" i="16"/>
  <c r="P542" i="16"/>
  <c r="P543" i="16"/>
  <c r="P544" i="16"/>
  <c r="P545" i="16"/>
  <c r="P546" i="16"/>
  <c r="P547" i="16"/>
  <c r="P548" i="16"/>
  <c r="P549" i="16"/>
  <c r="P550" i="16"/>
  <c r="P551" i="16"/>
  <c r="P552" i="16"/>
  <c r="P553" i="16"/>
  <c r="P554" i="16"/>
  <c r="P555" i="16"/>
  <c r="P556" i="16"/>
  <c r="P557" i="16"/>
  <c r="P558" i="16"/>
  <c r="P559" i="16"/>
  <c r="P560" i="16"/>
  <c r="P561" i="16"/>
  <c r="P562" i="16"/>
  <c r="P563" i="16"/>
  <c r="P564" i="16"/>
  <c r="P565" i="16"/>
  <c r="P566" i="16"/>
  <c r="P567" i="16"/>
  <c r="P568" i="16"/>
  <c r="P569" i="16"/>
  <c r="P570" i="16"/>
  <c r="P571" i="16"/>
  <c r="P572" i="16"/>
  <c r="P573" i="16"/>
  <c r="P574" i="16"/>
  <c r="P575" i="16"/>
  <c r="P576" i="16"/>
  <c r="P577" i="16"/>
  <c r="P578" i="16"/>
  <c r="P579" i="16"/>
  <c r="P580" i="16"/>
  <c r="P581" i="16"/>
  <c r="P582" i="16"/>
  <c r="P583" i="16"/>
  <c r="P584" i="16"/>
  <c r="P585" i="16"/>
  <c r="P586" i="16"/>
  <c r="P587" i="16"/>
  <c r="P588" i="16"/>
  <c r="P589" i="16"/>
  <c r="P590" i="16"/>
  <c r="P591" i="16"/>
  <c r="P592" i="16"/>
  <c r="P593" i="16"/>
  <c r="P594" i="16"/>
  <c r="P595" i="16"/>
  <c r="P596" i="16"/>
  <c r="P597" i="16"/>
  <c r="P598" i="16"/>
  <c r="P599" i="16"/>
  <c r="P600" i="16"/>
  <c r="P601" i="16"/>
  <c r="P602" i="16"/>
  <c r="P603" i="16"/>
  <c r="P604" i="16"/>
  <c r="P605" i="16"/>
  <c r="P606" i="16"/>
  <c r="P607" i="16"/>
  <c r="P608" i="16"/>
  <c r="P609" i="16"/>
  <c r="P610" i="16"/>
  <c r="P611" i="16"/>
  <c r="P612" i="16"/>
  <c r="P613" i="16"/>
  <c r="P614" i="16"/>
  <c r="P615" i="16"/>
  <c r="P616" i="16"/>
  <c r="P617" i="16"/>
  <c r="P618" i="16"/>
  <c r="P619" i="16"/>
  <c r="P620" i="16"/>
  <c r="P621" i="16"/>
  <c r="P622" i="16"/>
  <c r="P623" i="16"/>
  <c r="P624" i="16"/>
  <c r="P625" i="16"/>
  <c r="P626" i="16"/>
  <c r="P627" i="16"/>
  <c r="P628" i="16"/>
  <c r="P629" i="16"/>
  <c r="P630" i="16"/>
  <c r="P631" i="16"/>
  <c r="P632" i="16"/>
  <c r="P633" i="16"/>
  <c r="P634" i="16"/>
  <c r="P635" i="16"/>
  <c r="P636" i="16"/>
  <c r="P637" i="16"/>
  <c r="P638" i="16"/>
  <c r="P639" i="16"/>
  <c r="P640" i="16"/>
  <c r="P641" i="16"/>
  <c r="P642" i="16"/>
  <c r="P643" i="16"/>
  <c r="P644" i="16"/>
  <c r="P645" i="16"/>
  <c r="P646" i="16"/>
  <c r="P647" i="16"/>
  <c r="P648" i="16"/>
  <c r="P649" i="16"/>
  <c r="P650" i="16"/>
  <c r="P651" i="16"/>
  <c r="P652" i="16"/>
  <c r="P653" i="16"/>
  <c r="P654" i="16"/>
  <c r="P655" i="16"/>
  <c r="P656" i="16"/>
  <c r="P657" i="16"/>
  <c r="P658" i="16"/>
  <c r="P659" i="16"/>
  <c r="P660" i="16"/>
  <c r="P661" i="16"/>
  <c r="P662" i="16"/>
  <c r="P663" i="16"/>
  <c r="P664" i="16"/>
  <c r="P665" i="16"/>
  <c r="P666" i="16"/>
  <c r="P667" i="16"/>
  <c r="P668" i="16"/>
  <c r="P669" i="16"/>
  <c r="P670" i="16"/>
  <c r="P671" i="16"/>
  <c r="P672" i="16"/>
  <c r="P673" i="16"/>
  <c r="P674" i="16"/>
  <c r="P675" i="16"/>
  <c r="P676" i="16"/>
  <c r="P677" i="16"/>
  <c r="P678" i="16"/>
  <c r="P679" i="16"/>
  <c r="P680" i="16"/>
  <c r="P681" i="16"/>
  <c r="P682" i="16"/>
  <c r="P683" i="16"/>
  <c r="P684" i="16"/>
  <c r="P685" i="16"/>
  <c r="P686" i="16"/>
  <c r="P687" i="16"/>
  <c r="P688" i="16"/>
  <c r="P689" i="16"/>
  <c r="P690" i="16"/>
  <c r="P691" i="16"/>
  <c r="P692" i="16"/>
  <c r="P693" i="16"/>
  <c r="P694" i="16"/>
  <c r="P695" i="16"/>
  <c r="P696" i="16"/>
  <c r="P697" i="16"/>
  <c r="P698" i="16"/>
  <c r="P699" i="16"/>
  <c r="P700" i="16"/>
  <c r="P701" i="16"/>
  <c r="P702" i="16"/>
  <c r="P703" i="16"/>
  <c r="P704" i="16"/>
  <c r="P705" i="16"/>
  <c r="P706" i="16"/>
  <c r="P707" i="16"/>
  <c r="P708" i="16"/>
  <c r="P709" i="16"/>
  <c r="P710" i="16"/>
  <c r="P711" i="16"/>
  <c r="P712" i="16"/>
  <c r="P713" i="16"/>
  <c r="P714" i="16"/>
  <c r="P715" i="16"/>
  <c r="P716" i="16"/>
  <c r="P717" i="16"/>
  <c r="P718" i="16"/>
  <c r="P719" i="16"/>
  <c r="P720" i="16"/>
  <c r="P721" i="16"/>
  <c r="P722" i="16"/>
  <c r="P723" i="16"/>
  <c r="P724" i="16"/>
  <c r="P725" i="16"/>
  <c r="P726" i="16"/>
  <c r="P727" i="16"/>
  <c r="P728" i="16"/>
  <c r="P729" i="16"/>
  <c r="P730" i="16"/>
  <c r="P731" i="16"/>
  <c r="P732" i="16"/>
  <c r="P733" i="16"/>
  <c r="P734" i="16"/>
  <c r="P735" i="16"/>
  <c r="P736" i="16"/>
  <c r="P737" i="16"/>
  <c r="P738" i="16"/>
  <c r="P739" i="16"/>
  <c r="P740" i="16"/>
  <c r="P741" i="16"/>
  <c r="P742" i="16"/>
  <c r="P743" i="16"/>
  <c r="P744" i="16"/>
  <c r="P745" i="16"/>
  <c r="P746" i="16"/>
  <c r="P747" i="16"/>
  <c r="P748" i="16"/>
  <c r="P749" i="16"/>
  <c r="P750" i="16"/>
  <c r="P751" i="16"/>
  <c r="P752" i="16"/>
  <c r="P753" i="16"/>
  <c r="P754" i="16"/>
  <c r="P755" i="16"/>
  <c r="P756" i="16"/>
  <c r="P757" i="16"/>
  <c r="P758" i="16"/>
  <c r="P759" i="16"/>
  <c r="P760" i="16"/>
  <c r="P761" i="16"/>
  <c r="P762" i="16"/>
  <c r="P763" i="16"/>
  <c r="P764" i="16"/>
  <c r="P765" i="16"/>
  <c r="P766" i="16"/>
  <c r="P767" i="16"/>
  <c r="P768" i="16"/>
  <c r="P769" i="16"/>
  <c r="P770" i="16"/>
  <c r="P771" i="16"/>
  <c r="P772" i="16"/>
  <c r="P773" i="16"/>
  <c r="P774" i="16"/>
  <c r="P775" i="16"/>
  <c r="P776" i="16"/>
  <c r="P777" i="16"/>
  <c r="P778" i="16"/>
  <c r="P779" i="16"/>
  <c r="P780" i="16"/>
  <c r="P781" i="16"/>
  <c r="P782" i="16"/>
  <c r="P783" i="16"/>
  <c r="P784" i="16"/>
  <c r="P785" i="16"/>
  <c r="P786" i="16"/>
  <c r="P787" i="16"/>
  <c r="P788" i="16"/>
  <c r="P789" i="16"/>
  <c r="P790" i="16"/>
  <c r="P791" i="16"/>
  <c r="P792" i="16"/>
  <c r="P793" i="16"/>
  <c r="P794" i="16"/>
  <c r="P795" i="16"/>
  <c r="P796" i="16"/>
  <c r="P797" i="16"/>
  <c r="P798" i="16"/>
  <c r="P799" i="16"/>
  <c r="P800" i="16"/>
  <c r="P801" i="16"/>
  <c r="P802" i="16"/>
  <c r="P803" i="16"/>
  <c r="P804" i="16"/>
  <c r="P805" i="16"/>
  <c r="P806" i="16"/>
  <c r="P807" i="16"/>
  <c r="P808" i="16"/>
  <c r="P809" i="16"/>
  <c r="P811" i="16"/>
  <c r="P812" i="16"/>
  <c r="P813" i="16"/>
  <c r="P814" i="16"/>
  <c r="P815" i="16"/>
  <c r="P816" i="16"/>
  <c r="P817" i="16"/>
  <c r="P818" i="16"/>
  <c r="P819" i="16"/>
  <c r="P820" i="16"/>
  <c r="P821" i="16"/>
  <c r="P822" i="16"/>
  <c r="P823" i="16"/>
  <c r="P824" i="16"/>
  <c r="P825" i="16"/>
  <c r="P826" i="16"/>
  <c r="P827" i="16"/>
  <c r="P828" i="16"/>
  <c r="P829" i="16"/>
  <c r="P830" i="16"/>
  <c r="P831" i="16"/>
  <c r="P832" i="16"/>
  <c r="P833" i="16"/>
  <c r="P834" i="16"/>
  <c r="P835" i="16"/>
  <c r="P836" i="16"/>
  <c r="P837" i="16"/>
  <c r="P838" i="16"/>
  <c r="P839" i="16"/>
  <c r="P840" i="16"/>
  <c r="P841" i="16"/>
  <c r="P842" i="16"/>
  <c r="P843" i="16"/>
  <c r="P844" i="16"/>
  <c r="P845" i="16"/>
  <c r="P846" i="16"/>
  <c r="P847" i="16"/>
  <c r="P848" i="16"/>
  <c r="P849" i="16"/>
  <c r="P850" i="16"/>
  <c r="P851" i="16"/>
  <c r="P852" i="16"/>
  <c r="P853" i="16"/>
  <c r="P854" i="16"/>
  <c r="P855" i="16"/>
  <c r="P856" i="16"/>
  <c r="P857" i="16"/>
  <c r="P858" i="16"/>
  <c r="P859" i="16"/>
  <c r="P9" i="16"/>
  <c r="O859" i="16"/>
  <c r="F859" i="16"/>
  <c r="N859" i="16" s="1"/>
  <c r="E859" i="16"/>
  <c r="M859" i="16" s="1"/>
  <c r="D859" i="16"/>
  <c r="L859" i="16" s="1"/>
  <c r="A859" i="16"/>
  <c r="O858" i="16"/>
  <c r="A858" i="16" s="1"/>
  <c r="F858" i="16"/>
  <c r="N858" i="16" s="1"/>
  <c r="E858" i="16"/>
  <c r="M858" i="16" s="1"/>
  <c r="D858" i="16"/>
  <c r="Q858" i="16" s="1"/>
  <c r="O857" i="16"/>
  <c r="F857" i="16"/>
  <c r="N857" i="16" s="1"/>
  <c r="E857" i="16"/>
  <c r="M857" i="16" s="1"/>
  <c r="D857" i="16"/>
  <c r="L857" i="16" s="1"/>
  <c r="A857" i="16"/>
  <c r="O856" i="16"/>
  <c r="A856" i="16" s="1"/>
  <c r="F856" i="16"/>
  <c r="N856" i="16" s="1"/>
  <c r="E856" i="16"/>
  <c r="M856" i="16" s="1"/>
  <c r="D856" i="16"/>
  <c r="Q856" i="16" s="1"/>
  <c r="O855" i="16"/>
  <c r="F855" i="16"/>
  <c r="N855" i="16" s="1"/>
  <c r="E855" i="16"/>
  <c r="M855" i="16" s="1"/>
  <c r="D855" i="16"/>
  <c r="L855" i="16" s="1"/>
  <c r="A855" i="16"/>
  <c r="O854" i="16"/>
  <c r="A854" i="16" s="1"/>
  <c r="F854" i="16"/>
  <c r="N854" i="16" s="1"/>
  <c r="E854" i="16"/>
  <c r="M854" i="16" s="1"/>
  <c r="D854" i="16"/>
  <c r="Q854" i="16" s="1"/>
  <c r="O853" i="16"/>
  <c r="F853" i="16"/>
  <c r="N853" i="16" s="1"/>
  <c r="E853" i="16"/>
  <c r="M853" i="16" s="1"/>
  <c r="D853" i="16"/>
  <c r="L853" i="16" s="1"/>
  <c r="A853" i="16"/>
  <c r="O852" i="16"/>
  <c r="A852" i="16" s="1"/>
  <c r="F852" i="16"/>
  <c r="N852" i="16" s="1"/>
  <c r="E852" i="16"/>
  <c r="M852" i="16" s="1"/>
  <c r="D852" i="16"/>
  <c r="Q852" i="16" s="1"/>
  <c r="O851" i="16"/>
  <c r="F851" i="16"/>
  <c r="N851" i="16" s="1"/>
  <c r="E851" i="16"/>
  <c r="M851" i="16" s="1"/>
  <c r="D851" i="16"/>
  <c r="L851" i="16" s="1"/>
  <c r="A851" i="16"/>
  <c r="O850" i="16"/>
  <c r="A850" i="16" s="1"/>
  <c r="F850" i="16"/>
  <c r="N850" i="16" s="1"/>
  <c r="E850" i="16"/>
  <c r="M850" i="16" s="1"/>
  <c r="D850" i="16"/>
  <c r="Q850" i="16" s="1"/>
  <c r="O849" i="16"/>
  <c r="F849" i="16"/>
  <c r="N849" i="16" s="1"/>
  <c r="E849" i="16"/>
  <c r="M849" i="16" s="1"/>
  <c r="D849" i="16"/>
  <c r="L849" i="16" s="1"/>
  <c r="A849" i="16"/>
  <c r="O848" i="16"/>
  <c r="A848" i="16" s="1"/>
  <c r="F848" i="16"/>
  <c r="N848" i="16" s="1"/>
  <c r="E848" i="16"/>
  <c r="M848" i="16" s="1"/>
  <c r="D848" i="16"/>
  <c r="Q848" i="16" s="1"/>
  <c r="O847" i="16"/>
  <c r="F847" i="16"/>
  <c r="N847" i="16" s="1"/>
  <c r="E847" i="16"/>
  <c r="M847" i="16" s="1"/>
  <c r="D847" i="16"/>
  <c r="L847" i="16" s="1"/>
  <c r="A847" i="16"/>
  <c r="O846" i="16"/>
  <c r="A846" i="16" s="1"/>
  <c r="F846" i="16"/>
  <c r="N846" i="16" s="1"/>
  <c r="E846" i="16"/>
  <c r="M846" i="16" s="1"/>
  <c r="D846" i="16"/>
  <c r="Q846" i="16" s="1"/>
  <c r="O845" i="16"/>
  <c r="F845" i="16"/>
  <c r="N845" i="16" s="1"/>
  <c r="E845" i="16"/>
  <c r="M845" i="16" s="1"/>
  <c r="D845" i="16"/>
  <c r="L845" i="16" s="1"/>
  <c r="A845" i="16"/>
  <c r="O844" i="16"/>
  <c r="A844" i="16" s="1"/>
  <c r="F844" i="16"/>
  <c r="N844" i="16" s="1"/>
  <c r="E844" i="16"/>
  <c r="M844" i="16" s="1"/>
  <c r="D844" i="16"/>
  <c r="O843" i="16"/>
  <c r="F843" i="16"/>
  <c r="N843" i="16" s="1"/>
  <c r="E843" i="16"/>
  <c r="M843" i="16" s="1"/>
  <c r="D843" i="16"/>
  <c r="A843" i="16"/>
  <c r="O842" i="16"/>
  <c r="A842" i="16" s="1"/>
  <c r="F842" i="16"/>
  <c r="N842" i="16" s="1"/>
  <c r="E842" i="16"/>
  <c r="M842" i="16" s="1"/>
  <c r="D842" i="16"/>
  <c r="O841" i="16"/>
  <c r="F841" i="16"/>
  <c r="N841" i="16" s="1"/>
  <c r="E841" i="16"/>
  <c r="M841" i="16" s="1"/>
  <c r="D841" i="16"/>
  <c r="A841" i="16"/>
  <c r="O840" i="16"/>
  <c r="A840" i="16" s="1"/>
  <c r="F840" i="16"/>
  <c r="N840" i="16" s="1"/>
  <c r="E840" i="16"/>
  <c r="M840" i="16" s="1"/>
  <c r="D840" i="16"/>
  <c r="O839" i="16"/>
  <c r="F839" i="16"/>
  <c r="N839" i="16" s="1"/>
  <c r="E839" i="16"/>
  <c r="M839" i="16" s="1"/>
  <c r="D839" i="16"/>
  <c r="A839" i="16"/>
  <c r="O838" i="16"/>
  <c r="A838" i="16" s="1"/>
  <c r="F838" i="16"/>
  <c r="N838" i="16" s="1"/>
  <c r="E838" i="16"/>
  <c r="M838" i="16" s="1"/>
  <c r="D838" i="16"/>
  <c r="O837" i="16"/>
  <c r="A837" i="16" s="1"/>
  <c r="F837" i="16"/>
  <c r="N837" i="16" s="1"/>
  <c r="E837" i="16"/>
  <c r="M837" i="16" s="1"/>
  <c r="D837" i="16"/>
  <c r="O836" i="16"/>
  <c r="A836" i="16" s="1"/>
  <c r="F836" i="16"/>
  <c r="N836" i="16" s="1"/>
  <c r="E836" i="16"/>
  <c r="M836" i="16" s="1"/>
  <c r="D836" i="16"/>
  <c r="O835" i="16"/>
  <c r="A835" i="16" s="1"/>
  <c r="F835" i="16"/>
  <c r="N835" i="16" s="1"/>
  <c r="E835" i="16"/>
  <c r="M835" i="16" s="1"/>
  <c r="D835" i="16"/>
  <c r="O834" i="16"/>
  <c r="A834" i="16" s="1"/>
  <c r="F834" i="16"/>
  <c r="N834" i="16" s="1"/>
  <c r="E834" i="16"/>
  <c r="M834" i="16" s="1"/>
  <c r="D834" i="16"/>
  <c r="O833" i="16"/>
  <c r="A833" i="16" s="1"/>
  <c r="F833" i="16"/>
  <c r="N833" i="16" s="1"/>
  <c r="E833" i="16"/>
  <c r="M833" i="16" s="1"/>
  <c r="D833" i="16"/>
  <c r="O832" i="16"/>
  <c r="A832" i="16" s="1"/>
  <c r="F832" i="16"/>
  <c r="N832" i="16" s="1"/>
  <c r="E832" i="16"/>
  <c r="M832" i="16" s="1"/>
  <c r="D832" i="16"/>
  <c r="O831" i="16"/>
  <c r="A831" i="16" s="1"/>
  <c r="F831" i="16"/>
  <c r="N831" i="16" s="1"/>
  <c r="E831" i="16"/>
  <c r="M831" i="16" s="1"/>
  <c r="D831" i="16"/>
  <c r="O830" i="16"/>
  <c r="A830" i="16" s="1"/>
  <c r="F830" i="16"/>
  <c r="N830" i="16" s="1"/>
  <c r="E830" i="16"/>
  <c r="M830" i="16" s="1"/>
  <c r="D830" i="16"/>
  <c r="O829" i="16"/>
  <c r="A829" i="16" s="1"/>
  <c r="F829" i="16"/>
  <c r="N829" i="16" s="1"/>
  <c r="E829" i="16"/>
  <c r="M829" i="16" s="1"/>
  <c r="D829" i="16"/>
  <c r="O828" i="16"/>
  <c r="A828" i="16" s="1"/>
  <c r="F828" i="16"/>
  <c r="N828" i="16" s="1"/>
  <c r="E828" i="16"/>
  <c r="M828" i="16" s="1"/>
  <c r="D828" i="16"/>
  <c r="O827" i="16"/>
  <c r="A827" i="16" s="1"/>
  <c r="F827" i="16"/>
  <c r="N827" i="16" s="1"/>
  <c r="E827" i="16"/>
  <c r="M827" i="16" s="1"/>
  <c r="D827" i="16"/>
  <c r="O826" i="16"/>
  <c r="A826" i="16" s="1"/>
  <c r="F826" i="16"/>
  <c r="N826" i="16" s="1"/>
  <c r="E826" i="16"/>
  <c r="M826" i="16" s="1"/>
  <c r="D826" i="16"/>
  <c r="O825" i="16"/>
  <c r="A825" i="16" s="1"/>
  <c r="F825" i="16"/>
  <c r="N825" i="16" s="1"/>
  <c r="E825" i="16"/>
  <c r="M825" i="16" s="1"/>
  <c r="D825" i="16"/>
  <c r="O824" i="16"/>
  <c r="A824" i="16" s="1"/>
  <c r="F824" i="16"/>
  <c r="N824" i="16" s="1"/>
  <c r="E824" i="16"/>
  <c r="M824" i="16" s="1"/>
  <c r="D824" i="16"/>
  <c r="O823" i="16"/>
  <c r="A823" i="16" s="1"/>
  <c r="F823" i="16"/>
  <c r="N823" i="16" s="1"/>
  <c r="E823" i="16"/>
  <c r="M823" i="16" s="1"/>
  <c r="D823" i="16"/>
  <c r="O822" i="16"/>
  <c r="A822" i="16" s="1"/>
  <c r="F822" i="16"/>
  <c r="N822" i="16" s="1"/>
  <c r="E822" i="16"/>
  <c r="M822" i="16" s="1"/>
  <c r="D822" i="16"/>
  <c r="O821" i="16"/>
  <c r="A821" i="16" s="1"/>
  <c r="F821" i="16"/>
  <c r="N821" i="16" s="1"/>
  <c r="E821" i="16"/>
  <c r="M821" i="16" s="1"/>
  <c r="D821" i="16"/>
  <c r="O820" i="16"/>
  <c r="A820" i="16" s="1"/>
  <c r="F820" i="16"/>
  <c r="N820" i="16" s="1"/>
  <c r="E820" i="16"/>
  <c r="M820" i="16" s="1"/>
  <c r="D820" i="16"/>
  <c r="O819" i="16"/>
  <c r="A819" i="16" s="1"/>
  <c r="F819" i="16"/>
  <c r="N819" i="16" s="1"/>
  <c r="E819" i="16"/>
  <c r="M819" i="16" s="1"/>
  <c r="D819" i="16"/>
  <c r="O818" i="16"/>
  <c r="A818" i="16" s="1"/>
  <c r="F818" i="16"/>
  <c r="N818" i="16" s="1"/>
  <c r="E818" i="16"/>
  <c r="M818" i="16" s="1"/>
  <c r="D818" i="16"/>
  <c r="O817" i="16"/>
  <c r="A817" i="16" s="1"/>
  <c r="F817" i="16"/>
  <c r="N817" i="16" s="1"/>
  <c r="E817" i="16"/>
  <c r="M817" i="16" s="1"/>
  <c r="D817" i="16"/>
  <c r="O816" i="16"/>
  <c r="A816" i="16" s="1"/>
  <c r="F816" i="16"/>
  <c r="N816" i="16" s="1"/>
  <c r="E816" i="16"/>
  <c r="M816" i="16" s="1"/>
  <c r="D816" i="16"/>
  <c r="O815" i="16"/>
  <c r="A815" i="16" s="1"/>
  <c r="F815" i="16"/>
  <c r="N815" i="16" s="1"/>
  <c r="E815" i="16"/>
  <c r="M815" i="16" s="1"/>
  <c r="D815" i="16"/>
  <c r="O814" i="16"/>
  <c r="A814" i="16" s="1"/>
  <c r="F814" i="16"/>
  <c r="N814" i="16" s="1"/>
  <c r="E814" i="16"/>
  <c r="M814" i="16" s="1"/>
  <c r="D814" i="16"/>
  <c r="O813" i="16"/>
  <c r="A813" i="16" s="1"/>
  <c r="F813" i="16"/>
  <c r="N813" i="16" s="1"/>
  <c r="E813" i="16"/>
  <c r="M813" i="16" s="1"/>
  <c r="D813" i="16"/>
  <c r="O812" i="16"/>
  <c r="A812" i="16" s="1"/>
  <c r="F812" i="16"/>
  <c r="N812" i="16" s="1"/>
  <c r="E812" i="16"/>
  <c r="M812" i="16" s="1"/>
  <c r="D812" i="16"/>
  <c r="O811" i="16"/>
  <c r="A811" i="16" s="1"/>
  <c r="F811" i="16"/>
  <c r="N811" i="16" s="1"/>
  <c r="E811" i="16"/>
  <c r="M811" i="16" s="1"/>
  <c r="D811" i="16"/>
  <c r="O810" i="16"/>
  <c r="A810" i="16" s="1"/>
  <c r="F810" i="16"/>
  <c r="N810" i="16" s="1"/>
  <c r="E810" i="16"/>
  <c r="M810" i="16" s="1"/>
  <c r="D810" i="16"/>
  <c r="O809" i="16"/>
  <c r="A809" i="16" s="1"/>
  <c r="F809" i="16"/>
  <c r="N809" i="16" s="1"/>
  <c r="E809" i="16"/>
  <c r="M809" i="16" s="1"/>
  <c r="D809" i="16"/>
  <c r="O808" i="16"/>
  <c r="A808" i="16" s="1"/>
  <c r="F808" i="16"/>
  <c r="N808" i="16" s="1"/>
  <c r="E808" i="16"/>
  <c r="M808" i="16" s="1"/>
  <c r="D808" i="16"/>
  <c r="O807" i="16"/>
  <c r="A807" i="16" s="1"/>
  <c r="F807" i="16"/>
  <c r="N807" i="16" s="1"/>
  <c r="E807" i="16"/>
  <c r="M807" i="16" s="1"/>
  <c r="D807" i="16"/>
  <c r="O806" i="16"/>
  <c r="A806" i="16" s="1"/>
  <c r="F806" i="16"/>
  <c r="N806" i="16" s="1"/>
  <c r="E806" i="16"/>
  <c r="M806" i="16" s="1"/>
  <c r="D806" i="16"/>
  <c r="O805" i="16"/>
  <c r="A805" i="16" s="1"/>
  <c r="F805" i="16"/>
  <c r="N805" i="16" s="1"/>
  <c r="E805" i="16"/>
  <c r="M805" i="16" s="1"/>
  <c r="D805" i="16"/>
  <c r="O804" i="16"/>
  <c r="A804" i="16" s="1"/>
  <c r="F804" i="16"/>
  <c r="N804" i="16" s="1"/>
  <c r="E804" i="16"/>
  <c r="M804" i="16" s="1"/>
  <c r="D804" i="16"/>
  <c r="O803" i="16"/>
  <c r="A803" i="16" s="1"/>
  <c r="F803" i="16"/>
  <c r="N803" i="16" s="1"/>
  <c r="E803" i="16"/>
  <c r="M803" i="16" s="1"/>
  <c r="D803" i="16"/>
  <c r="O802" i="16"/>
  <c r="A802" i="16" s="1"/>
  <c r="F802" i="16"/>
  <c r="N802" i="16" s="1"/>
  <c r="E802" i="16"/>
  <c r="M802" i="16" s="1"/>
  <c r="D802" i="16"/>
  <c r="O801" i="16"/>
  <c r="A801" i="16" s="1"/>
  <c r="F801" i="16"/>
  <c r="N801" i="16" s="1"/>
  <c r="E801" i="16"/>
  <c r="M801" i="16" s="1"/>
  <c r="D801" i="16"/>
  <c r="O800" i="16"/>
  <c r="A800" i="16" s="1"/>
  <c r="F800" i="16"/>
  <c r="N800" i="16" s="1"/>
  <c r="E800" i="16"/>
  <c r="M800" i="16" s="1"/>
  <c r="D800" i="16"/>
  <c r="O799" i="16"/>
  <c r="A799" i="16" s="1"/>
  <c r="F799" i="16"/>
  <c r="N799" i="16" s="1"/>
  <c r="E799" i="16"/>
  <c r="M799" i="16" s="1"/>
  <c r="D799" i="16"/>
  <c r="O798" i="16"/>
  <c r="A798" i="16" s="1"/>
  <c r="F798" i="16"/>
  <c r="N798" i="16" s="1"/>
  <c r="E798" i="16"/>
  <c r="M798" i="16" s="1"/>
  <c r="D798" i="16"/>
  <c r="O797" i="16"/>
  <c r="A797" i="16" s="1"/>
  <c r="F797" i="16"/>
  <c r="N797" i="16" s="1"/>
  <c r="E797" i="16"/>
  <c r="M797" i="16" s="1"/>
  <c r="D797" i="16"/>
  <c r="O796" i="16"/>
  <c r="A796" i="16" s="1"/>
  <c r="F796" i="16"/>
  <c r="N796" i="16" s="1"/>
  <c r="E796" i="16"/>
  <c r="M796" i="16" s="1"/>
  <c r="D796" i="16"/>
  <c r="Q796" i="16" s="1"/>
  <c r="O795" i="16"/>
  <c r="A795" i="16" s="1"/>
  <c r="F795" i="16"/>
  <c r="N795" i="16" s="1"/>
  <c r="E795" i="16"/>
  <c r="M795" i="16" s="1"/>
  <c r="D795" i="16"/>
  <c r="O794" i="16"/>
  <c r="A794" i="16" s="1"/>
  <c r="F794" i="16"/>
  <c r="N794" i="16" s="1"/>
  <c r="E794" i="16"/>
  <c r="M794" i="16" s="1"/>
  <c r="D794" i="16"/>
  <c r="Q794" i="16" s="1"/>
  <c r="O793" i="16"/>
  <c r="A793" i="16" s="1"/>
  <c r="F793" i="16"/>
  <c r="N793" i="16" s="1"/>
  <c r="E793" i="16"/>
  <c r="M793" i="16" s="1"/>
  <c r="D793" i="16"/>
  <c r="O792" i="16"/>
  <c r="A792" i="16" s="1"/>
  <c r="F792" i="16"/>
  <c r="N792" i="16" s="1"/>
  <c r="E792" i="16"/>
  <c r="M792" i="16" s="1"/>
  <c r="D792" i="16"/>
  <c r="Q792" i="16" s="1"/>
  <c r="O791" i="16"/>
  <c r="A791" i="16" s="1"/>
  <c r="F791" i="16"/>
  <c r="N791" i="16" s="1"/>
  <c r="E791" i="16"/>
  <c r="M791" i="16" s="1"/>
  <c r="D791" i="16"/>
  <c r="O790" i="16"/>
  <c r="A790" i="16" s="1"/>
  <c r="F790" i="16"/>
  <c r="N790" i="16" s="1"/>
  <c r="E790" i="16"/>
  <c r="M790" i="16" s="1"/>
  <c r="D790" i="16"/>
  <c r="Q790" i="16" s="1"/>
  <c r="O789" i="16"/>
  <c r="A789" i="16" s="1"/>
  <c r="F789" i="16"/>
  <c r="N789" i="16" s="1"/>
  <c r="E789" i="16"/>
  <c r="M789" i="16" s="1"/>
  <c r="D789" i="16"/>
  <c r="O788" i="16"/>
  <c r="A788" i="16" s="1"/>
  <c r="F788" i="16"/>
  <c r="N788" i="16" s="1"/>
  <c r="E788" i="16"/>
  <c r="M788" i="16" s="1"/>
  <c r="D788" i="16"/>
  <c r="Q788" i="16" s="1"/>
  <c r="O787" i="16"/>
  <c r="A787" i="16" s="1"/>
  <c r="F787" i="16"/>
  <c r="N787" i="16" s="1"/>
  <c r="E787" i="16"/>
  <c r="M787" i="16" s="1"/>
  <c r="D787" i="16"/>
  <c r="O786" i="16"/>
  <c r="A786" i="16" s="1"/>
  <c r="F786" i="16"/>
  <c r="N786" i="16" s="1"/>
  <c r="E786" i="16"/>
  <c r="M786" i="16" s="1"/>
  <c r="D786" i="16"/>
  <c r="Q786" i="16" s="1"/>
  <c r="O785" i="16"/>
  <c r="A785" i="16" s="1"/>
  <c r="F785" i="16"/>
  <c r="N785" i="16" s="1"/>
  <c r="E785" i="16"/>
  <c r="M785" i="16" s="1"/>
  <c r="D785" i="16"/>
  <c r="O784" i="16"/>
  <c r="A784" i="16" s="1"/>
  <c r="F784" i="16"/>
  <c r="N784" i="16" s="1"/>
  <c r="E784" i="16"/>
  <c r="M784" i="16" s="1"/>
  <c r="D784" i="16"/>
  <c r="Q784" i="16" s="1"/>
  <c r="O783" i="16"/>
  <c r="A783" i="16" s="1"/>
  <c r="F783" i="16"/>
  <c r="N783" i="16" s="1"/>
  <c r="E783" i="16"/>
  <c r="M783" i="16" s="1"/>
  <c r="D783" i="16"/>
  <c r="O782" i="16"/>
  <c r="A782" i="16" s="1"/>
  <c r="F782" i="16"/>
  <c r="N782" i="16" s="1"/>
  <c r="E782" i="16"/>
  <c r="M782" i="16" s="1"/>
  <c r="D782" i="16"/>
  <c r="Q782" i="16" s="1"/>
  <c r="O781" i="16"/>
  <c r="A781" i="16" s="1"/>
  <c r="F781" i="16"/>
  <c r="N781" i="16" s="1"/>
  <c r="E781" i="16"/>
  <c r="M781" i="16" s="1"/>
  <c r="D781" i="16"/>
  <c r="O780" i="16"/>
  <c r="A780" i="16" s="1"/>
  <c r="F780" i="16"/>
  <c r="N780" i="16" s="1"/>
  <c r="E780" i="16"/>
  <c r="M780" i="16" s="1"/>
  <c r="D780" i="16"/>
  <c r="Q780" i="16" s="1"/>
  <c r="O779" i="16"/>
  <c r="A779" i="16" s="1"/>
  <c r="F779" i="16"/>
  <c r="N779" i="16" s="1"/>
  <c r="E779" i="16"/>
  <c r="M779" i="16" s="1"/>
  <c r="D779" i="16"/>
  <c r="O778" i="16"/>
  <c r="A778" i="16" s="1"/>
  <c r="F778" i="16"/>
  <c r="N778" i="16" s="1"/>
  <c r="E778" i="16"/>
  <c r="M778" i="16" s="1"/>
  <c r="D778" i="16"/>
  <c r="Q778" i="16" s="1"/>
  <c r="O777" i="16"/>
  <c r="A777" i="16" s="1"/>
  <c r="F777" i="16"/>
  <c r="N777" i="16" s="1"/>
  <c r="E777" i="16"/>
  <c r="M777" i="16" s="1"/>
  <c r="D777" i="16"/>
  <c r="O776" i="16"/>
  <c r="A776" i="16" s="1"/>
  <c r="F776" i="16"/>
  <c r="N776" i="16" s="1"/>
  <c r="E776" i="16"/>
  <c r="M776" i="16" s="1"/>
  <c r="D776" i="16"/>
  <c r="Q776" i="16" s="1"/>
  <c r="O775" i="16"/>
  <c r="A775" i="16" s="1"/>
  <c r="F775" i="16"/>
  <c r="N775" i="16" s="1"/>
  <c r="E775" i="16"/>
  <c r="M775" i="16" s="1"/>
  <c r="D775" i="16"/>
  <c r="Q775" i="16" s="1"/>
  <c r="O774" i="16"/>
  <c r="A774" i="16" s="1"/>
  <c r="F774" i="16"/>
  <c r="N774" i="16" s="1"/>
  <c r="E774" i="16"/>
  <c r="M774" i="16" s="1"/>
  <c r="D774" i="16"/>
  <c r="O773" i="16"/>
  <c r="A773" i="16" s="1"/>
  <c r="F773" i="16"/>
  <c r="N773" i="16" s="1"/>
  <c r="E773" i="16"/>
  <c r="M773" i="16" s="1"/>
  <c r="D773" i="16"/>
  <c r="Q773" i="16" s="1"/>
  <c r="O772" i="16"/>
  <c r="A772" i="16" s="1"/>
  <c r="F772" i="16"/>
  <c r="N772" i="16" s="1"/>
  <c r="E772" i="16"/>
  <c r="M772" i="16" s="1"/>
  <c r="D772" i="16"/>
  <c r="O771" i="16"/>
  <c r="A771" i="16" s="1"/>
  <c r="F771" i="16"/>
  <c r="N771" i="16" s="1"/>
  <c r="E771" i="16"/>
  <c r="M771" i="16" s="1"/>
  <c r="D771" i="16"/>
  <c r="Q771" i="16" s="1"/>
  <c r="O770" i="16"/>
  <c r="A770" i="16" s="1"/>
  <c r="F770" i="16"/>
  <c r="N770" i="16" s="1"/>
  <c r="E770" i="16"/>
  <c r="M770" i="16" s="1"/>
  <c r="D770" i="16"/>
  <c r="O769" i="16"/>
  <c r="A769" i="16" s="1"/>
  <c r="F769" i="16"/>
  <c r="N769" i="16" s="1"/>
  <c r="E769" i="16"/>
  <c r="M769" i="16" s="1"/>
  <c r="D769" i="16"/>
  <c r="Q769" i="16" s="1"/>
  <c r="O768" i="16"/>
  <c r="A768" i="16" s="1"/>
  <c r="F768" i="16"/>
  <c r="N768" i="16" s="1"/>
  <c r="E768" i="16"/>
  <c r="M768" i="16" s="1"/>
  <c r="D768" i="16"/>
  <c r="O767" i="16"/>
  <c r="A767" i="16" s="1"/>
  <c r="F767" i="16"/>
  <c r="N767" i="16" s="1"/>
  <c r="E767" i="16"/>
  <c r="M767" i="16" s="1"/>
  <c r="D767" i="16"/>
  <c r="Q767" i="16" s="1"/>
  <c r="O766" i="16"/>
  <c r="A766" i="16" s="1"/>
  <c r="F766" i="16"/>
  <c r="N766" i="16" s="1"/>
  <c r="E766" i="16"/>
  <c r="M766" i="16" s="1"/>
  <c r="D766" i="16"/>
  <c r="O765" i="16"/>
  <c r="A765" i="16" s="1"/>
  <c r="F765" i="16"/>
  <c r="N765" i="16" s="1"/>
  <c r="E765" i="16"/>
  <c r="M765" i="16" s="1"/>
  <c r="D765" i="16"/>
  <c r="Q765" i="16" s="1"/>
  <c r="O764" i="16"/>
  <c r="A764" i="16" s="1"/>
  <c r="F764" i="16"/>
  <c r="N764" i="16" s="1"/>
  <c r="E764" i="16"/>
  <c r="M764" i="16" s="1"/>
  <c r="D764" i="16"/>
  <c r="O763" i="16"/>
  <c r="A763" i="16" s="1"/>
  <c r="F763" i="16"/>
  <c r="N763" i="16" s="1"/>
  <c r="E763" i="16"/>
  <c r="M763" i="16" s="1"/>
  <c r="D763" i="16"/>
  <c r="Q763" i="16" s="1"/>
  <c r="O762" i="16"/>
  <c r="A762" i="16" s="1"/>
  <c r="F762" i="16"/>
  <c r="N762" i="16" s="1"/>
  <c r="E762" i="16"/>
  <c r="M762" i="16" s="1"/>
  <c r="D762" i="16"/>
  <c r="O761" i="16"/>
  <c r="A761" i="16" s="1"/>
  <c r="F761" i="16"/>
  <c r="N761" i="16" s="1"/>
  <c r="E761" i="16"/>
  <c r="M761" i="16" s="1"/>
  <c r="D761" i="16"/>
  <c r="Q761" i="16" s="1"/>
  <c r="O760" i="16"/>
  <c r="A760" i="16" s="1"/>
  <c r="F760" i="16"/>
  <c r="N760" i="16" s="1"/>
  <c r="E760" i="16"/>
  <c r="M760" i="16" s="1"/>
  <c r="D760" i="16"/>
  <c r="O759" i="16"/>
  <c r="A759" i="16" s="1"/>
  <c r="F759" i="16"/>
  <c r="N759" i="16" s="1"/>
  <c r="E759" i="16"/>
  <c r="M759" i="16" s="1"/>
  <c r="D759" i="16"/>
  <c r="Q759" i="16" s="1"/>
  <c r="O758" i="16"/>
  <c r="A758" i="16" s="1"/>
  <c r="F758" i="16"/>
  <c r="N758" i="16" s="1"/>
  <c r="E758" i="16"/>
  <c r="M758" i="16" s="1"/>
  <c r="D758" i="16"/>
  <c r="O757" i="16"/>
  <c r="A757" i="16" s="1"/>
  <c r="F757" i="16"/>
  <c r="N757" i="16" s="1"/>
  <c r="E757" i="16"/>
  <c r="M757" i="16" s="1"/>
  <c r="D757" i="16"/>
  <c r="Q757" i="16" s="1"/>
  <c r="O756" i="16"/>
  <c r="A756" i="16" s="1"/>
  <c r="F756" i="16"/>
  <c r="N756" i="16" s="1"/>
  <c r="E756" i="16"/>
  <c r="M756" i="16" s="1"/>
  <c r="D756" i="16"/>
  <c r="O755" i="16"/>
  <c r="A755" i="16" s="1"/>
  <c r="F755" i="16"/>
  <c r="N755" i="16" s="1"/>
  <c r="E755" i="16"/>
  <c r="M755" i="16" s="1"/>
  <c r="D755" i="16"/>
  <c r="Q755" i="16" s="1"/>
  <c r="O754" i="16"/>
  <c r="A754" i="16" s="1"/>
  <c r="F754" i="16"/>
  <c r="N754" i="16" s="1"/>
  <c r="E754" i="16"/>
  <c r="M754" i="16" s="1"/>
  <c r="D754" i="16"/>
  <c r="O753" i="16"/>
  <c r="A753" i="16" s="1"/>
  <c r="F753" i="16"/>
  <c r="N753" i="16" s="1"/>
  <c r="E753" i="16"/>
  <c r="M753" i="16" s="1"/>
  <c r="D753" i="16"/>
  <c r="Q753" i="16" s="1"/>
  <c r="O752" i="16"/>
  <c r="A752" i="16" s="1"/>
  <c r="F752" i="16"/>
  <c r="N752" i="16" s="1"/>
  <c r="E752" i="16"/>
  <c r="M752" i="16" s="1"/>
  <c r="D752" i="16"/>
  <c r="O751" i="16"/>
  <c r="A751" i="16" s="1"/>
  <c r="F751" i="16"/>
  <c r="N751" i="16" s="1"/>
  <c r="E751" i="16"/>
  <c r="M751" i="16" s="1"/>
  <c r="D751" i="16"/>
  <c r="Q751" i="16" s="1"/>
  <c r="O750" i="16"/>
  <c r="A750" i="16" s="1"/>
  <c r="F750" i="16"/>
  <c r="N750" i="16" s="1"/>
  <c r="E750" i="16"/>
  <c r="M750" i="16" s="1"/>
  <c r="D750" i="16"/>
  <c r="O749" i="16"/>
  <c r="A749" i="16" s="1"/>
  <c r="F749" i="16"/>
  <c r="N749" i="16" s="1"/>
  <c r="E749" i="16"/>
  <c r="M749" i="16" s="1"/>
  <c r="D749" i="16"/>
  <c r="Q749" i="16" s="1"/>
  <c r="O748" i="16"/>
  <c r="A748" i="16" s="1"/>
  <c r="F748" i="16"/>
  <c r="N748" i="16" s="1"/>
  <c r="E748" i="16"/>
  <c r="M748" i="16" s="1"/>
  <c r="D748" i="16"/>
  <c r="O747" i="16"/>
  <c r="A747" i="16" s="1"/>
  <c r="F747" i="16"/>
  <c r="N747" i="16" s="1"/>
  <c r="E747" i="16"/>
  <c r="M747" i="16" s="1"/>
  <c r="D747" i="16"/>
  <c r="Q747" i="16" s="1"/>
  <c r="O746" i="16"/>
  <c r="A746" i="16" s="1"/>
  <c r="F746" i="16"/>
  <c r="N746" i="16" s="1"/>
  <c r="E746" i="16"/>
  <c r="M746" i="16" s="1"/>
  <c r="D746" i="16"/>
  <c r="O745" i="16"/>
  <c r="A745" i="16" s="1"/>
  <c r="F745" i="16"/>
  <c r="N745" i="16" s="1"/>
  <c r="E745" i="16"/>
  <c r="M745" i="16" s="1"/>
  <c r="D745" i="16"/>
  <c r="Q745" i="16" s="1"/>
  <c r="O744" i="16"/>
  <c r="A744" i="16" s="1"/>
  <c r="F744" i="16"/>
  <c r="N744" i="16" s="1"/>
  <c r="E744" i="16"/>
  <c r="M744" i="16" s="1"/>
  <c r="D744" i="16"/>
  <c r="O743" i="16"/>
  <c r="A743" i="16" s="1"/>
  <c r="F743" i="16"/>
  <c r="N743" i="16" s="1"/>
  <c r="E743" i="16"/>
  <c r="M743" i="16" s="1"/>
  <c r="D743" i="16"/>
  <c r="Q743" i="16" s="1"/>
  <c r="O742" i="16"/>
  <c r="A742" i="16" s="1"/>
  <c r="F742" i="16"/>
  <c r="N742" i="16" s="1"/>
  <c r="E742" i="16"/>
  <c r="M742" i="16" s="1"/>
  <c r="D742" i="16"/>
  <c r="O741" i="16"/>
  <c r="A741" i="16" s="1"/>
  <c r="F741" i="16"/>
  <c r="N741" i="16" s="1"/>
  <c r="E741" i="16"/>
  <c r="M741" i="16" s="1"/>
  <c r="D741" i="16"/>
  <c r="Q741" i="16" s="1"/>
  <c r="O740" i="16"/>
  <c r="A740" i="16" s="1"/>
  <c r="F740" i="16"/>
  <c r="N740" i="16" s="1"/>
  <c r="E740" i="16"/>
  <c r="M740" i="16" s="1"/>
  <c r="D740" i="16"/>
  <c r="O739" i="16"/>
  <c r="A739" i="16" s="1"/>
  <c r="F739" i="16"/>
  <c r="N739" i="16" s="1"/>
  <c r="E739" i="16"/>
  <c r="M739" i="16" s="1"/>
  <c r="D739" i="16"/>
  <c r="Q739" i="16" s="1"/>
  <c r="O738" i="16"/>
  <c r="A738" i="16" s="1"/>
  <c r="F738" i="16"/>
  <c r="N738" i="16" s="1"/>
  <c r="E738" i="16"/>
  <c r="M738" i="16" s="1"/>
  <c r="D738" i="16"/>
  <c r="O737" i="16"/>
  <c r="A737" i="16" s="1"/>
  <c r="F737" i="16"/>
  <c r="N737" i="16" s="1"/>
  <c r="E737" i="16"/>
  <c r="M737" i="16" s="1"/>
  <c r="D737" i="16"/>
  <c r="Q737" i="16" s="1"/>
  <c r="O736" i="16"/>
  <c r="A736" i="16" s="1"/>
  <c r="F736" i="16"/>
  <c r="N736" i="16" s="1"/>
  <c r="E736" i="16"/>
  <c r="M736" i="16" s="1"/>
  <c r="D736" i="16"/>
  <c r="O735" i="16"/>
  <c r="A735" i="16" s="1"/>
  <c r="F735" i="16"/>
  <c r="N735" i="16" s="1"/>
  <c r="E735" i="16"/>
  <c r="M735" i="16" s="1"/>
  <c r="D735" i="16"/>
  <c r="Q735" i="16" s="1"/>
  <c r="O734" i="16"/>
  <c r="A734" i="16" s="1"/>
  <c r="F734" i="16"/>
  <c r="N734" i="16" s="1"/>
  <c r="E734" i="16"/>
  <c r="M734" i="16" s="1"/>
  <c r="D734" i="16"/>
  <c r="O733" i="16"/>
  <c r="A733" i="16" s="1"/>
  <c r="F733" i="16"/>
  <c r="N733" i="16" s="1"/>
  <c r="E733" i="16"/>
  <c r="M733" i="16" s="1"/>
  <c r="D733" i="16"/>
  <c r="Q733" i="16" s="1"/>
  <c r="O732" i="16"/>
  <c r="A732" i="16" s="1"/>
  <c r="F732" i="16"/>
  <c r="N732" i="16" s="1"/>
  <c r="E732" i="16"/>
  <c r="M732" i="16" s="1"/>
  <c r="D732" i="16"/>
  <c r="O731" i="16"/>
  <c r="A731" i="16" s="1"/>
  <c r="F731" i="16"/>
  <c r="N731" i="16" s="1"/>
  <c r="E731" i="16"/>
  <c r="M731" i="16" s="1"/>
  <c r="D731" i="16"/>
  <c r="Q731" i="16" s="1"/>
  <c r="O730" i="16"/>
  <c r="A730" i="16" s="1"/>
  <c r="F730" i="16"/>
  <c r="N730" i="16" s="1"/>
  <c r="E730" i="16"/>
  <c r="M730" i="16" s="1"/>
  <c r="D730" i="16"/>
  <c r="O729" i="16"/>
  <c r="A729" i="16" s="1"/>
  <c r="F729" i="16"/>
  <c r="N729" i="16" s="1"/>
  <c r="E729" i="16"/>
  <c r="M729" i="16" s="1"/>
  <c r="D729" i="16"/>
  <c r="Q729" i="16" s="1"/>
  <c r="O728" i="16"/>
  <c r="A728" i="16" s="1"/>
  <c r="F728" i="16"/>
  <c r="N728" i="16" s="1"/>
  <c r="E728" i="16"/>
  <c r="M728" i="16" s="1"/>
  <c r="D728" i="16"/>
  <c r="O727" i="16"/>
  <c r="A727" i="16" s="1"/>
  <c r="F727" i="16"/>
  <c r="N727" i="16" s="1"/>
  <c r="E727" i="16"/>
  <c r="M727" i="16" s="1"/>
  <c r="D727" i="16"/>
  <c r="Q727" i="16" s="1"/>
  <c r="O726" i="16"/>
  <c r="A726" i="16" s="1"/>
  <c r="F726" i="16"/>
  <c r="N726" i="16" s="1"/>
  <c r="E726" i="16"/>
  <c r="M726" i="16" s="1"/>
  <c r="D726" i="16"/>
  <c r="O725" i="16"/>
  <c r="A725" i="16" s="1"/>
  <c r="F725" i="16"/>
  <c r="N725" i="16" s="1"/>
  <c r="E725" i="16"/>
  <c r="M725" i="16" s="1"/>
  <c r="D725" i="16"/>
  <c r="Q725" i="16" s="1"/>
  <c r="O724" i="16"/>
  <c r="A724" i="16" s="1"/>
  <c r="F724" i="16"/>
  <c r="N724" i="16" s="1"/>
  <c r="E724" i="16"/>
  <c r="M724" i="16" s="1"/>
  <c r="D724" i="16"/>
  <c r="O723" i="16"/>
  <c r="A723" i="16" s="1"/>
  <c r="F723" i="16"/>
  <c r="N723" i="16" s="1"/>
  <c r="E723" i="16"/>
  <c r="M723" i="16" s="1"/>
  <c r="D723" i="16"/>
  <c r="Q723" i="16" s="1"/>
  <c r="O722" i="16"/>
  <c r="A722" i="16" s="1"/>
  <c r="F722" i="16"/>
  <c r="N722" i="16" s="1"/>
  <c r="E722" i="16"/>
  <c r="M722" i="16" s="1"/>
  <c r="D722" i="16"/>
  <c r="O721" i="16"/>
  <c r="A721" i="16" s="1"/>
  <c r="F721" i="16"/>
  <c r="N721" i="16" s="1"/>
  <c r="E721" i="16"/>
  <c r="M721" i="16" s="1"/>
  <c r="D721" i="16"/>
  <c r="Q721" i="16" s="1"/>
  <c r="O720" i="16"/>
  <c r="A720" i="16" s="1"/>
  <c r="F720" i="16"/>
  <c r="N720" i="16" s="1"/>
  <c r="E720" i="16"/>
  <c r="M720" i="16" s="1"/>
  <c r="D720" i="16"/>
  <c r="O719" i="16"/>
  <c r="A719" i="16" s="1"/>
  <c r="F719" i="16"/>
  <c r="N719" i="16" s="1"/>
  <c r="E719" i="16"/>
  <c r="M719" i="16" s="1"/>
  <c r="D719" i="16"/>
  <c r="Q719" i="16" s="1"/>
  <c r="O718" i="16"/>
  <c r="A718" i="16" s="1"/>
  <c r="F718" i="16"/>
  <c r="N718" i="16" s="1"/>
  <c r="E718" i="16"/>
  <c r="M718" i="16" s="1"/>
  <c r="D718" i="16"/>
  <c r="O717" i="16"/>
  <c r="A717" i="16" s="1"/>
  <c r="F717" i="16"/>
  <c r="N717" i="16" s="1"/>
  <c r="E717" i="16"/>
  <c r="M717" i="16" s="1"/>
  <c r="D717" i="16"/>
  <c r="Q717" i="16" s="1"/>
  <c r="O716" i="16"/>
  <c r="A716" i="16" s="1"/>
  <c r="F716" i="16"/>
  <c r="N716" i="16" s="1"/>
  <c r="E716" i="16"/>
  <c r="M716" i="16" s="1"/>
  <c r="D716" i="16"/>
  <c r="O715" i="16"/>
  <c r="A715" i="16" s="1"/>
  <c r="F715" i="16"/>
  <c r="N715" i="16" s="1"/>
  <c r="E715" i="16"/>
  <c r="M715" i="16" s="1"/>
  <c r="D715" i="16"/>
  <c r="Q715" i="16" s="1"/>
  <c r="O714" i="16"/>
  <c r="A714" i="16" s="1"/>
  <c r="F714" i="16"/>
  <c r="N714" i="16" s="1"/>
  <c r="E714" i="16"/>
  <c r="M714" i="16" s="1"/>
  <c r="D714" i="16"/>
  <c r="O713" i="16"/>
  <c r="A713" i="16" s="1"/>
  <c r="F713" i="16"/>
  <c r="N713" i="16" s="1"/>
  <c r="E713" i="16"/>
  <c r="M713" i="16" s="1"/>
  <c r="D713" i="16"/>
  <c r="Q713" i="16" s="1"/>
  <c r="O712" i="16"/>
  <c r="A712" i="16" s="1"/>
  <c r="F712" i="16"/>
  <c r="N712" i="16" s="1"/>
  <c r="E712" i="16"/>
  <c r="M712" i="16" s="1"/>
  <c r="D712" i="16"/>
  <c r="O711" i="16"/>
  <c r="A711" i="16" s="1"/>
  <c r="F711" i="16"/>
  <c r="N711" i="16" s="1"/>
  <c r="E711" i="16"/>
  <c r="M711" i="16" s="1"/>
  <c r="D711" i="16"/>
  <c r="O710" i="16"/>
  <c r="A710" i="16" s="1"/>
  <c r="F710" i="16"/>
  <c r="N710" i="16" s="1"/>
  <c r="E710" i="16"/>
  <c r="M710" i="16" s="1"/>
  <c r="D710" i="16"/>
  <c r="O709" i="16"/>
  <c r="A709" i="16" s="1"/>
  <c r="F709" i="16"/>
  <c r="N709" i="16" s="1"/>
  <c r="E709" i="16"/>
  <c r="M709" i="16" s="1"/>
  <c r="D709" i="16"/>
  <c r="Q709" i="16" s="1"/>
  <c r="O708" i="16"/>
  <c r="A708" i="16" s="1"/>
  <c r="F708" i="16"/>
  <c r="N708" i="16" s="1"/>
  <c r="E708" i="16"/>
  <c r="M708" i="16" s="1"/>
  <c r="D708" i="16"/>
  <c r="O707" i="16"/>
  <c r="A707" i="16" s="1"/>
  <c r="F707" i="16"/>
  <c r="N707" i="16" s="1"/>
  <c r="E707" i="16"/>
  <c r="M707" i="16" s="1"/>
  <c r="D707" i="16"/>
  <c r="Q707" i="16" s="1"/>
  <c r="O706" i="16"/>
  <c r="A706" i="16" s="1"/>
  <c r="F706" i="16"/>
  <c r="N706" i="16" s="1"/>
  <c r="E706" i="16"/>
  <c r="M706" i="16" s="1"/>
  <c r="D706" i="16"/>
  <c r="O705" i="16"/>
  <c r="A705" i="16" s="1"/>
  <c r="F705" i="16"/>
  <c r="N705" i="16" s="1"/>
  <c r="E705" i="16"/>
  <c r="M705" i="16" s="1"/>
  <c r="D705" i="16"/>
  <c r="Q705" i="16" s="1"/>
  <c r="O704" i="16"/>
  <c r="A704" i="16" s="1"/>
  <c r="F704" i="16"/>
  <c r="N704" i="16" s="1"/>
  <c r="E704" i="16"/>
  <c r="M704" i="16" s="1"/>
  <c r="D704" i="16"/>
  <c r="O703" i="16"/>
  <c r="A703" i="16" s="1"/>
  <c r="F703" i="16"/>
  <c r="N703" i="16" s="1"/>
  <c r="E703" i="16"/>
  <c r="M703" i="16" s="1"/>
  <c r="D703" i="16"/>
  <c r="Q703" i="16" s="1"/>
  <c r="O702" i="16"/>
  <c r="A702" i="16" s="1"/>
  <c r="F702" i="16"/>
  <c r="N702" i="16" s="1"/>
  <c r="E702" i="16"/>
  <c r="M702" i="16" s="1"/>
  <c r="D702" i="16"/>
  <c r="O701" i="16"/>
  <c r="A701" i="16" s="1"/>
  <c r="F701" i="16"/>
  <c r="N701" i="16" s="1"/>
  <c r="E701" i="16"/>
  <c r="M701" i="16" s="1"/>
  <c r="D701" i="16"/>
  <c r="Q701" i="16" s="1"/>
  <c r="O700" i="16"/>
  <c r="A700" i="16" s="1"/>
  <c r="F700" i="16"/>
  <c r="N700" i="16" s="1"/>
  <c r="E700" i="16"/>
  <c r="M700" i="16" s="1"/>
  <c r="D700" i="16"/>
  <c r="O699" i="16"/>
  <c r="A699" i="16" s="1"/>
  <c r="F699" i="16"/>
  <c r="N699" i="16" s="1"/>
  <c r="E699" i="16"/>
  <c r="M699" i="16" s="1"/>
  <c r="D699" i="16"/>
  <c r="Q699" i="16" s="1"/>
  <c r="O698" i="16"/>
  <c r="A698" i="16" s="1"/>
  <c r="F698" i="16"/>
  <c r="N698" i="16" s="1"/>
  <c r="E698" i="16"/>
  <c r="M698" i="16" s="1"/>
  <c r="D698" i="16"/>
  <c r="O697" i="16"/>
  <c r="A697" i="16" s="1"/>
  <c r="F697" i="16"/>
  <c r="N697" i="16" s="1"/>
  <c r="E697" i="16"/>
  <c r="M697" i="16" s="1"/>
  <c r="D697" i="16"/>
  <c r="Q697" i="16" s="1"/>
  <c r="O696" i="16"/>
  <c r="A696" i="16" s="1"/>
  <c r="F696" i="16"/>
  <c r="N696" i="16" s="1"/>
  <c r="E696" i="16"/>
  <c r="M696" i="16" s="1"/>
  <c r="D696" i="16"/>
  <c r="O695" i="16"/>
  <c r="A695" i="16" s="1"/>
  <c r="F695" i="16"/>
  <c r="N695" i="16" s="1"/>
  <c r="E695" i="16"/>
  <c r="M695" i="16" s="1"/>
  <c r="D695" i="16"/>
  <c r="Q695" i="16" s="1"/>
  <c r="O694" i="16"/>
  <c r="A694" i="16" s="1"/>
  <c r="F694" i="16"/>
  <c r="N694" i="16" s="1"/>
  <c r="E694" i="16"/>
  <c r="M694" i="16" s="1"/>
  <c r="D694" i="16"/>
  <c r="O693" i="16"/>
  <c r="A693" i="16" s="1"/>
  <c r="F693" i="16"/>
  <c r="N693" i="16" s="1"/>
  <c r="E693" i="16"/>
  <c r="M693" i="16" s="1"/>
  <c r="D693" i="16"/>
  <c r="Q693" i="16" s="1"/>
  <c r="O692" i="16"/>
  <c r="A692" i="16" s="1"/>
  <c r="F692" i="16"/>
  <c r="N692" i="16" s="1"/>
  <c r="E692" i="16"/>
  <c r="M692" i="16" s="1"/>
  <c r="D692" i="16"/>
  <c r="O691" i="16"/>
  <c r="A691" i="16" s="1"/>
  <c r="F691" i="16"/>
  <c r="N691" i="16" s="1"/>
  <c r="E691" i="16"/>
  <c r="M691" i="16" s="1"/>
  <c r="D691" i="16"/>
  <c r="L691" i="16" s="1"/>
  <c r="O690" i="16"/>
  <c r="A690" i="16" s="1"/>
  <c r="F690" i="16"/>
  <c r="N690" i="16" s="1"/>
  <c r="E690" i="16"/>
  <c r="M690" i="16" s="1"/>
  <c r="D690" i="16"/>
  <c r="L690" i="16" s="1"/>
  <c r="O689" i="16"/>
  <c r="A689" i="16" s="1"/>
  <c r="F689" i="16"/>
  <c r="N689" i="16" s="1"/>
  <c r="E689" i="16"/>
  <c r="M689" i="16" s="1"/>
  <c r="D689" i="16"/>
  <c r="O688" i="16"/>
  <c r="A688" i="16" s="1"/>
  <c r="F688" i="16"/>
  <c r="N688" i="16" s="1"/>
  <c r="E688" i="16"/>
  <c r="M688" i="16" s="1"/>
  <c r="D688" i="16"/>
  <c r="O687" i="16"/>
  <c r="A687" i="16" s="1"/>
  <c r="F687" i="16"/>
  <c r="N687" i="16" s="1"/>
  <c r="E687" i="16"/>
  <c r="M687" i="16" s="1"/>
  <c r="D687" i="16"/>
  <c r="O686" i="16"/>
  <c r="A686" i="16" s="1"/>
  <c r="F686" i="16"/>
  <c r="N686" i="16" s="1"/>
  <c r="E686" i="16"/>
  <c r="M686" i="16" s="1"/>
  <c r="D686" i="16"/>
  <c r="L686" i="16" s="1"/>
  <c r="O685" i="16"/>
  <c r="A685" i="16" s="1"/>
  <c r="F685" i="16"/>
  <c r="N685" i="16" s="1"/>
  <c r="E685" i="16"/>
  <c r="M685" i="16" s="1"/>
  <c r="D685" i="16"/>
  <c r="O684" i="16"/>
  <c r="A684" i="16" s="1"/>
  <c r="F684" i="16"/>
  <c r="N684" i="16" s="1"/>
  <c r="E684" i="16"/>
  <c r="M684" i="16" s="1"/>
  <c r="D684" i="16"/>
  <c r="O683" i="16"/>
  <c r="A683" i="16" s="1"/>
  <c r="F683" i="16"/>
  <c r="N683" i="16" s="1"/>
  <c r="E683" i="16"/>
  <c r="M683" i="16" s="1"/>
  <c r="D683" i="16"/>
  <c r="O682" i="16"/>
  <c r="A682" i="16" s="1"/>
  <c r="F682" i="16"/>
  <c r="N682" i="16" s="1"/>
  <c r="E682" i="16"/>
  <c r="M682" i="16" s="1"/>
  <c r="D682" i="16"/>
  <c r="L682" i="16" s="1"/>
  <c r="O681" i="16"/>
  <c r="A681" i="16" s="1"/>
  <c r="F681" i="16"/>
  <c r="N681" i="16" s="1"/>
  <c r="E681" i="16"/>
  <c r="M681" i="16" s="1"/>
  <c r="D681" i="16"/>
  <c r="O680" i="16"/>
  <c r="A680" i="16" s="1"/>
  <c r="F680" i="16"/>
  <c r="N680" i="16" s="1"/>
  <c r="E680" i="16"/>
  <c r="M680" i="16" s="1"/>
  <c r="D680" i="16"/>
  <c r="O679" i="16"/>
  <c r="A679" i="16" s="1"/>
  <c r="F679" i="16"/>
  <c r="N679" i="16" s="1"/>
  <c r="E679" i="16"/>
  <c r="M679" i="16" s="1"/>
  <c r="D679" i="16"/>
  <c r="O678" i="16"/>
  <c r="A678" i="16" s="1"/>
  <c r="F678" i="16"/>
  <c r="N678" i="16" s="1"/>
  <c r="E678" i="16"/>
  <c r="M678" i="16" s="1"/>
  <c r="D678" i="16"/>
  <c r="L678" i="16" s="1"/>
  <c r="O677" i="16"/>
  <c r="A677" i="16" s="1"/>
  <c r="F677" i="16"/>
  <c r="N677" i="16" s="1"/>
  <c r="E677" i="16"/>
  <c r="M677" i="16" s="1"/>
  <c r="D677" i="16"/>
  <c r="O676" i="16"/>
  <c r="A676" i="16" s="1"/>
  <c r="F676" i="16"/>
  <c r="N676" i="16" s="1"/>
  <c r="E676" i="16"/>
  <c r="M676" i="16" s="1"/>
  <c r="D676" i="16"/>
  <c r="O675" i="16"/>
  <c r="A675" i="16" s="1"/>
  <c r="F675" i="16"/>
  <c r="N675" i="16" s="1"/>
  <c r="E675" i="16"/>
  <c r="M675" i="16" s="1"/>
  <c r="D675" i="16"/>
  <c r="O674" i="16"/>
  <c r="A674" i="16" s="1"/>
  <c r="F674" i="16"/>
  <c r="N674" i="16" s="1"/>
  <c r="E674" i="16"/>
  <c r="M674" i="16" s="1"/>
  <c r="D674" i="16"/>
  <c r="L674" i="16" s="1"/>
  <c r="O673" i="16"/>
  <c r="A673" i="16" s="1"/>
  <c r="F673" i="16"/>
  <c r="N673" i="16" s="1"/>
  <c r="E673" i="16"/>
  <c r="M673" i="16" s="1"/>
  <c r="D673" i="16"/>
  <c r="O672" i="16"/>
  <c r="A672" i="16" s="1"/>
  <c r="F672" i="16"/>
  <c r="N672" i="16" s="1"/>
  <c r="E672" i="16"/>
  <c r="M672" i="16" s="1"/>
  <c r="D672" i="16"/>
  <c r="O671" i="16"/>
  <c r="A671" i="16" s="1"/>
  <c r="F671" i="16"/>
  <c r="N671" i="16" s="1"/>
  <c r="E671" i="16"/>
  <c r="M671" i="16" s="1"/>
  <c r="D671" i="16"/>
  <c r="L671" i="16" s="1"/>
  <c r="O670" i="16"/>
  <c r="A670" i="16" s="1"/>
  <c r="F670" i="16"/>
  <c r="N670" i="16" s="1"/>
  <c r="E670" i="16"/>
  <c r="M670" i="16" s="1"/>
  <c r="D670" i="16"/>
  <c r="O669" i="16"/>
  <c r="A669" i="16" s="1"/>
  <c r="F669" i="16"/>
  <c r="N669" i="16" s="1"/>
  <c r="E669" i="16"/>
  <c r="M669" i="16" s="1"/>
  <c r="D669" i="16"/>
  <c r="L669" i="16" s="1"/>
  <c r="O668" i="16"/>
  <c r="A668" i="16" s="1"/>
  <c r="F668" i="16"/>
  <c r="N668" i="16" s="1"/>
  <c r="E668" i="16"/>
  <c r="M668" i="16" s="1"/>
  <c r="D668" i="16"/>
  <c r="O667" i="16"/>
  <c r="A667" i="16" s="1"/>
  <c r="F667" i="16"/>
  <c r="N667" i="16" s="1"/>
  <c r="E667" i="16"/>
  <c r="M667" i="16" s="1"/>
  <c r="D667" i="16"/>
  <c r="L667" i="16" s="1"/>
  <c r="O666" i="16"/>
  <c r="A666" i="16" s="1"/>
  <c r="F666" i="16"/>
  <c r="N666" i="16" s="1"/>
  <c r="E666" i="16"/>
  <c r="M666" i="16" s="1"/>
  <c r="D666" i="16"/>
  <c r="O665" i="16"/>
  <c r="A665" i="16" s="1"/>
  <c r="F665" i="16"/>
  <c r="N665" i="16" s="1"/>
  <c r="E665" i="16"/>
  <c r="M665" i="16" s="1"/>
  <c r="D665" i="16"/>
  <c r="L665" i="16" s="1"/>
  <c r="O664" i="16"/>
  <c r="A664" i="16" s="1"/>
  <c r="F664" i="16"/>
  <c r="N664" i="16" s="1"/>
  <c r="E664" i="16"/>
  <c r="M664" i="16" s="1"/>
  <c r="D664" i="16"/>
  <c r="O663" i="16"/>
  <c r="A663" i="16" s="1"/>
  <c r="F663" i="16"/>
  <c r="N663" i="16" s="1"/>
  <c r="E663" i="16"/>
  <c r="M663" i="16" s="1"/>
  <c r="D663" i="16"/>
  <c r="L663" i="16" s="1"/>
  <c r="O662" i="16"/>
  <c r="A662" i="16" s="1"/>
  <c r="F662" i="16"/>
  <c r="N662" i="16" s="1"/>
  <c r="E662" i="16"/>
  <c r="M662" i="16" s="1"/>
  <c r="D662" i="16"/>
  <c r="O661" i="16"/>
  <c r="A661" i="16" s="1"/>
  <c r="F661" i="16"/>
  <c r="N661" i="16" s="1"/>
  <c r="E661" i="16"/>
  <c r="M661" i="16" s="1"/>
  <c r="D661" i="16"/>
  <c r="L661" i="16" s="1"/>
  <c r="O660" i="16"/>
  <c r="A660" i="16" s="1"/>
  <c r="F660" i="16"/>
  <c r="N660" i="16" s="1"/>
  <c r="E660" i="16"/>
  <c r="M660" i="16" s="1"/>
  <c r="D660" i="16"/>
  <c r="O659" i="16"/>
  <c r="A659" i="16" s="1"/>
  <c r="F659" i="16"/>
  <c r="N659" i="16" s="1"/>
  <c r="E659" i="16"/>
  <c r="M659" i="16" s="1"/>
  <c r="D659" i="16"/>
  <c r="L659" i="16" s="1"/>
  <c r="O658" i="16"/>
  <c r="A658" i="16" s="1"/>
  <c r="F658" i="16"/>
  <c r="N658" i="16" s="1"/>
  <c r="E658" i="16"/>
  <c r="M658" i="16" s="1"/>
  <c r="D658" i="16"/>
  <c r="O657" i="16"/>
  <c r="A657" i="16" s="1"/>
  <c r="F657" i="16"/>
  <c r="N657" i="16" s="1"/>
  <c r="E657" i="16"/>
  <c r="M657" i="16" s="1"/>
  <c r="D657" i="16"/>
  <c r="L657" i="16" s="1"/>
  <c r="O656" i="16"/>
  <c r="A656" i="16" s="1"/>
  <c r="F656" i="16"/>
  <c r="N656" i="16" s="1"/>
  <c r="E656" i="16"/>
  <c r="M656" i="16" s="1"/>
  <c r="D656" i="16"/>
  <c r="O655" i="16"/>
  <c r="A655" i="16" s="1"/>
  <c r="F655" i="16"/>
  <c r="N655" i="16" s="1"/>
  <c r="E655" i="16"/>
  <c r="M655" i="16" s="1"/>
  <c r="D655" i="16"/>
  <c r="L655" i="16" s="1"/>
  <c r="O654" i="16"/>
  <c r="A654" i="16" s="1"/>
  <c r="F654" i="16"/>
  <c r="N654" i="16" s="1"/>
  <c r="E654" i="16"/>
  <c r="M654" i="16" s="1"/>
  <c r="D654" i="16"/>
  <c r="O653" i="16"/>
  <c r="A653" i="16" s="1"/>
  <c r="F653" i="16"/>
  <c r="N653" i="16" s="1"/>
  <c r="E653" i="16"/>
  <c r="M653" i="16" s="1"/>
  <c r="D653" i="16"/>
  <c r="L653" i="16" s="1"/>
  <c r="O652" i="16"/>
  <c r="A652" i="16" s="1"/>
  <c r="F652" i="16"/>
  <c r="N652" i="16" s="1"/>
  <c r="E652" i="16"/>
  <c r="M652" i="16" s="1"/>
  <c r="D652" i="16"/>
  <c r="O651" i="16"/>
  <c r="A651" i="16" s="1"/>
  <c r="F651" i="16"/>
  <c r="N651" i="16" s="1"/>
  <c r="E651" i="16"/>
  <c r="M651" i="16" s="1"/>
  <c r="D651" i="16"/>
  <c r="L651" i="16" s="1"/>
  <c r="O650" i="16"/>
  <c r="A650" i="16" s="1"/>
  <c r="F650" i="16"/>
  <c r="N650" i="16" s="1"/>
  <c r="E650" i="16"/>
  <c r="M650" i="16" s="1"/>
  <c r="D650" i="16"/>
  <c r="O649" i="16"/>
  <c r="A649" i="16" s="1"/>
  <c r="F649" i="16"/>
  <c r="N649" i="16" s="1"/>
  <c r="E649" i="16"/>
  <c r="M649" i="16" s="1"/>
  <c r="D649" i="16"/>
  <c r="L649" i="16" s="1"/>
  <c r="O648" i="16"/>
  <c r="A648" i="16" s="1"/>
  <c r="F648" i="16"/>
  <c r="N648" i="16" s="1"/>
  <c r="E648" i="16"/>
  <c r="M648" i="16" s="1"/>
  <c r="D648" i="16"/>
  <c r="O647" i="16"/>
  <c r="A647" i="16" s="1"/>
  <c r="F647" i="16"/>
  <c r="N647" i="16" s="1"/>
  <c r="E647" i="16"/>
  <c r="M647" i="16" s="1"/>
  <c r="D647" i="16"/>
  <c r="L647" i="16" s="1"/>
  <c r="O646" i="16"/>
  <c r="A646" i="16" s="1"/>
  <c r="F646" i="16"/>
  <c r="N646" i="16" s="1"/>
  <c r="E646" i="16"/>
  <c r="M646" i="16" s="1"/>
  <c r="D646" i="16"/>
  <c r="O645" i="16"/>
  <c r="A645" i="16" s="1"/>
  <c r="F645" i="16"/>
  <c r="N645" i="16" s="1"/>
  <c r="E645" i="16"/>
  <c r="M645" i="16" s="1"/>
  <c r="D645" i="16"/>
  <c r="L645" i="16" s="1"/>
  <c r="O644" i="16"/>
  <c r="A644" i="16" s="1"/>
  <c r="F644" i="16"/>
  <c r="N644" i="16" s="1"/>
  <c r="E644" i="16"/>
  <c r="M644" i="16" s="1"/>
  <c r="D644" i="16"/>
  <c r="O643" i="16"/>
  <c r="A643" i="16" s="1"/>
  <c r="F643" i="16"/>
  <c r="N643" i="16" s="1"/>
  <c r="E643" i="16"/>
  <c r="M643" i="16" s="1"/>
  <c r="D643" i="16"/>
  <c r="L643" i="16" s="1"/>
  <c r="O642" i="16"/>
  <c r="A642" i="16" s="1"/>
  <c r="F642" i="16"/>
  <c r="N642" i="16" s="1"/>
  <c r="E642" i="16"/>
  <c r="M642" i="16" s="1"/>
  <c r="D642" i="16"/>
  <c r="O641" i="16"/>
  <c r="A641" i="16" s="1"/>
  <c r="F641" i="16"/>
  <c r="N641" i="16" s="1"/>
  <c r="E641" i="16"/>
  <c r="M641" i="16" s="1"/>
  <c r="D641" i="16"/>
  <c r="L641" i="16" s="1"/>
  <c r="O640" i="16"/>
  <c r="A640" i="16" s="1"/>
  <c r="F640" i="16"/>
  <c r="N640" i="16" s="1"/>
  <c r="E640" i="16"/>
  <c r="M640" i="16" s="1"/>
  <c r="D640" i="16"/>
  <c r="O639" i="16"/>
  <c r="A639" i="16" s="1"/>
  <c r="F639" i="16"/>
  <c r="N639" i="16" s="1"/>
  <c r="E639" i="16"/>
  <c r="M639" i="16" s="1"/>
  <c r="D639" i="16"/>
  <c r="L639" i="16" s="1"/>
  <c r="O638" i="16"/>
  <c r="A638" i="16" s="1"/>
  <c r="F638" i="16"/>
  <c r="N638" i="16" s="1"/>
  <c r="E638" i="16"/>
  <c r="M638" i="16" s="1"/>
  <c r="D638" i="16"/>
  <c r="O637" i="16"/>
  <c r="A637" i="16" s="1"/>
  <c r="F637" i="16"/>
  <c r="N637" i="16" s="1"/>
  <c r="E637" i="16"/>
  <c r="M637" i="16" s="1"/>
  <c r="D637" i="16"/>
  <c r="L637" i="16" s="1"/>
  <c r="O636" i="16"/>
  <c r="A636" i="16" s="1"/>
  <c r="F636" i="16"/>
  <c r="N636" i="16" s="1"/>
  <c r="E636" i="16"/>
  <c r="M636" i="16" s="1"/>
  <c r="D636" i="16"/>
  <c r="O635" i="16"/>
  <c r="A635" i="16" s="1"/>
  <c r="F635" i="16"/>
  <c r="N635" i="16" s="1"/>
  <c r="E635" i="16"/>
  <c r="M635" i="16" s="1"/>
  <c r="D635" i="16"/>
  <c r="L635" i="16" s="1"/>
  <c r="O634" i="16"/>
  <c r="F634" i="16"/>
  <c r="N634" i="16" s="1"/>
  <c r="E634" i="16"/>
  <c r="M634" i="16" s="1"/>
  <c r="D634" i="16"/>
  <c r="A634" i="16"/>
  <c r="O633" i="16"/>
  <c r="A633" i="16" s="1"/>
  <c r="F633" i="16"/>
  <c r="N633" i="16" s="1"/>
  <c r="E633" i="16"/>
  <c r="M633" i="16" s="1"/>
  <c r="D633" i="16"/>
  <c r="O632" i="16"/>
  <c r="A632" i="16" s="1"/>
  <c r="F632" i="16"/>
  <c r="N632" i="16" s="1"/>
  <c r="E632" i="16"/>
  <c r="M632" i="16" s="1"/>
  <c r="D632" i="16"/>
  <c r="L632" i="16" s="1"/>
  <c r="O631" i="16"/>
  <c r="A631" i="16" s="1"/>
  <c r="F631" i="16"/>
  <c r="N631" i="16" s="1"/>
  <c r="E631" i="16"/>
  <c r="M631" i="16" s="1"/>
  <c r="D631" i="16"/>
  <c r="O630" i="16"/>
  <c r="A630" i="16" s="1"/>
  <c r="F630" i="16"/>
  <c r="N630" i="16" s="1"/>
  <c r="E630" i="16"/>
  <c r="M630" i="16" s="1"/>
  <c r="D630" i="16"/>
  <c r="L630" i="16" s="1"/>
  <c r="O629" i="16"/>
  <c r="A629" i="16" s="1"/>
  <c r="F629" i="16"/>
  <c r="N629" i="16" s="1"/>
  <c r="E629" i="16"/>
  <c r="M629" i="16" s="1"/>
  <c r="D629" i="16"/>
  <c r="O628" i="16"/>
  <c r="A628" i="16" s="1"/>
  <c r="F628" i="16"/>
  <c r="N628" i="16" s="1"/>
  <c r="E628" i="16"/>
  <c r="M628" i="16" s="1"/>
  <c r="D628" i="16"/>
  <c r="L628" i="16" s="1"/>
  <c r="O627" i="16"/>
  <c r="A627" i="16" s="1"/>
  <c r="F627" i="16"/>
  <c r="N627" i="16" s="1"/>
  <c r="E627" i="16"/>
  <c r="M627" i="16" s="1"/>
  <c r="D627" i="16"/>
  <c r="O626" i="16"/>
  <c r="A626" i="16" s="1"/>
  <c r="F626" i="16"/>
  <c r="N626" i="16" s="1"/>
  <c r="E626" i="16"/>
  <c r="M626" i="16" s="1"/>
  <c r="D626" i="16"/>
  <c r="L626" i="16" s="1"/>
  <c r="O625" i="16"/>
  <c r="A625" i="16" s="1"/>
  <c r="F625" i="16"/>
  <c r="N625" i="16" s="1"/>
  <c r="E625" i="16"/>
  <c r="M625" i="16" s="1"/>
  <c r="D625" i="16"/>
  <c r="O624" i="16"/>
  <c r="A624" i="16" s="1"/>
  <c r="F624" i="16"/>
  <c r="N624" i="16" s="1"/>
  <c r="E624" i="16"/>
  <c r="M624" i="16" s="1"/>
  <c r="D624" i="16"/>
  <c r="L624" i="16" s="1"/>
  <c r="O623" i="16"/>
  <c r="A623" i="16" s="1"/>
  <c r="F623" i="16"/>
  <c r="N623" i="16" s="1"/>
  <c r="E623" i="16"/>
  <c r="M623" i="16" s="1"/>
  <c r="D623" i="16"/>
  <c r="O622" i="16"/>
  <c r="A622" i="16" s="1"/>
  <c r="F622" i="16"/>
  <c r="N622" i="16" s="1"/>
  <c r="E622" i="16"/>
  <c r="M622" i="16" s="1"/>
  <c r="D622" i="16"/>
  <c r="L622" i="16" s="1"/>
  <c r="O621" i="16"/>
  <c r="A621" i="16" s="1"/>
  <c r="F621" i="16"/>
  <c r="N621" i="16" s="1"/>
  <c r="E621" i="16"/>
  <c r="M621" i="16" s="1"/>
  <c r="D621" i="16"/>
  <c r="O620" i="16"/>
  <c r="A620" i="16" s="1"/>
  <c r="F620" i="16"/>
  <c r="N620" i="16" s="1"/>
  <c r="E620" i="16"/>
  <c r="M620" i="16" s="1"/>
  <c r="D620" i="16"/>
  <c r="L620" i="16" s="1"/>
  <c r="O619" i="16"/>
  <c r="A619" i="16" s="1"/>
  <c r="F619" i="16"/>
  <c r="N619" i="16" s="1"/>
  <c r="E619" i="16"/>
  <c r="M619" i="16" s="1"/>
  <c r="D619" i="16"/>
  <c r="O618" i="16"/>
  <c r="A618" i="16" s="1"/>
  <c r="F618" i="16"/>
  <c r="N618" i="16" s="1"/>
  <c r="E618" i="16"/>
  <c r="M618" i="16" s="1"/>
  <c r="D618" i="16"/>
  <c r="L618" i="16" s="1"/>
  <c r="O617" i="16"/>
  <c r="A617" i="16" s="1"/>
  <c r="F617" i="16"/>
  <c r="N617" i="16" s="1"/>
  <c r="E617" i="16"/>
  <c r="M617" i="16" s="1"/>
  <c r="D617" i="16"/>
  <c r="O616" i="16"/>
  <c r="A616" i="16" s="1"/>
  <c r="F616" i="16"/>
  <c r="N616" i="16" s="1"/>
  <c r="E616" i="16"/>
  <c r="M616" i="16" s="1"/>
  <c r="D616" i="16"/>
  <c r="L616" i="16" s="1"/>
  <c r="O615" i="16"/>
  <c r="A615" i="16" s="1"/>
  <c r="F615" i="16"/>
  <c r="N615" i="16" s="1"/>
  <c r="E615" i="16"/>
  <c r="M615" i="16" s="1"/>
  <c r="D615" i="16"/>
  <c r="O614" i="16"/>
  <c r="A614" i="16" s="1"/>
  <c r="F614" i="16"/>
  <c r="N614" i="16" s="1"/>
  <c r="E614" i="16"/>
  <c r="M614" i="16" s="1"/>
  <c r="D614" i="16"/>
  <c r="L614" i="16" s="1"/>
  <c r="O613" i="16"/>
  <c r="A613" i="16" s="1"/>
  <c r="F613" i="16"/>
  <c r="N613" i="16" s="1"/>
  <c r="E613" i="16"/>
  <c r="M613" i="16" s="1"/>
  <c r="D613" i="16"/>
  <c r="O612" i="16"/>
  <c r="A612" i="16" s="1"/>
  <c r="F612" i="16"/>
  <c r="N612" i="16" s="1"/>
  <c r="E612" i="16"/>
  <c r="M612" i="16" s="1"/>
  <c r="D612" i="16"/>
  <c r="L612" i="16" s="1"/>
  <c r="O611" i="16"/>
  <c r="A611" i="16" s="1"/>
  <c r="F611" i="16"/>
  <c r="N611" i="16" s="1"/>
  <c r="E611" i="16"/>
  <c r="M611" i="16" s="1"/>
  <c r="D611" i="16"/>
  <c r="O610" i="16"/>
  <c r="A610" i="16" s="1"/>
  <c r="F610" i="16"/>
  <c r="N610" i="16" s="1"/>
  <c r="E610" i="16"/>
  <c r="M610" i="16" s="1"/>
  <c r="D610" i="16"/>
  <c r="L610" i="16" s="1"/>
  <c r="O609" i="16"/>
  <c r="A609" i="16" s="1"/>
  <c r="F609" i="16"/>
  <c r="N609" i="16" s="1"/>
  <c r="E609" i="16"/>
  <c r="M609" i="16" s="1"/>
  <c r="D609" i="16"/>
  <c r="O608" i="16"/>
  <c r="A608" i="16" s="1"/>
  <c r="F608" i="16"/>
  <c r="N608" i="16" s="1"/>
  <c r="E608" i="16"/>
  <c r="M608" i="16" s="1"/>
  <c r="D608" i="16"/>
  <c r="L608" i="16" s="1"/>
  <c r="O607" i="16"/>
  <c r="A607" i="16" s="1"/>
  <c r="F607" i="16"/>
  <c r="N607" i="16" s="1"/>
  <c r="E607" i="16"/>
  <c r="M607" i="16" s="1"/>
  <c r="D607" i="16"/>
  <c r="O606" i="16"/>
  <c r="A606" i="16" s="1"/>
  <c r="F606" i="16"/>
  <c r="N606" i="16" s="1"/>
  <c r="E606" i="16"/>
  <c r="M606" i="16" s="1"/>
  <c r="D606" i="16"/>
  <c r="L606" i="16" s="1"/>
  <c r="O605" i="16"/>
  <c r="A605" i="16" s="1"/>
  <c r="F605" i="16"/>
  <c r="N605" i="16" s="1"/>
  <c r="E605" i="16"/>
  <c r="M605" i="16" s="1"/>
  <c r="D605" i="16"/>
  <c r="O604" i="16"/>
  <c r="A604" i="16" s="1"/>
  <c r="F604" i="16"/>
  <c r="N604" i="16" s="1"/>
  <c r="E604" i="16"/>
  <c r="M604" i="16" s="1"/>
  <c r="D604" i="16"/>
  <c r="L604" i="16" s="1"/>
  <c r="O603" i="16"/>
  <c r="A603" i="16" s="1"/>
  <c r="F603" i="16"/>
  <c r="N603" i="16" s="1"/>
  <c r="E603" i="16"/>
  <c r="M603" i="16" s="1"/>
  <c r="D603" i="16"/>
  <c r="O602" i="16"/>
  <c r="A602" i="16" s="1"/>
  <c r="F602" i="16"/>
  <c r="N602" i="16" s="1"/>
  <c r="E602" i="16"/>
  <c r="M602" i="16" s="1"/>
  <c r="D602" i="16"/>
  <c r="L602" i="16" s="1"/>
  <c r="O601" i="16"/>
  <c r="A601" i="16" s="1"/>
  <c r="F601" i="16"/>
  <c r="N601" i="16" s="1"/>
  <c r="E601" i="16"/>
  <c r="M601" i="16" s="1"/>
  <c r="D601" i="16"/>
  <c r="O600" i="16"/>
  <c r="A600" i="16" s="1"/>
  <c r="F600" i="16"/>
  <c r="N600" i="16" s="1"/>
  <c r="E600" i="16"/>
  <c r="M600" i="16" s="1"/>
  <c r="D600" i="16"/>
  <c r="L600" i="16" s="1"/>
  <c r="O599" i="16"/>
  <c r="A599" i="16" s="1"/>
  <c r="F599" i="16"/>
  <c r="N599" i="16" s="1"/>
  <c r="E599" i="16"/>
  <c r="M599" i="16" s="1"/>
  <c r="D599" i="16"/>
  <c r="O598" i="16"/>
  <c r="A598" i="16" s="1"/>
  <c r="F598" i="16"/>
  <c r="N598" i="16" s="1"/>
  <c r="E598" i="16"/>
  <c r="M598" i="16" s="1"/>
  <c r="D598" i="16"/>
  <c r="L598" i="16" s="1"/>
  <c r="O597" i="16"/>
  <c r="A597" i="16" s="1"/>
  <c r="F597" i="16"/>
  <c r="N597" i="16" s="1"/>
  <c r="E597" i="16"/>
  <c r="M597" i="16" s="1"/>
  <c r="D597" i="16"/>
  <c r="O596" i="16"/>
  <c r="A596" i="16" s="1"/>
  <c r="F596" i="16"/>
  <c r="N596" i="16" s="1"/>
  <c r="E596" i="16"/>
  <c r="M596" i="16" s="1"/>
  <c r="D596" i="16"/>
  <c r="L596" i="16" s="1"/>
  <c r="O595" i="16"/>
  <c r="A595" i="16" s="1"/>
  <c r="F595" i="16"/>
  <c r="N595" i="16" s="1"/>
  <c r="E595" i="16"/>
  <c r="M595" i="16" s="1"/>
  <c r="D595" i="16"/>
  <c r="O594" i="16"/>
  <c r="A594" i="16" s="1"/>
  <c r="F594" i="16"/>
  <c r="N594" i="16" s="1"/>
  <c r="E594" i="16"/>
  <c r="M594" i="16" s="1"/>
  <c r="D594" i="16"/>
  <c r="L594" i="16" s="1"/>
  <c r="O593" i="16"/>
  <c r="A593" i="16" s="1"/>
  <c r="F593" i="16"/>
  <c r="N593" i="16" s="1"/>
  <c r="E593" i="16"/>
  <c r="M593" i="16" s="1"/>
  <c r="D593" i="16"/>
  <c r="O592" i="16"/>
  <c r="A592" i="16" s="1"/>
  <c r="F592" i="16"/>
  <c r="N592" i="16" s="1"/>
  <c r="E592" i="16"/>
  <c r="M592" i="16" s="1"/>
  <c r="D592" i="16"/>
  <c r="L592" i="16" s="1"/>
  <c r="O591" i="16"/>
  <c r="A591" i="16" s="1"/>
  <c r="F591" i="16"/>
  <c r="N591" i="16" s="1"/>
  <c r="E591" i="16"/>
  <c r="M591" i="16" s="1"/>
  <c r="D591" i="16"/>
  <c r="O590" i="16"/>
  <c r="A590" i="16" s="1"/>
  <c r="F590" i="16"/>
  <c r="N590" i="16" s="1"/>
  <c r="E590" i="16"/>
  <c r="M590" i="16" s="1"/>
  <c r="D590" i="16"/>
  <c r="L590" i="16" s="1"/>
  <c r="O589" i="16"/>
  <c r="A589" i="16" s="1"/>
  <c r="F589" i="16"/>
  <c r="N589" i="16" s="1"/>
  <c r="E589" i="16"/>
  <c r="M589" i="16" s="1"/>
  <c r="D589" i="16"/>
  <c r="O588" i="16"/>
  <c r="A588" i="16" s="1"/>
  <c r="F588" i="16"/>
  <c r="N588" i="16" s="1"/>
  <c r="E588" i="16"/>
  <c r="M588" i="16" s="1"/>
  <c r="D588" i="16"/>
  <c r="L588" i="16" s="1"/>
  <c r="O587" i="16"/>
  <c r="A587" i="16" s="1"/>
  <c r="F587" i="16"/>
  <c r="N587" i="16" s="1"/>
  <c r="E587" i="16"/>
  <c r="M587" i="16" s="1"/>
  <c r="D587" i="16"/>
  <c r="O586" i="16"/>
  <c r="A586" i="16" s="1"/>
  <c r="F586" i="16"/>
  <c r="N586" i="16" s="1"/>
  <c r="E586" i="16"/>
  <c r="M586" i="16" s="1"/>
  <c r="D586" i="16"/>
  <c r="L586" i="16" s="1"/>
  <c r="O585" i="16"/>
  <c r="A585" i="16" s="1"/>
  <c r="F585" i="16"/>
  <c r="N585" i="16" s="1"/>
  <c r="E585" i="16"/>
  <c r="M585" i="16" s="1"/>
  <c r="D585" i="16"/>
  <c r="O584" i="16"/>
  <c r="A584" i="16" s="1"/>
  <c r="F584" i="16"/>
  <c r="N584" i="16" s="1"/>
  <c r="E584" i="16"/>
  <c r="M584" i="16" s="1"/>
  <c r="D584" i="16"/>
  <c r="L584" i="16" s="1"/>
  <c r="O583" i="16"/>
  <c r="A583" i="16" s="1"/>
  <c r="F583" i="16"/>
  <c r="N583" i="16" s="1"/>
  <c r="E583" i="16"/>
  <c r="M583" i="16" s="1"/>
  <c r="D583" i="16"/>
  <c r="O582" i="16"/>
  <c r="A582" i="16" s="1"/>
  <c r="F582" i="16"/>
  <c r="N582" i="16" s="1"/>
  <c r="E582" i="16"/>
  <c r="M582" i="16" s="1"/>
  <c r="D582" i="16"/>
  <c r="L582" i="16" s="1"/>
  <c r="O581" i="16"/>
  <c r="A581" i="16" s="1"/>
  <c r="F581" i="16"/>
  <c r="N581" i="16" s="1"/>
  <c r="E581" i="16"/>
  <c r="M581" i="16" s="1"/>
  <c r="D581" i="16"/>
  <c r="O580" i="16"/>
  <c r="A580" i="16" s="1"/>
  <c r="F580" i="16"/>
  <c r="N580" i="16" s="1"/>
  <c r="E580" i="16"/>
  <c r="M580" i="16" s="1"/>
  <c r="D580" i="16"/>
  <c r="L580" i="16" s="1"/>
  <c r="O579" i="16"/>
  <c r="A579" i="16" s="1"/>
  <c r="F579" i="16"/>
  <c r="N579" i="16" s="1"/>
  <c r="E579" i="16"/>
  <c r="M579" i="16" s="1"/>
  <c r="D579" i="16"/>
  <c r="O578" i="16"/>
  <c r="A578" i="16" s="1"/>
  <c r="F578" i="16"/>
  <c r="N578" i="16" s="1"/>
  <c r="E578" i="16"/>
  <c r="M578" i="16" s="1"/>
  <c r="D578" i="16"/>
  <c r="L578" i="16" s="1"/>
  <c r="O577" i="16"/>
  <c r="A577" i="16" s="1"/>
  <c r="F577" i="16"/>
  <c r="N577" i="16" s="1"/>
  <c r="E577" i="16"/>
  <c r="M577" i="16" s="1"/>
  <c r="D577" i="16"/>
  <c r="O576" i="16"/>
  <c r="A576" i="16" s="1"/>
  <c r="F576" i="16"/>
  <c r="N576" i="16" s="1"/>
  <c r="E576" i="16"/>
  <c r="M576" i="16" s="1"/>
  <c r="D576" i="16"/>
  <c r="L576" i="16" s="1"/>
  <c r="O575" i="16"/>
  <c r="A575" i="16" s="1"/>
  <c r="F575" i="16"/>
  <c r="N575" i="16" s="1"/>
  <c r="E575" i="16"/>
  <c r="M575" i="16" s="1"/>
  <c r="D575" i="16"/>
  <c r="O574" i="16"/>
  <c r="A574" i="16" s="1"/>
  <c r="F574" i="16"/>
  <c r="N574" i="16" s="1"/>
  <c r="E574" i="16"/>
  <c r="M574" i="16" s="1"/>
  <c r="D574" i="16"/>
  <c r="L574" i="16" s="1"/>
  <c r="O573" i="16"/>
  <c r="A573" i="16" s="1"/>
  <c r="F573" i="16"/>
  <c r="N573" i="16" s="1"/>
  <c r="E573" i="16"/>
  <c r="M573" i="16" s="1"/>
  <c r="D573" i="16"/>
  <c r="O572" i="16"/>
  <c r="A572" i="16" s="1"/>
  <c r="F572" i="16"/>
  <c r="N572" i="16" s="1"/>
  <c r="E572" i="16"/>
  <c r="M572" i="16" s="1"/>
  <c r="D572" i="16"/>
  <c r="L572" i="16" s="1"/>
  <c r="O571" i="16"/>
  <c r="A571" i="16" s="1"/>
  <c r="F571" i="16"/>
  <c r="N571" i="16" s="1"/>
  <c r="E571" i="16"/>
  <c r="M571" i="16" s="1"/>
  <c r="D571" i="16"/>
  <c r="O570" i="16"/>
  <c r="A570" i="16" s="1"/>
  <c r="F570" i="16"/>
  <c r="N570" i="16" s="1"/>
  <c r="E570" i="16"/>
  <c r="M570" i="16" s="1"/>
  <c r="D570" i="16"/>
  <c r="L570" i="16" s="1"/>
  <c r="O569" i="16"/>
  <c r="A569" i="16" s="1"/>
  <c r="F569" i="16"/>
  <c r="N569" i="16" s="1"/>
  <c r="E569" i="16"/>
  <c r="M569" i="16" s="1"/>
  <c r="D569" i="16"/>
  <c r="O568" i="16"/>
  <c r="A568" i="16" s="1"/>
  <c r="F568" i="16"/>
  <c r="N568" i="16" s="1"/>
  <c r="E568" i="16"/>
  <c r="M568" i="16" s="1"/>
  <c r="D568" i="16"/>
  <c r="L568" i="16" s="1"/>
  <c r="O567" i="16"/>
  <c r="A567" i="16" s="1"/>
  <c r="F567" i="16"/>
  <c r="N567" i="16" s="1"/>
  <c r="E567" i="16"/>
  <c r="M567" i="16" s="1"/>
  <c r="D567" i="16"/>
  <c r="O566" i="16"/>
  <c r="A566" i="16" s="1"/>
  <c r="F566" i="16"/>
  <c r="N566" i="16" s="1"/>
  <c r="E566" i="16"/>
  <c r="M566" i="16" s="1"/>
  <c r="D566" i="16"/>
  <c r="L566" i="16" s="1"/>
  <c r="O565" i="16"/>
  <c r="A565" i="16" s="1"/>
  <c r="F565" i="16"/>
  <c r="N565" i="16" s="1"/>
  <c r="E565" i="16"/>
  <c r="M565" i="16" s="1"/>
  <c r="D565" i="16"/>
  <c r="O564" i="16"/>
  <c r="A564" i="16" s="1"/>
  <c r="F564" i="16"/>
  <c r="N564" i="16" s="1"/>
  <c r="E564" i="16"/>
  <c r="M564" i="16" s="1"/>
  <c r="D564" i="16"/>
  <c r="L564" i="16" s="1"/>
  <c r="O563" i="16"/>
  <c r="A563" i="16" s="1"/>
  <c r="F563" i="16"/>
  <c r="N563" i="16" s="1"/>
  <c r="E563" i="16"/>
  <c r="M563" i="16" s="1"/>
  <c r="D563" i="16"/>
  <c r="O562" i="16"/>
  <c r="A562" i="16" s="1"/>
  <c r="F562" i="16"/>
  <c r="N562" i="16" s="1"/>
  <c r="E562" i="16"/>
  <c r="M562" i="16" s="1"/>
  <c r="D562" i="16"/>
  <c r="O561" i="16"/>
  <c r="A561" i="16" s="1"/>
  <c r="F561" i="16"/>
  <c r="N561" i="16" s="1"/>
  <c r="E561" i="16"/>
  <c r="M561" i="16" s="1"/>
  <c r="D561" i="16"/>
  <c r="O560" i="16"/>
  <c r="A560" i="16" s="1"/>
  <c r="F560" i="16"/>
  <c r="N560" i="16" s="1"/>
  <c r="E560" i="16"/>
  <c r="M560" i="16" s="1"/>
  <c r="D560" i="16"/>
  <c r="O559" i="16"/>
  <c r="A559" i="16" s="1"/>
  <c r="F559" i="16"/>
  <c r="N559" i="16" s="1"/>
  <c r="E559" i="16"/>
  <c r="M559" i="16" s="1"/>
  <c r="D559" i="16"/>
  <c r="O558" i="16"/>
  <c r="A558" i="16" s="1"/>
  <c r="F558" i="16"/>
  <c r="N558" i="16" s="1"/>
  <c r="E558" i="16"/>
  <c r="M558" i="16" s="1"/>
  <c r="D558" i="16"/>
  <c r="O557" i="16"/>
  <c r="A557" i="16" s="1"/>
  <c r="F557" i="16"/>
  <c r="N557" i="16" s="1"/>
  <c r="E557" i="16"/>
  <c r="M557" i="16" s="1"/>
  <c r="D557" i="16"/>
  <c r="O556" i="16"/>
  <c r="A556" i="16" s="1"/>
  <c r="F556" i="16"/>
  <c r="N556" i="16" s="1"/>
  <c r="E556" i="16"/>
  <c r="M556" i="16" s="1"/>
  <c r="D556" i="16"/>
  <c r="O555" i="16"/>
  <c r="A555" i="16" s="1"/>
  <c r="F555" i="16"/>
  <c r="N555" i="16" s="1"/>
  <c r="E555" i="16"/>
  <c r="M555" i="16" s="1"/>
  <c r="D555" i="16"/>
  <c r="O554" i="16"/>
  <c r="A554" i="16" s="1"/>
  <c r="F554" i="16"/>
  <c r="N554" i="16" s="1"/>
  <c r="E554" i="16"/>
  <c r="M554" i="16" s="1"/>
  <c r="D554" i="16"/>
  <c r="O553" i="16"/>
  <c r="A553" i="16" s="1"/>
  <c r="F553" i="16"/>
  <c r="N553" i="16" s="1"/>
  <c r="E553" i="16"/>
  <c r="M553" i="16" s="1"/>
  <c r="D553" i="16"/>
  <c r="O552" i="16"/>
  <c r="A552" i="16" s="1"/>
  <c r="F552" i="16"/>
  <c r="N552" i="16" s="1"/>
  <c r="E552" i="16"/>
  <c r="M552" i="16" s="1"/>
  <c r="D552" i="16"/>
  <c r="O551" i="16"/>
  <c r="A551" i="16" s="1"/>
  <c r="F551" i="16"/>
  <c r="N551" i="16" s="1"/>
  <c r="E551" i="16"/>
  <c r="M551" i="16" s="1"/>
  <c r="D551" i="16"/>
  <c r="O550" i="16"/>
  <c r="A550" i="16" s="1"/>
  <c r="F550" i="16"/>
  <c r="N550" i="16" s="1"/>
  <c r="E550" i="16"/>
  <c r="M550" i="16" s="1"/>
  <c r="D550" i="16"/>
  <c r="O549" i="16"/>
  <c r="A549" i="16" s="1"/>
  <c r="F549" i="16"/>
  <c r="N549" i="16" s="1"/>
  <c r="E549" i="16"/>
  <c r="M549" i="16" s="1"/>
  <c r="D549" i="16"/>
  <c r="O548" i="16"/>
  <c r="A548" i="16" s="1"/>
  <c r="F548" i="16"/>
  <c r="N548" i="16" s="1"/>
  <c r="E548" i="16"/>
  <c r="M548" i="16" s="1"/>
  <c r="D548" i="16"/>
  <c r="O547" i="16"/>
  <c r="A547" i="16" s="1"/>
  <c r="F547" i="16"/>
  <c r="N547" i="16" s="1"/>
  <c r="E547" i="16"/>
  <c r="M547" i="16" s="1"/>
  <c r="D547" i="16"/>
  <c r="O546" i="16"/>
  <c r="A546" i="16" s="1"/>
  <c r="F546" i="16"/>
  <c r="N546" i="16" s="1"/>
  <c r="E546" i="16"/>
  <c r="M546" i="16" s="1"/>
  <c r="D546" i="16"/>
  <c r="O545" i="16"/>
  <c r="A545" i="16" s="1"/>
  <c r="F545" i="16"/>
  <c r="N545" i="16" s="1"/>
  <c r="E545" i="16"/>
  <c r="M545" i="16" s="1"/>
  <c r="D545" i="16"/>
  <c r="O544" i="16"/>
  <c r="A544" i="16" s="1"/>
  <c r="F544" i="16"/>
  <c r="N544" i="16" s="1"/>
  <c r="E544" i="16"/>
  <c r="M544" i="16" s="1"/>
  <c r="D544" i="16"/>
  <c r="O543" i="16"/>
  <c r="A543" i="16" s="1"/>
  <c r="F543" i="16"/>
  <c r="N543" i="16" s="1"/>
  <c r="E543" i="16"/>
  <c r="M543" i="16" s="1"/>
  <c r="D543" i="16"/>
  <c r="O542" i="16"/>
  <c r="A542" i="16" s="1"/>
  <c r="F542" i="16"/>
  <c r="N542" i="16" s="1"/>
  <c r="E542" i="16"/>
  <c r="M542" i="16" s="1"/>
  <c r="D542" i="16"/>
  <c r="O541" i="16"/>
  <c r="A541" i="16" s="1"/>
  <c r="F541" i="16"/>
  <c r="N541" i="16" s="1"/>
  <c r="E541" i="16"/>
  <c r="M541" i="16" s="1"/>
  <c r="D541" i="16"/>
  <c r="O540" i="16"/>
  <c r="A540" i="16" s="1"/>
  <c r="F540" i="16"/>
  <c r="N540" i="16" s="1"/>
  <c r="E540" i="16"/>
  <c r="M540" i="16" s="1"/>
  <c r="D540" i="16"/>
  <c r="O539" i="16"/>
  <c r="A539" i="16" s="1"/>
  <c r="F539" i="16"/>
  <c r="N539" i="16" s="1"/>
  <c r="E539" i="16"/>
  <c r="M539" i="16" s="1"/>
  <c r="D539" i="16"/>
  <c r="O538" i="16"/>
  <c r="A538" i="16" s="1"/>
  <c r="F538" i="16"/>
  <c r="N538" i="16" s="1"/>
  <c r="E538" i="16"/>
  <c r="M538" i="16" s="1"/>
  <c r="D538" i="16"/>
  <c r="O537" i="16"/>
  <c r="A537" i="16" s="1"/>
  <c r="F537" i="16"/>
  <c r="N537" i="16" s="1"/>
  <c r="E537" i="16"/>
  <c r="M537" i="16" s="1"/>
  <c r="D537" i="16"/>
  <c r="O536" i="16"/>
  <c r="A536" i="16" s="1"/>
  <c r="F536" i="16"/>
  <c r="N536" i="16" s="1"/>
  <c r="E536" i="16"/>
  <c r="M536" i="16" s="1"/>
  <c r="D536" i="16"/>
  <c r="O535" i="16"/>
  <c r="A535" i="16" s="1"/>
  <c r="F535" i="16"/>
  <c r="N535" i="16" s="1"/>
  <c r="E535" i="16"/>
  <c r="M535" i="16" s="1"/>
  <c r="D535" i="16"/>
  <c r="O534" i="16"/>
  <c r="A534" i="16" s="1"/>
  <c r="F534" i="16"/>
  <c r="N534" i="16" s="1"/>
  <c r="E534" i="16"/>
  <c r="M534" i="16" s="1"/>
  <c r="D534" i="16"/>
  <c r="O533" i="16"/>
  <c r="A533" i="16" s="1"/>
  <c r="F533" i="16"/>
  <c r="N533" i="16" s="1"/>
  <c r="E533" i="16"/>
  <c r="M533" i="16" s="1"/>
  <c r="D533" i="16"/>
  <c r="O532" i="16"/>
  <c r="A532" i="16" s="1"/>
  <c r="F532" i="16"/>
  <c r="N532" i="16" s="1"/>
  <c r="E532" i="16"/>
  <c r="M532" i="16" s="1"/>
  <c r="D532" i="16"/>
  <c r="O531" i="16"/>
  <c r="A531" i="16" s="1"/>
  <c r="F531" i="16"/>
  <c r="N531" i="16" s="1"/>
  <c r="E531" i="16"/>
  <c r="M531" i="16" s="1"/>
  <c r="D531" i="16"/>
  <c r="O530" i="16"/>
  <c r="A530" i="16" s="1"/>
  <c r="F530" i="16"/>
  <c r="N530" i="16" s="1"/>
  <c r="E530" i="16"/>
  <c r="M530" i="16" s="1"/>
  <c r="D530" i="16"/>
  <c r="O529" i="16"/>
  <c r="A529" i="16" s="1"/>
  <c r="F529" i="16"/>
  <c r="N529" i="16" s="1"/>
  <c r="E529" i="16"/>
  <c r="M529" i="16" s="1"/>
  <c r="D529" i="16"/>
  <c r="O528" i="16"/>
  <c r="A528" i="16" s="1"/>
  <c r="F528" i="16"/>
  <c r="N528" i="16" s="1"/>
  <c r="E528" i="16"/>
  <c r="M528" i="16" s="1"/>
  <c r="D528" i="16"/>
  <c r="O527" i="16"/>
  <c r="A527" i="16" s="1"/>
  <c r="F527" i="16"/>
  <c r="N527" i="16" s="1"/>
  <c r="E527" i="16"/>
  <c r="M527" i="16" s="1"/>
  <c r="D527" i="16"/>
  <c r="O526" i="16"/>
  <c r="A526" i="16" s="1"/>
  <c r="F526" i="16"/>
  <c r="N526" i="16" s="1"/>
  <c r="E526" i="16"/>
  <c r="M526" i="16" s="1"/>
  <c r="D526" i="16"/>
  <c r="O525" i="16"/>
  <c r="A525" i="16" s="1"/>
  <c r="F525" i="16"/>
  <c r="N525" i="16" s="1"/>
  <c r="E525" i="16"/>
  <c r="M525" i="16" s="1"/>
  <c r="D525" i="16"/>
  <c r="O524" i="16"/>
  <c r="A524" i="16" s="1"/>
  <c r="F524" i="16"/>
  <c r="N524" i="16" s="1"/>
  <c r="E524" i="16"/>
  <c r="M524" i="16" s="1"/>
  <c r="D524" i="16"/>
  <c r="O523" i="16"/>
  <c r="A523" i="16" s="1"/>
  <c r="F523" i="16"/>
  <c r="N523" i="16" s="1"/>
  <c r="E523" i="16"/>
  <c r="M523" i="16" s="1"/>
  <c r="D523" i="16"/>
  <c r="O522" i="16"/>
  <c r="A522" i="16" s="1"/>
  <c r="F522" i="16"/>
  <c r="N522" i="16" s="1"/>
  <c r="E522" i="16"/>
  <c r="M522" i="16" s="1"/>
  <c r="D522" i="16"/>
  <c r="O521" i="16"/>
  <c r="A521" i="16" s="1"/>
  <c r="F521" i="16"/>
  <c r="N521" i="16" s="1"/>
  <c r="E521" i="16"/>
  <c r="M521" i="16" s="1"/>
  <c r="D521" i="16"/>
  <c r="O520" i="16"/>
  <c r="A520" i="16" s="1"/>
  <c r="F520" i="16"/>
  <c r="N520" i="16" s="1"/>
  <c r="E520" i="16"/>
  <c r="M520" i="16" s="1"/>
  <c r="D520" i="16"/>
  <c r="O519" i="16"/>
  <c r="A519" i="16" s="1"/>
  <c r="F519" i="16"/>
  <c r="N519" i="16" s="1"/>
  <c r="E519" i="16"/>
  <c r="M519" i="16" s="1"/>
  <c r="D519" i="16"/>
  <c r="O518" i="16"/>
  <c r="A518" i="16" s="1"/>
  <c r="F518" i="16"/>
  <c r="N518" i="16" s="1"/>
  <c r="E518" i="16"/>
  <c r="M518" i="16" s="1"/>
  <c r="D518" i="16"/>
  <c r="O517" i="16"/>
  <c r="A517" i="16" s="1"/>
  <c r="F517" i="16"/>
  <c r="N517" i="16" s="1"/>
  <c r="E517" i="16"/>
  <c r="M517" i="16" s="1"/>
  <c r="D517" i="16"/>
  <c r="O516" i="16"/>
  <c r="A516" i="16" s="1"/>
  <c r="F516" i="16"/>
  <c r="N516" i="16" s="1"/>
  <c r="E516" i="16"/>
  <c r="M516" i="16" s="1"/>
  <c r="D516" i="16"/>
  <c r="O515" i="16"/>
  <c r="A515" i="16" s="1"/>
  <c r="F515" i="16"/>
  <c r="N515" i="16" s="1"/>
  <c r="E515" i="16"/>
  <c r="M515" i="16" s="1"/>
  <c r="D515" i="16"/>
  <c r="O514" i="16"/>
  <c r="A514" i="16" s="1"/>
  <c r="F514" i="16"/>
  <c r="N514" i="16" s="1"/>
  <c r="E514" i="16"/>
  <c r="M514" i="16" s="1"/>
  <c r="D514" i="16"/>
  <c r="O513" i="16"/>
  <c r="A513" i="16" s="1"/>
  <c r="F513" i="16"/>
  <c r="N513" i="16" s="1"/>
  <c r="E513" i="16"/>
  <c r="M513" i="16" s="1"/>
  <c r="D513" i="16"/>
  <c r="O512" i="16"/>
  <c r="A512" i="16" s="1"/>
  <c r="F512" i="16"/>
  <c r="N512" i="16" s="1"/>
  <c r="E512" i="16"/>
  <c r="M512" i="16" s="1"/>
  <c r="D512" i="16"/>
  <c r="O511" i="16"/>
  <c r="A511" i="16" s="1"/>
  <c r="F511" i="16"/>
  <c r="N511" i="16" s="1"/>
  <c r="E511" i="16"/>
  <c r="M511" i="16" s="1"/>
  <c r="D511" i="16"/>
  <c r="O510" i="16"/>
  <c r="A510" i="16" s="1"/>
  <c r="F510" i="16"/>
  <c r="N510" i="16" s="1"/>
  <c r="E510" i="16"/>
  <c r="M510" i="16" s="1"/>
  <c r="D510" i="16"/>
  <c r="O509" i="16"/>
  <c r="A509" i="16" s="1"/>
  <c r="F509" i="16"/>
  <c r="N509" i="16" s="1"/>
  <c r="E509" i="16"/>
  <c r="M509" i="16" s="1"/>
  <c r="D509" i="16"/>
  <c r="O508" i="16"/>
  <c r="A508" i="16" s="1"/>
  <c r="F508" i="16"/>
  <c r="N508" i="16" s="1"/>
  <c r="E508" i="16"/>
  <c r="M508" i="16" s="1"/>
  <c r="D508" i="16"/>
  <c r="O507" i="16"/>
  <c r="A507" i="16" s="1"/>
  <c r="F507" i="16"/>
  <c r="N507" i="16" s="1"/>
  <c r="E507" i="16"/>
  <c r="M507" i="16" s="1"/>
  <c r="D507" i="16"/>
  <c r="O506" i="16"/>
  <c r="A506" i="16" s="1"/>
  <c r="F506" i="16"/>
  <c r="N506" i="16" s="1"/>
  <c r="E506" i="16"/>
  <c r="M506" i="16" s="1"/>
  <c r="D506" i="16"/>
  <c r="O505" i="16"/>
  <c r="A505" i="16" s="1"/>
  <c r="F505" i="16"/>
  <c r="N505" i="16" s="1"/>
  <c r="E505" i="16"/>
  <c r="M505" i="16" s="1"/>
  <c r="D505" i="16"/>
  <c r="O504" i="16"/>
  <c r="A504" i="16" s="1"/>
  <c r="F504" i="16"/>
  <c r="N504" i="16" s="1"/>
  <c r="E504" i="16"/>
  <c r="M504" i="16" s="1"/>
  <c r="D504" i="16"/>
  <c r="O503" i="16"/>
  <c r="A503" i="16" s="1"/>
  <c r="F503" i="16"/>
  <c r="N503" i="16" s="1"/>
  <c r="E503" i="16"/>
  <c r="M503" i="16" s="1"/>
  <c r="D503" i="16"/>
  <c r="O502" i="16"/>
  <c r="A502" i="16" s="1"/>
  <c r="F502" i="16"/>
  <c r="N502" i="16" s="1"/>
  <c r="E502" i="16"/>
  <c r="M502" i="16" s="1"/>
  <c r="D502" i="16"/>
  <c r="O501" i="16"/>
  <c r="A501" i="16" s="1"/>
  <c r="F501" i="16"/>
  <c r="N501" i="16" s="1"/>
  <c r="E501" i="16"/>
  <c r="M501" i="16" s="1"/>
  <c r="D501" i="16"/>
  <c r="O500" i="16"/>
  <c r="A500" i="16" s="1"/>
  <c r="F500" i="16"/>
  <c r="N500" i="16" s="1"/>
  <c r="E500" i="16"/>
  <c r="M500" i="16" s="1"/>
  <c r="D500" i="16"/>
  <c r="O499" i="16"/>
  <c r="A499" i="16" s="1"/>
  <c r="F499" i="16"/>
  <c r="N499" i="16" s="1"/>
  <c r="E499" i="16"/>
  <c r="M499" i="16" s="1"/>
  <c r="D499" i="16"/>
  <c r="O498" i="16"/>
  <c r="A498" i="16" s="1"/>
  <c r="F498" i="16"/>
  <c r="N498" i="16" s="1"/>
  <c r="E498" i="16"/>
  <c r="M498" i="16" s="1"/>
  <c r="D498" i="16"/>
  <c r="O497" i="16"/>
  <c r="A497" i="16" s="1"/>
  <c r="F497" i="16"/>
  <c r="N497" i="16" s="1"/>
  <c r="E497" i="16"/>
  <c r="M497" i="16" s="1"/>
  <c r="D497" i="16"/>
  <c r="O496" i="16"/>
  <c r="A496" i="16" s="1"/>
  <c r="F496" i="16"/>
  <c r="N496" i="16" s="1"/>
  <c r="E496" i="16"/>
  <c r="M496" i="16" s="1"/>
  <c r="D496" i="16"/>
  <c r="O495" i="16"/>
  <c r="A495" i="16" s="1"/>
  <c r="F495" i="16"/>
  <c r="N495" i="16" s="1"/>
  <c r="E495" i="16"/>
  <c r="M495" i="16" s="1"/>
  <c r="D495" i="16"/>
  <c r="O494" i="16"/>
  <c r="A494" i="16" s="1"/>
  <c r="F494" i="16"/>
  <c r="N494" i="16" s="1"/>
  <c r="E494" i="16"/>
  <c r="M494" i="16" s="1"/>
  <c r="D494" i="16"/>
  <c r="O493" i="16"/>
  <c r="A493" i="16" s="1"/>
  <c r="F493" i="16"/>
  <c r="N493" i="16" s="1"/>
  <c r="E493" i="16"/>
  <c r="M493" i="16" s="1"/>
  <c r="D493" i="16"/>
  <c r="O492" i="16"/>
  <c r="A492" i="16" s="1"/>
  <c r="F492" i="16"/>
  <c r="N492" i="16" s="1"/>
  <c r="E492" i="16"/>
  <c r="M492" i="16" s="1"/>
  <c r="D492" i="16"/>
  <c r="O491" i="16"/>
  <c r="A491" i="16" s="1"/>
  <c r="F491" i="16"/>
  <c r="N491" i="16" s="1"/>
  <c r="E491" i="16"/>
  <c r="M491" i="16" s="1"/>
  <c r="D491" i="16"/>
  <c r="O490" i="16"/>
  <c r="A490" i="16" s="1"/>
  <c r="F490" i="16"/>
  <c r="N490" i="16" s="1"/>
  <c r="E490" i="16"/>
  <c r="M490" i="16" s="1"/>
  <c r="D490" i="16"/>
  <c r="O489" i="16"/>
  <c r="A489" i="16" s="1"/>
  <c r="F489" i="16"/>
  <c r="N489" i="16" s="1"/>
  <c r="E489" i="16"/>
  <c r="M489" i="16" s="1"/>
  <c r="D489" i="16"/>
  <c r="O488" i="16"/>
  <c r="A488" i="16" s="1"/>
  <c r="F488" i="16"/>
  <c r="N488" i="16" s="1"/>
  <c r="E488" i="16"/>
  <c r="M488" i="16" s="1"/>
  <c r="D488" i="16"/>
  <c r="O487" i="16"/>
  <c r="A487" i="16" s="1"/>
  <c r="F487" i="16"/>
  <c r="N487" i="16" s="1"/>
  <c r="E487" i="16"/>
  <c r="M487" i="16" s="1"/>
  <c r="D487" i="16"/>
  <c r="O486" i="16"/>
  <c r="A486" i="16" s="1"/>
  <c r="F486" i="16"/>
  <c r="N486" i="16" s="1"/>
  <c r="E486" i="16"/>
  <c r="M486" i="16" s="1"/>
  <c r="D486" i="16"/>
  <c r="O485" i="16"/>
  <c r="A485" i="16" s="1"/>
  <c r="F485" i="16"/>
  <c r="N485" i="16" s="1"/>
  <c r="E485" i="16"/>
  <c r="M485" i="16" s="1"/>
  <c r="D485" i="16"/>
  <c r="O484" i="16"/>
  <c r="A484" i="16" s="1"/>
  <c r="F484" i="16"/>
  <c r="N484" i="16" s="1"/>
  <c r="E484" i="16"/>
  <c r="M484" i="16" s="1"/>
  <c r="D484" i="16"/>
  <c r="O483" i="16"/>
  <c r="A483" i="16" s="1"/>
  <c r="F483" i="16"/>
  <c r="N483" i="16" s="1"/>
  <c r="E483" i="16"/>
  <c r="M483" i="16" s="1"/>
  <c r="D483" i="16"/>
  <c r="O482" i="16"/>
  <c r="A482" i="16" s="1"/>
  <c r="F482" i="16"/>
  <c r="N482" i="16" s="1"/>
  <c r="E482" i="16"/>
  <c r="M482" i="16" s="1"/>
  <c r="D482" i="16"/>
  <c r="O481" i="16"/>
  <c r="A481" i="16" s="1"/>
  <c r="F481" i="16"/>
  <c r="N481" i="16" s="1"/>
  <c r="E481" i="16"/>
  <c r="M481" i="16" s="1"/>
  <c r="D481" i="16"/>
  <c r="O480" i="16"/>
  <c r="A480" i="16" s="1"/>
  <c r="F480" i="16"/>
  <c r="N480" i="16" s="1"/>
  <c r="E480" i="16"/>
  <c r="M480" i="16" s="1"/>
  <c r="D480" i="16"/>
  <c r="O479" i="16"/>
  <c r="A479" i="16" s="1"/>
  <c r="F479" i="16"/>
  <c r="N479" i="16" s="1"/>
  <c r="E479" i="16"/>
  <c r="M479" i="16" s="1"/>
  <c r="D479" i="16"/>
  <c r="O478" i="16"/>
  <c r="A478" i="16" s="1"/>
  <c r="F478" i="16"/>
  <c r="N478" i="16" s="1"/>
  <c r="E478" i="16"/>
  <c r="M478" i="16" s="1"/>
  <c r="D478" i="16"/>
  <c r="O477" i="16"/>
  <c r="F477" i="16"/>
  <c r="N477" i="16" s="1"/>
  <c r="E477" i="16"/>
  <c r="M477" i="16" s="1"/>
  <c r="D477" i="16"/>
  <c r="A477" i="16"/>
  <c r="O476" i="16"/>
  <c r="A476" i="16" s="1"/>
  <c r="F476" i="16"/>
  <c r="N476" i="16" s="1"/>
  <c r="E476" i="16"/>
  <c r="M476" i="16" s="1"/>
  <c r="D476" i="16"/>
  <c r="Q476" i="16" s="1"/>
  <c r="O475" i="16"/>
  <c r="A475" i="16" s="1"/>
  <c r="F475" i="16"/>
  <c r="N475" i="16" s="1"/>
  <c r="E475" i="16"/>
  <c r="M475" i="16" s="1"/>
  <c r="D475" i="16"/>
  <c r="O474" i="16"/>
  <c r="F474" i="16"/>
  <c r="N474" i="16" s="1"/>
  <c r="E474" i="16"/>
  <c r="M474" i="16" s="1"/>
  <c r="D474" i="16"/>
  <c r="A474" i="16"/>
  <c r="O473" i="16"/>
  <c r="A473" i="16" s="1"/>
  <c r="F473" i="16"/>
  <c r="N473" i="16" s="1"/>
  <c r="E473" i="16"/>
  <c r="M473" i="16" s="1"/>
  <c r="D473" i="16"/>
  <c r="O472" i="16"/>
  <c r="F472" i="16"/>
  <c r="N472" i="16" s="1"/>
  <c r="E472" i="16"/>
  <c r="M472" i="16" s="1"/>
  <c r="D472" i="16"/>
  <c r="Q472" i="16" s="1"/>
  <c r="A472" i="16"/>
  <c r="O471" i="16"/>
  <c r="A471" i="16" s="1"/>
  <c r="F471" i="16"/>
  <c r="N471" i="16" s="1"/>
  <c r="E471" i="16"/>
  <c r="M471" i="16" s="1"/>
  <c r="D471" i="16"/>
  <c r="Q471" i="16" s="1"/>
  <c r="O470" i="16"/>
  <c r="F470" i="16"/>
  <c r="N470" i="16" s="1"/>
  <c r="E470" i="16"/>
  <c r="M470" i="16" s="1"/>
  <c r="D470" i="16"/>
  <c r="Q470" i="16" s="1"/>
  <c r="A470" i="16"/>
  <c r="O469" i="16"/>
  <c r="A469" i="16" s="1"/>
  <c r="F469" i="16"/>
  <c r="N469" i="16" s="1"/>
  <c r="E469" i="16"/>
  <c r="M469" i="16" s="1"/>
  <c r="D469" i="16"/>
  <c r="O468" i="16"/>
  <c r="F468" i="16"/>
  <c r="N468" i="16" s="1"/>
  <c r="E468" i="16"/>
  <c r="M468" i="16" s="1"/>
  <c r="D468" i="16"/>
  <c r="Q468" i="16" s="1"/>
  <c r="A468" i="16"/>
  <c r="O467" i="16"/>
  <c r="A467" i="16" s="1"/>
  <c r="F467" i="16"/>
  <c r="N467" i="16" s="1"/>
  <c r="E467" i="16"/>
  <c r="M467" i="16" s="1"/>
  <c r="D467" i="16"/>
  <c r="Q467" i="16" s="1"/>
  <c r="O466" i="16"/>
  <c r="F466" i="16"/>
  <c r="N466" i="16" s="1"/>
  <c r="E466" i="16"/>
  <c r="M466" i="16" s="1"/>
  <c r="D466" i="16"/>
  <c r="Q466" i="16" s="1"/>
  <c r="A466" i="16"/>
  <c r="O465" i="16"/>
  <c r="A465" i="16" s="1"/>
  <c r="F465" i="16"/>
  <c r="N465" i="16" s="1"/>
  <c r="E465" i="16"/>
  <c r="M465" i="16" s="1"/>
  <c r="D465" i="16"/>
  <c r="O464" i="16"/>
  <c r="F464" i="16"/>
  <c r="N464" i="16" s="1"/>
  <c r="E464" i="16"/>
  <c r="M464" i="16" s="1"/>
  <c r="D464" i="16"/>
  <c r="Q464" i="16" s="1"/>
  <c r="A464" i="16"/>
  <c r="O463" i="16"/>
  <c r="A463" i="16" s="1"/>
  <c r="F463" i="16"/>
  <c r="N463" i="16" s="1"/>
  <c r="E463" i="16"/>
  <c r="M463" i="16" s="1"/>
  <c r="D463" i="16"/>
  <c r="Q463" i="16" s="1"/>
  <c r="O462" i="16"/>
  <c r="F462" i="16"/>
  <c r="N462" i="16" s="1"/>
  <c r="E462" i="16"/>
  <c r="M462" i="16" s="1"/>
  <c r="D462" i="16"/>
  <c r="Q462" i="16" s="1"/>
  <c r="A462" i="16"/>
  <c r="O461" i="16"/>
  <c r="A461" i="16" s="1"/>
  <c r="F461" i="16"/>
  <c r="N461" i="16" s="1"/>
  <c r="E461" i="16"/>
  <c r="M461" i="16" s="1"/>
  <c r="D461" i="16"/>
  <c r="O460" i="16"/>
  <c r="F460" i="16"/>
  <c r="N460" i="16" s="1"/>
  <c r="E460" i="16"/>
  <c r="M460" i="16" s="1"/>
  <c r="D460" i="16"/>
  <c r="Q460" i="16" s="1"/>
  <c r="A460" i="16"/>
  <c r="O459" i="16"/>
  <c r="A459" i="16" s="1"/>
  <c r="F459" i="16"/>
  <c r="N459" i="16" s="1"/>
  <c r="E459" i="16"/>
  <c r="M459" i="16" s="1"/>
  <c r="D459" i="16"/>
  <c r="Q459" i="16" s="1"/>
  <c r="O458" i="16"/>
  <c r="F458" i="16"/>
  <c r="N458" i="16" s="1"/>
  <c r="E458" i="16"/>
  <c r="M458" i="16" s="1"/>
  <c r="D458" i="16"/>
  <c r="A458" i="16"/>
  <c r="O457" i="16"/>
  <c r="A457" i="16" s="1"/>
  <c r="F457" i="16"/>
  <c r="N457" i="16" s="1"/>
  <c r="E457" i="16"/>
  <c r="M457" i="16" s="1"/>
  <c r="D457" i="16"/>
  <c r="O456" i="16"/>
  <c r="F456" i="16"/>
  <c r="N456" i="16" s="1"/>
  <c r="E456" i="16"/>
  <c r="M456" i="16" s="1"/>
  <c r="D456" i="16"/>
  <c r="Q456" i="16" s="1"/>
  <c r="A456" i="16"/>
  <c r="O455" i="16"/>
  <c r="A455" i="16" s="1"/>
  <c r="F455" i="16"/>
  <c r="N455" i="16" s="1"/>
  <c r="E455" i="16"/>
  <c r="M455" i="16" s="1"/>
  <c r="D455" i="16"/>
  <c r="Q455" i="16" s="1"/>
  <c r="O454" i="16"/>
  <c r="F454" i="16"/>
  <c r="N454" i="16" s="1"/>
  <c r="E454" i="16"/>
  <c r="M454" i="16" s="1"/>
  <c r="D454" i="16"/>
  <c r="A454" i="16"/>
  <c r="O453" i="16"/>
  <c r="A453" i="16" s="1"/>
  <c r="F453" i="16"/>
  <c r="N453" i="16" s="1"/>
  <c r="E453" i="16"/>
  <c r="M453" i="16" s="1"/>
  <c r="D453" i="16"/>
  <c r="O452" i="16"/>
  <c r="F452" i="16"/>
  <c r="N452" i="16" s="1"/>
  <c r="E452" i="16"/>
  <c r="M452" i="16" s="1"/>
  <c r="D452" i="16"/>
  <c r="Q452" i="16" s="1"/>
  <c r="A452" i="16"/>
  <c r="O451" i="16"/>
  <c r="A451" i="16" s="1"/>
  <c r="F451" i="16"/>
  <c r="N451" i="16" s="1"/>
  <c r="E451" i="16"/>
  <c r="M451" i="16" s="1"/>
  <c r="D451" i="16"/>
  <c r="Q451" i="16" s="1"/>
  <c r="O450" i="16"/>
  <c r="F450" i="16"/>
  <c r="N450" i="16" s="1"/>
  <c r="E450" i="16"/>
  <c r="M450" i="16" s="1"/>
  <c r="D450" i="16"/>
  <c r="A450" i="16"/>
  <c r="O449" i="16"/>
  <c r="A449" i="16" s="1"/>
  <c r="F449" i="16"/>
  <c r="N449" i="16" s="1"/>
  <c r="E449" i="16"/>
  <c r="M449" i="16" s="1"/>
  <c r="D449" i="16"/>
  <c r="O448" i="16"/>
  <c r="F448" i="16"/>
  <c r="N448" i="16" s="1"/>
  <c r="E448" i="16"/>
  <c r="M448" i="16" s="1"/>
  <c r="D448" i="16"/>
  <c r="Q448" i="16" s="1"/>
  <c r="A448" i="16"/>
  <c r="O447" i="16"/>
  <c r="A447" i="16" s="1"/>
  <c r="F447" i="16"/>
  <c r="N447" i="16" s="1"/>
  <c r="E447" i="16"/>
  <c r="M447" i="16" s="1"/>
  <c r="D447" i="16"/>
  <c r="Q447" i="16" s="1"/>
  <c r="O446" i="16"/>
  <c r="F446" i="16"/>
  <c r="N446" i="16" s="1"/>
  <c r="E446" i="16"/>
  <c r="M446" i="16" s="1"/>
  <c r="D446" i="16"/>
  <c r="Q446" i="16" s="1"/>
  <c r="A446" i="16"/>
  <c r="O445" i="16"/>
  <c r="A445" i="16" s="1"/>
  <c r="F445" i="16"/>
  <c r="N445" i="16" s="1"/>
  <c r="E445" i="16"/>
  <c r="M445" i="16" s="1"/>
  <c r="D445" i="16"/>
  <c r="O444" i="16"/>
  <c r="F444" i="16"/>
  <c r="N444" i="16" s="1"/>
  <c r="E444" i="16"/>
  <c r="M444" i="16" s="1"/>
  <c r="D444" i="16"/>
  <c r="Q444" i="16" s="1"/>
  <c r="A444" i="16"/>
  <c r="O443" i="16"/>
  <c r="A443" i="16" s="1"/>
  <c r="F443" i="16"/>
  <c r="N443" i="16" s="1"/>
  <c r="E443" i="16"/>
  <c r="M443" i="16" s="1"/>
  <c r="D443" i="16"/>
  <c r="Q443" i="16" s="1"/>
  <c r="O442" i="16"/>
  <c r="F442" i="16"/>
  <c r="N442" i="16" s="1"/>
  <c r="E442" i="16"/>
  <c r="M442" i="16" s="1"/>
  <c r="D442" i="16"/>
  <c r="Q442" i="16" s="1"/>
  <c r="A442" i="16"/>
  <c r="O441" i="16"/>
  <c r="A441" i="16" s="1"/>
  <c r="F441" i="16"/>
  <c r="N441" i="16" s="1"/>
  <c r="E441" i="16"/>
  <c r="M441" i="16" s="1"/>
  <c r="D441" i="16"/>
  <c r="O440" i="16"/>
  <c r="F440" i="16"/>
  <c r="N440" i="16" s="1"/>
  <c r="E440" i="16"/>
  <c r="M440" i="16" s="1"/>
  <c r="D440" i="16"/>
  <c r="Q440" i="16" s="1"/>
  <c r="A440" i="16"/>
  <c r="O439" i="16"/>
  <c r="A439" i="16" s="1"/>
  <c r="F439" i="16"/>
  <c r="N439" i="16" s="1"/>
  <c r="E439" i="16"/>
  <c r="M439" i="16" s="1"/>
  <c r="D439" i="16"/>
  <c r="Q439" i="16" s="1"/>
  <c r="O438" i="16"/>
  <c r="F438" i="16"/>
  <c r="N438" i="16" s="1"/>
  <c r="E438" i="16"/>
  <c r="M438" i="16" s="1"/>
  <c r="D438" i="16"/>
  <c r="Q438" i="16" s="1"/>
  <c r="A438" i="16"/>
  <c r="O437" i="16"/>
  <c r="A437" i="16" s="1"/>
  <c r="F437" i="16"/>
  <c r="N437" i="16" s="1"/>
  <c r="E437" i="16"/>
  <c r="M437" i="16" s="1"/>
  <c r="D437" i="16"/>
  <c r="O436" i="16"/>
  <c r="F436" i="16"/>
  <c r="N436" i="16" s="1"/>
  <c r="E436" i="16"/>
  <c r="M436" i="16" s="1"/>
  <c r="D436" i="16"/>
  <c r="Q436" i="16" s="1"/>
  <c r="A436" i="16"/>
  <c r="O435" i="16"/>
  <c r="A435" i="16" s="1"/>
  <c r="F435" i="16"/>
  <c r="N435" i="16" s="1"/>
  <c r="E435" i="16"/>
  <c r="M435" i="16" s="1"/>
  <c r="D435" i="16"/>
  <c r="Q435" i="16" s="1"/>
  <c r="O434" i="16"/>
  <c r="F434" i="16"/>
  <c r="N434" i="16" s="1"/>
  <c r="E434" i="16"/>
  <c r="M434" i="16" s="1"/>
  <c r="D434" i="16"/>
  <c r="A434" i="16"/>
  <c r="O433" i="16"/>
  <c r="A433" i="16" s="1"/>
  <c r="F433" i="16"/>
  <c r="N433" i="16" s="1"/>
  <c r="E433" i="16"/>
  <c r="M433" i="16" s="1"/>
  <c r="D433" i="16"/>
  <c r="O432" i="16"/>
  <c r="F432" i="16"/>
  <c r="N432" i="16" s="1"/>
  <c r="E432" i="16"/>
  <c r="M432" i="16" s="1"/>
  <c r="D432" i="16"/>
  <c r="Q432" i="16" s="1"/>
  <c r="A432" i="16"/>
  <c r="O431" i="16"/>
  <c r="A431" i="16" s="1"/>
  <c r="F431" i="16"/>
  <c r="N431" i="16" s="1"/>
  <c r="E431" i="16"/>
  <c r="M431" i="16" s="1"/>
  <c r="D431" i="16"/>
  <c r="Q431" i="16" s="1"/>
  <c r="O430" i="16"/>
  <c r="F430" i="16"/>
  <c r="N430" i="16" s="1"/>
  <c r="E430" i="16"/>
  <c r="M430" i="16" s="1"/>
  <c r="D430" i="16"/>
  <c r="Q430" i="16" s="1"/>
  <c r="A430" i="16"/>
  <c r="O429" i="16"/>
  <c r="A429" i="16" s="1"/>
  <c r="F429" i="16"/>
  <c r="N429" i="16" s="1"/>
  <c r="E429" i="16"/>
  <c r="M429" i="16" s="1"/>
  <c r="D429" i="16"/>
  <c r="O428" i="16"/>
  <c r="F428" i="16"/>
  <c r="N428" i="16" s="1"/>
  <c r="E428" i="16"/>
  <c r="M428" i="16" s="1"/>
  <c r="D428" i="16"/>
  <c r="Q428" i="16" s="1"/>
  <c r="A428" i="16"/>
  <c r="O427" i="16"/>
  <c r="A427" i="16" s="1"/>
  <c r="F427" i="16"/>
  <c r="N427" i="16" s="1"/>
  <c r="E427" i="16"/>
  <c r="M427" i="16" s="1"/>
  <c r="D427" i="16"/>
  <c r="O426" i="16"/>
  <c r="F426" i="16"/>
  <c r="N426" i="16" s="1"/>
  <c r="E426" i="16"/>
  <c r="M426" i="16" s="1"/>
  <c r="D426" i="16"/>
  <c r="Q426" i="16" s="1"/>
  <c r="A426" i="16"/>
  <c r="O425" i="16"/>
  <c r="A425" i="16" s="1"/>
  <c r="F425" i="16"/>
  <c r="N425" i="16" s="1"/>
  <c r="E425" i="16"/>
  <c r="M425" i="16" s="1"/>
  <c r="D425" i="16"/>
  <c r="O424" i="16"/>
  <c r="F424" i="16"/>
  <c r="N424" i="16" s="1"/>
  <c r="E424" i="16"/>
  <c r="M424" i="16" s="1"/>
  <c r="D424" i="16"/>
  <c r="Q424" i="16" s="1"/>
  <c r="A424" i="16"/>
  <c r="O423" i="16"/>
  <c r="A423" i="16" s="1"/>
  <c r="F423" i="16"/>
  <c r="N423" i="16" s="1"/>
  <c r="E423" i="16"/>
  <c r="M423" i="16" s="1"/>
  <c r="D423" i="16"/>
  <c r="Q423" i="16" s="1"/>
  <c r="O422" i="16"/>
  <c r="F422" i="16"/>
  <c r="N422" i="16" s="1"/>
  <c r="E422" i="16"/>
  <c r="M422" i="16" s="1"/>
  <c r="D422" i="16"/>
  <c r="Q422" i="16" s="1"/>
  <c r="A422" i="16"/>
  <c r="O421" i="16"/>
  <c r="A421" i="16" s="1"/>
  <c r="F421" i="16"/>
  <c r="N421" i="16" s="1"/>
  <c r="E421" i="16"/>
  <c r="M421" i="16" s="1"/>
  <c r="D421" i="16"/>
  <c r="O420" i="16"/>
  <c r="F420" i="16"/>
  <c r="N420" i="16" s="1"/>
  <c r="E420" i="16"/>
  <c r="M420" i="16" s="1"/>
  <c r="D420" i="16"/>
  <c r="Q420" i="16" s="1"/>
  <c r="A420" i="16"/>
  <c r="O419" i="16"/>
  <c r="A419" i="16" s="1"/>
  <c r="F419" i="16"/>
  <c r="N419" i="16" s="1"/>
  <c r="E419" i="16"/>
  <c r="M419" i="16" s="1"/>
  <c r="D419" i="16"/>
  <c r="Q419" i="16" s="1"/>
  <c r="O418" i="16"/>
  <c r="F418" i="16"/>
  <c r="N418" i="16" s="1"/>
  <c r="E418" i="16"/>
  <c r="M418" i="16" s="1"/>
  <c r="D418" i="16"/>
  <c r="Q418" i="16" s="1"/>
  <c r="A418" i="16"/>
  <c r="O417" i="16"/>
  <c r="A417" i="16" s="1"/>
  <c r="F417" i="16"/>
  <c r="N417" i="16" s="1"/>
  <c r="E417" i="16"/>
  <c r="M417" i="16" s="1"/>
  <c r="D417" i="16"/>
  <c r="O416" i="16"/>
  <c r="F416" i="16"/>
  <c r="N416" i="16" s="1"/>
  <c r="E416" i="16"/>
  <c r="M416" i="16" s="1"/>
  <c r="D416" i="16"/>
  <c r="Q416" i="16" s="1"/>
  <c r="A416" i="16"/>
  <c r="O415" i="16"/>
  <c r="A415" i="16" s="1"/>
  <c r="F415" i="16"/>
  <c r="N415" i="16" s="1"/>
  <c r="E415" i="16"/>
  <c r="M415" i="16" s="1"/>
  <c r="D415" i="16"/>
  <c r="Q415" i="16" s="1"/>
  <c r="O414" i="16"/>
  <c r="F414" i="16"/>
  <c r="N414" i="16" s="1"/>
  <c r="E414" i="16"/>
  <c r="M414" i="16" s="1"/>
  <c r="D414" i="16"/>
  <c r="Q414" i="16" s="1"/>
  <c r="A414" i="16"/>
  <c r="O413" i="16"/>
  <c r="A413" i="16" s="1"/>
  <c r="F413" i="16"/>
  <c r="N413" i="16" s="1"/>
  <c r="E413" i="16"/>
  <c r="M413" i="16" s="1"/>
  <c r="D413" i="16"/>
  <c r="O412" i="16"/>
  <c r="F412" i="16"/>
  <c r="N412" i="16" s="1"/>
  <c r="E412" i="16"/>
  <c r="M412" i="16" s="1"/>
  <c r="D412" i="16"/>
  <c r="Q412" i="16" s="1"/>
  <c r="A412" i="16"/>
  <c r="O411" i="16"/>
  <c r="A411" i="16" s="1"/>
  <c r="F411" i="16"/>
  <c r="N411" i="16" s="1"/>
  <c r="E411" i="16"/>
  <c r="M411" i="16" s="1"/>
  <c r="D411" i="16"/>
  <c r="Q411" i="16" s="1"/>
  <c r="O410" i="16"/>
  <c r="F410" i="16"/>
  <c r="N410" i="16" s="1"/>
  <c r="E410" i="16"/>
  <c r="M410" i="16" s="1"/>
  <c r="D410" i="16"/>
  <c r="Q410" i="16" s="1"/>
  <c r="A410" i="16"/>
  <c r="O409" i="16"/>
  <c r="A409" i="16" s="1"/>
  <c r="F409" i="16"/>
  <c r="N409" i="16" s="1"/>
  <c r="E409" i="16"/>
  <c r="M409" i="16" s="1"/>
  <c r="D409" i="16"/>
  <c r="O408" i="16"/>
  <c r="F408" i="16"/>
  <c r="N408" i="16" s="1"/>
  <c r="E408" i="16"/>
  <c r="M408" i="16" s="1"/>
  <c r="D408" i="16"/>
  <c r="Q408" i="16" s="1"/>
  <c r="A408" i="16"/>
  <c r="O407" i="16"/>
  <c r="A407" i="16" s="1"/>
  <c r="F407" i="16"/>
  <c r="N407" i="16" s="1"/>
  <c r="E407" i="16"/>
  <c r="M407" i="16" s="1"/>
  <c r="D407" i="16"/>
  <c r="Q407" i="16" s="1"/>
  <c r="O406" i="16"/>
  <c r="F406" i="16"/>
  <c r="N406" i="16" s="1"/>
  <c r="E406" i="16"/>
  <c r="M406" i="16" s="1"/>
  <c r="D406" i="16"/>
  <c r="Q406" i="16" s="1"/>
  <c r="A406" i="16"/>
  <c r="O405" i="16"/>
  <c r="A405" i="16" s="1"/>
  <c r="F405" i="16"/>
  <c r="N405" i="16" s="1"/>
  <c r="E405" i="16"/>
  <c r="M405" i="16" s="1"/>
  <c r="D405" i="16"/>
  <c r="O404" i="16"/>
  <c r="F404" i="16"/>
  <c r="N404" i="16" s="1"/>
  <c r="E404" i="16"/>
  <c r="M404" i="16" s="1"/>
  <c r="D404" i="16"/>
  <c r="Q404" i="16" s="1"/>
  <c r="A404" i="16"/>
  <c r="O403" i="16"/>
  <c r="A403" i="16" s="1"/>
  <c r="F403" i="16"/>
  <c r="N403" i="16" s="1"/>
  <c r="E403" i="16"/>
  <c r="M403" i="16" s="1"/>
  <c r="D403" i="16"/>
  <c r="Q403" i="16" s="1"/>
  <c r="O402" i="16"/>
  <c r="F402" i="16"/>
  <c r="N402" i="16" s="1"/>
  <c r="E402" i="16"/>
  <c r="M402" i="16" s="1"/>
  <c r="D402" i="16"/>
  <c r="Q402" i="16" s="1"/>
  <c r="A402" i="16"/>
  <c r="O401" i="16"/>
  <c r="A401" i="16" s="1"/>
  <c r="F401" i="16"/>
  <c r="N401" i="16" s="1"/>
  <c r="E401" i="16"/>
  <c r="M401" i="16" s="1"/>
  <c r="D401" i="16"/>
  <c r="O400" i="16"/>
  <c r="F400" i="16"/>
  <c r="N400" i="16" s="1"/>
  <c r="E400" i="16"/>
  <c r="M400" i="16" s="1"/>
  <c r="D400" i="16"/>
  <c r="Q400" i="16" s="1"/>
  <c r="A400" i="16"/>
  <c r="O399" i="16"/>
  <c r="A399" i="16" s="1"/>
  <c r="F399" i="16"/>
  <c r="N399" i="16" s="1"/>
  <c r="E399" i="16"/>
  <c r="M399" i="16" s="1"/>
  <c r="D399" i="16"/>
  <c r="Q399" i="16" s="1"/>
  <c r="O398" i="16"/>
  <c r="F398" i="16"/>
  <c r="N398" i="16" s="1"/>
  <c r="E398" i="16"/>
  <c r="M398" i="16" s="1"/>
  <c r="D398" i="16"/>
  <c r="Q398" i="16" s="1"/>
  <c r="A398" i="16"/>
  <c r="O397" i="16"/>
  <c r="A397" i="16" s="1"/>
  <c r="F397" i="16"/>
  <c r="N397" i="16" s="1"/>
  <c r="E397" i="16"/>
  <c r="M397" i="16" s="1"/>
  <c r="D397" i="16"/>
  <c r="O396" i="16"/>
  <c r="F396" i="16"/>
  <c r="N396" i="16" s="1"/>
  <c r="E396" i="16"/>
  <c r="M396" i="16" s="1"/>
  <c r="D396" i="16"/>
  <c r="Q396" i="16" s="1"/>
  <c r="A396" i="16"/>
  <c r="O395" i="16"/>
  <c r="A395" i="16" s="1"/>
  <c r="F395" i="16"/>
  <c r="N395" i="16" s="1"/>
  <c r="E395" i="16"/>
  <c r="M395" i="16" s="1"/>
  <c r="D395" i="16"/>
  <c r="Q395" i="16" s="1"/>
  <c r="O394" i="16"/>
  <c r="F394" i="16"/>
  <c r="N394" i="16" s="1"/>
  <c r="E394" i="16"/>
  <c r="M394" i="16" s="1"/>
  <c r="D394" i="16"/>
  <c r="Q394" i="16" s="1"/>
  <c r="A394" i="16"/>
  <c r="O393" i="16"/>
  <c r="A393" i="16" s="1"/>
  <c r="F393" i="16"/>
  <c r="N393" i="16" s="1"/>
  <c r="E393" i="16"/>
  <c r="M393" i="16" s="1"/>
  <c r="D393" i="16"/>
  <c r="O392" i="16"/>
  <c r="F392" i="16"/>
  <c r="N392" i="16" s="1"/>
  <c r="E392" i="16"/>
  <c r="M392" i="16" s="1"/>
  <c r="D392" i="16"/>
  <c r="Q392" i="16" s="1"/>
  <c r="A392" i="16"/>
  <c r="O391" i="16"/>
  <c r="A391" i="16" s="1"/>
  <c r="F391" i="16"/>
  <c r="N391" i="16" s="1"/>
  <c r="E391" i="16"/>
  <c r="M391" i="16" s="1"/>
  <c r="D391" i="16"/>
  <c r="Q391" i="16" s="1"/>
  <c r="O390" i="16"/>
  <c r="F390" i="16"/>
  <c r="N390" i="16" s="1"/>
  <c r="E390" i="16"/>
  <c r="M390" i="16" s="1"/>
  <c r="D390" i="16"/>
  <c r="Q390" i="16" s="1"/>
  <c r="A390" i="16"/>
  <c r="O389" i="16"/>
  <c r="A389" i="16" s="1"/>
  <c r="F389" i="16"/>
  <c r="N389" i="16" s="1"/>
  <c r="E389" i="16"/>
  <c r="M389" i="16" s="1"/>
  <c r="D389" i="16"/>
  <c r="O388" i="16"/>
  <c r="F388" i="16"/>
  <c r="N388" i="16" s="1"/>
  <c r="E388" i="16"/>
  <c r="M388" i="16" s="1"/>
  <c r="D388" i="16"/>
  <c r="Q388" i="16" s="1"/>
  <c r="A388" i="16"/>
  <c r="O387" i="16"/>
  <c r="A387" i="16" s="1"/>
  <c r="F387" i="16"/>
  <c r="N387" i="16" s="1"/>
  <c r="E387" i="16"/>
  <c r="M387" i="16" s="1"/>
  <c r="D387" i="16"/>
  <c r="O386" i="16"/>
  <c r="A386" i="16" s="1"/>
  <c r="F386" i="16"/>
  <c r="N386" i="16" s="1"/>
  <c r="E386" i="16"/>
  <c r="M386" i="16" s="1"/>
  <c r="D386" i="16"/>
  <c r="Q386" i="16" s="1"/>
  <c r="O385" i="16"/>
  <c r="A385" i="16" s="1"/>
  <c r="F385" i="16"/>
  <c r="N385" i="16" s="1"/>
  <c r="E385" i="16"/>
  <c r="M385" i="16" s="1"/>
  <c r="D385" i="16"/>
  <c r="O384" i="16"/>
  <c r="A384" i="16" s="1"/>
  <c r="F384" i="16"/>
  <c r="N384" i="16" s="1"/>
  <c r="E384" i="16"/>
  <c r="M384" i="16" s="1"/>
  <c r="D384" i="16"/>
  <c r="Q384" i="16" s="1"/>
  <c r="O383" i="16"/>
  <c r="A383" i="16" s="1"/>
  <c r="F383" i="16"/>
  <c r="N383" i="16" s="1"/>
  <c r="E383" i="16"/>
  <c r="M383" i="16" s="1"/>
  <c r="D383" i="16"/>
  <c r="Q383" i="16" s="1"/>
  <c r="O382" i="16"/>
  <c r="F382" i="16"/>
  <c r="N382" i="16" s="1"/>
  <c r="E382" i="16"/>
  <c r="M382" i="16" s="1"/>
  <c r="D382" i="16"/>
  <c r="Q382" i="16" s="1"/>
  <c r="A382" i="16"/>
  <c r="O381" i="16"/>
  <c r="A381" i="16" s="1"/>
  <c r="F381" i="16"/>
  <c r="N381" i="16" s="1"/>
  <c r="E381" i="16"/>
  <c r="M381" i="16" s="1"/>
  <c r="D381" i="16"/>
  <c r="O380" i="16"/>
  <c r="F380" i="16"/>
  <c r="N380" i="16" s="1"/>
  <c r="E380" i="16"/>
  <c r="M380" i="16" s="1"/>
  <c r="D380" i="16"/>
  <c r="Q380" i="16" s="1"/>
  <c r="A380" i="16"/>
  <c r="O379" i="16"/>
  <c r="A379" i="16" s="1"/>
  <c r="F379" i="16"/>
  <c r="N379" i="16" s="1"/>
  <c r="E379" i="16"/>
  <c r="M379" i="16" s="1"/>
  <c r="D379" i="16"/>
  <c r="Q379" i="16" s="1"/>
  <c r="O378" i="16"/>
  <c r="F378" i="16"/>
  <c r="N378" i="16" s="1"/>
  <c r="E378" i="16"/>
  <c r="M378" i="16" s="1"/>
  <c r="D378" i="16"/>
  <c r="Q378" i="16" s="1"/>
  <c r="A378" i="16"/>
  <c r="O377" i="16"/>
  <c r="A377" i="16" s="1"/>
  <c r="F377" i="16"/>
  <c r="N377" i="16" s="1"/>
  <c r="E377" i="16"/>
  <c r="M377" i="16" s="1"/>
  <c r="D377" i="16"/>
  <c r="O376" i="16"/>
  <c r="F376" i="16"/>
  <c r="N376" i="16" s="1"/>
  <c r="E376" i="16"/>
  <c r="M376" i="16" s="1"/>
  <c r="D376" i="16"/>
  <c r="Q376" i="16" s="1"/>
  <c r="A376" i="16"/>
  <c r="O375" i="16"/>
  <c r="A375" i="16" s="1"/>
  <c r="F375" i="16"/>
  <c r="N375" i="16" s="1"/>
  <c r="E375" i="16"/>
  <c r="M375" i="16" s="1"/>
  <c r="D375" i="16"/>
  <c r="Q375" i="16" s="1"/>
  <c r="O374" i="16"/>
  <c r="F374" i="16"/>
  <c r="N374" i="16" s="1"/>
  <c r="E374" i="16"/>
  <c r="M374" i="16" s="1"/>
  <c r="D374" i="16"/>
  <c r="A374" i="16"/>
  <c r="O373" i="16"/>
  <c r="A373" i="16" s="1"/>
  <c r="F373" i="16"/>
  <c r="N373" i="16" s="1"/>
  <c r="E373" i="16"/>
  <c r="M373" i="16" s="1"/>
  <c r="D373" i="16"/>
  <c r="O372" i="16"/>
  <c r="F372" i="16"/>
  <c r="N372" i="16" s="1"/>
  <c r="E372" i="16"/>
  <c r="M372" i="16" s="1"/>
  <c r="D372" i="16"/>
  <c r="Q372" i="16" s="1"/>
  <c r="A372" i="16"/>
  <c r="O371" i="16"/>
  <c r="A371" i="16" s="1"/>
  <c r="F371" i="16"/>
  <c r="N371" i="16" s="1"/>
  <c r="E371" i="16"/>
  <c r="M371" i="16" s="1"/>
  <c r="D371" i="16"/>
  <c r="Q371" i="16" s="1"/>
  <c r="O370" i="16"/>
  <c r="F370" i="16"/>
  <c r="N370" i="16" s="1"/>
  <c r="E370" i="16"/>
  <c r="M370" i="16" s="1"/>
  <c r="D370" i="16"/>
  <c r="A370" i="16"/>
  <c r="O369" i="16"/>
  <c r="A369" i="16" s="1"/>
  <c r="F369" i="16"/>
  <c r="N369" i="16" s="1"/>
  <c r="E369" i="16"/>
  <c r="M369" i="16" s="1"/>
  <c r="D369" i="16"/>
  <c r="O368" i="16"/>
  <c r="F368" i="16"/>
  <c r="N368" i="16" s="1"/>
  <c r="E368" i="16"/>
  <c r="M368" i="16" s="1"/>
  <c r="D368" i="16"/>
  <c r="Q368" i="16" s="1"/>
  <c r="A368" i="16"/>
  <c r="O367" i="16"/>
  <c r="A367" i="16" s="1"/>
  <c r="F367" i="16"/>
  <c r="N367" i="16" s="1"/>
  <c r="E367" i="16"/>
  <c r="M367" i="16" s="1"/>
  <c r="D367" i="16"/>
  <c r="Q367" i="16" s="1"/>
  <c r="O366" i="16"/>
  <c r="F366" i="16"/>
  <c r="N366" i="16" s="1"/>
  <c r="E366" i="16"/>
  <c r="M366" i="16" s="1"/>
  <c r="D366" i="16"/>
  <c r="Q366" i="16" s="1"/>
  <c r="A366" i="16"/>
  <c r="O365" i="16"/>
  <c r="A365" i="16" s="1"/>
  <c r="F365" i="16"/>
  <c r="N365" i="16" s="1"/>
  <c r="E365" i="16"/>
  <c r="M365" i="16" s="1"/>
  <c r="D365" i="16"/>
  <c r="O364" i="16"/>
  <c r="F364" i="16"/>
  <c r="N364" i="16" s="1"/>
  <c r="E364" i="16"/>
  <c r="M364" i="16" s="1"/>
  <c r="D364" i="16"/>
  <c r="Q364" i="16" s="1"/>
  <c r="A364" i="16"/>
  <c r="O363" i="16"/>
  <c r="A363" i="16" s="1"/>
  <c r="F363" i="16"/>
  <c r="N363" i="16" s="1"/>
  <c r="E363" i="16"/>
  <c r="M363" i="16" s="1"/>
  <c r="D363" i="16"/>
  <c r="Q363" i="16" s="1"/>
  <c r="O362" i="16"/>
  <c r="F362" i="16"/>
  <c r="N362" i="16" s="1"/>
  <c r="E362" i="16"/>
  <c r="M362" i="16" s="1"/>
  <c r="D362" i="16"/>
  <c r="Q362" i="16" s="1"/>
  <c r="A362" i="16"/>
  <c r="O361" i="16"/>
  <c r="A361" i="16" s="1"/>
  <c r="F361" i="16"/>
  <c r="N361" i="16" s="1"/>
  <c r="E361" i="16"/>
  <c r="M361" i="16" s="1"/>
  <c r="D361" i="16"/>
  <c r="O360" i="16"/>
  <c r="F360" i="16"/>
  <c r="N360" i="16" s="1"/>
  <c r="E360" i="16"/>
  <c r="M360" i="16" s="1"/>
  <c r="D360" i="16"/>
  <c r="Q360" i="16" s="1"/>
  <c r="A360" i="16"/>
  <c r="O359" i="16"/>
  <c r="A359" i="16" s="1"/>
  <c r="F359" i="16"/>
  <c r="N359" i="16" s="1"/>
  <c r="E359" i="16"/>
  <c r="M359" i="16" s="1"/>
  <c r="D359" i="16"/>
  <c r="Q359" i="16" s="1"/>
  <c r="O358" i="16"/>
  <c r="F358" i="16"/>
  <c r="N358" i="16" s="1"/>
  <c r="E358" i="16"/>
  <c r="M358" i="16" s="1"/>
  <c r="D358" i="16"/>
  <c r="Q358" i="16" s="1"/>
  <c r="A358" i="16"/>
  <c r="O357" i="16"/>
  <c r="A357" i="16" s="1"/>
  <c r="F357" i="16"/>
  <c r="N357" i="16" s="1"/>
  <c r="E357" i="16"/>
  <c r="M357" i="16" s="1"/>
  <c r="D357" i="16"/>
  <c r="O356" i="16"/>
  <c r="F356" i="16"/>
  <c r="N356" i="16" s="1"/>
  <c r="E356" i="16"/>
  <c r="M356" i="16" s="1"/>
  <c r="D356" i="16"/>
  <c r="Q356" i="16" s="1"/>
  <c r="A356" i="16"/>
  <c r="O355" i="16"/>
  <c r="A355" i="16" s="1"/>
  <c r="F355" i="16"/>
  <c r="N355" i="16" s="1"/>
  <c r="E355" i="16"/>
  <c r="M355" i="16" s="1"/>
  <c r="D355" i="16"/>
  <c r="Q355" i="16" s="1"/>
  <c r="O354" i="16"/>
  <c r="F354" i="16"/>
  <c r="N354" i="16" s="1"/>
  <c r="E354" i="16"/>
  <c r="M354" i="16" s="1"/>
  <c r="D354" i="16"/>
  <c r="Q354" i="16" s="1"/>
  <c r="A354" i="16"/>
  <c r="O353" i="16"/>
  <c r="A353" i="16" s="1"/>
  <c r="F353" i="16"/>
  <c r="N353" i="16" s="1"/>
  <c r="E353" i="16"/>
  <c r="M353" i="16" s="1"/>
  <c r="D353" i="16"/>
  <c r="O352" i="16"/>
  <c r="F352" i="16"/>
  <c r="N352" i="16" s="1"/>
  <c r="E352" i="16"/>
  <c r="M352" i="16" s="1"/>
  <c r="D352" i="16"/>
  <c r="Q352" i="16" s="1"/>
  <c r="A352" i="16"/>
  <c r="O351" i="16"/>
  <c r="A351" i="16" s="1"/>
  <c r="F351" i="16"/>
  <c r="N351" i="16" s="1"/>
  <c r="E351" i="16"/>
  <c r="M351" i="16" s="1"/>
  <c r="D351" i="16"/>
  <c r="Q351" i="16" s="1"/>
  <c r="O350" i="16"/>
  <c r="F350" i="16"/>
  <c r="N350" i="16" s="1"/>
  <c r="E350" i="16"/>
  <c r="M350" i="16" s="1"/>
  <c r="D350" i="16"/>
  <c r="Q350" i="16" s="1"/>
  <c r="A350" i="16"/>
  <c r="O349" i="16"/>
  <c r="A349" i="16" s="1"/>
  <c r="F349" i="16"/>
  <c r="N349" i="16" s="1"/>
  <c r="E349" i="16"/>
  <c r="M349" i="16" s="1"/>
  <c r="D349" i="16"/>
  <c r="O348" i="16"/>
  <c r="F348" i="16"/>
  <c r="N348" i="16" s="1"/>
  <c r="E348" i="16"/>
  <c r="M348" i="16" s="1"/>
  <c r="D348" i="16"/>
  <c r="A348" i="16"/>
  <c r="O347" i="16"/>
  <c r="A347" i="16" s="1"/>
  <c r="F347" i="16"/>
  <c r="N347" i="16" s="1"/>
  <c r="E347" i="16"/>
  <c r="M347" i="16" s="1"/>
  <c r="D347" i="16"/>
  <c r="Q347" i="16" s="1"/>
  <c r="O346" i="16"/>
  <c r="F346" i="16"/>
  <c r="N346" i="16" s="1"/>
  <c r="E346" i="16"/>
  <c r="M346" i="16" s="1"/>
  <c r="D346" i="16"/>
  <c r="Q346" i="16" s="1"/>
  <c r="A346" i="16"/>
  <c r="O345" i="16"/>
  <c r="A345" i="16" s="1"/>
  <c r="F345" i="16"/>
  <c r="N345" i="16" s="1"/>
  <c r="E345" i="16"/>
  <c r="M345" i="16" s="1"/>
  <c r="D345" i="16"/>
  <c r="O344" i="16"/>
  <c r="F344" i="16"/>
  <c r="N344" i="16" s="1"/>
  <c r="E344" i="16"/>
  <c r="M344" i="16" s="1"/>
  <c r="D344" i="16"/>
  <c r="Q344" i="16" s="1"/>
  <c r="A344" i="16"/>
  <c r="O343" i="16"/>
  <c r="A343" i="16" s="1"/>
  <c r="F343" i="16"/>
  <c r="N343" i="16" s="1"/>
  <c r="E343" i="16"/>
  <c r="M343" i="16" s="1"/>
  <c r="D343" i="16"/>
  <c r="Q343" i="16" s="1"/>
  <c r="O342" i="16"/>
  <c r="F342" i="16"/>
  <c r="N342" i="16" s="1"/>
  <c r="E342" i="16"/>
  <c r="M342" i="16" s="1"/>
  <c r="D342" i="16"/>
  <c r="A342" i="16"/>
  <c r="O341" i="16"/>
  <c r="A341" i="16" s="1"/>
  <c r="F341" i="16"/>
  <c r="N341" i="16" s="1"/>
  <c r="E341" i="16"/>
  <c r="M341" i="16" s="1"/>
  <c r="D341" i="16"/>
  <c r="O340" i="16"/>
  <c r="F340" i="16"/>
  <c r="N340" i="16" s="1"/>
  <c r="E340" i="16"/>
  <c r="M340" i="16" s="1"/>
  <c r="D340" i="16"/>
  <c r="A340" i="16"/>
  <c r="O339" i="16"/>
  <c r="A339" i="16" s="1"/>
  <c r="F339" i="16"/>
  <c r="N339" i="16" s="1"/>
  <c r="E339" i="16"/>
  <c r="M339" i="16" s="1"/>
  <c r="D339" i="16"/>
  <c r="O338" i="16"/>
  <c r="F338" i="16"/>
  <c r="N338" i="16" s="1"/>
  <c r="E338" i="16"/>
  <c r="M338" i="16" s="1"/>
  <c r="D338" i="16"/>
  <c r="A338" i="16"/>
  <c r="O337" i="16"/>
  <c r="A337" i="16" s="1"/>
  <c r="F337" i="16"/>
  <c r="N337" i="16" s="1"/>
  <c r="E337" i="16"/>
  <c r="M337" i="16" s="1"/>
  <c r="D337" i="16"/>
  <c r="O336" i="16"/>
  <c r="F336" i="16"/>
  <c r="N336" i="16" s="1"/>
  <c r="E336" i="16"/>
  <c r="M336" i="16" s="1"/>
  <c r="D336" i="16"/>
  <c r="A336" i="16"/>
  <c r="O335" i="16"/>
  <c r="A335" i="16" s="1"/>
  <c r="F335" i="16"/>
  <c r="N335" i="16" s="1"/>
  <c r="E335" i="16"/>
  <c r="M335" i="16" s="1"/>
  <c r="D335" i="16"/>
  <c r="O334" i="16"/>
  <c r="F334" i="16"/>
  <c r="N334" i="16" s="1"/>
  <c r="E334" i="16"/>
  <c r="M334" i="16" s="1"/>
  <c r="D334" i="16"/>
  <c r="A334" i="16"/>
  <c r="O333" i="16"/>
  <c r="A333" i="16" s="1"/>
  <c r="F333" i="16"/>
  <c r="N333" i="16" s="1"/>
  <c r="E333" i="16"/>
  <c r="M333" i="16" s="1"/>
  <c r="D333" i="16"/>
  <c r="O332" i="16"/>
  <c r="F332" i="16"/>
  <c r="N332" i="16" s="1"/>
  <c r="E332" i="16"/>
  <c r="M332" i="16" s="1"/>
  <c r="D332" i="16"/>
  <c r="A332" i="16"/>
  <c r="O331" i="16"/>
  <c r="A331" i="16" s="1"/>
  <c r="F331" i="16"/>
  <c r="N331" i="16" s="1"/>
  <c r="E331" i="16"/>
  <c r="M331" i="16" s="1"/>
  <c r="D331" i="16"/>
  <c r="O330" i="16"/>
  <c r="F330" i="16"/>
  <c r="N330" i="16" s="1"/>
  <c r="E330" i="16"/>
  <c r="M330" i="16" s="1"/>
  <c r="D330" i="16"/>
  <c r="A330" i="16"/>
  <c r="O329" i="16"/>
  <c r="A329" i="16" s="1"/>
  <c r="F329" i="16"/>
  <c r="N329" i="16" s="1"/>
  <c r="E329" i="16"/>
  <c r="M329" i="16" s="1"/>
  <c r="D329" i="16"/>
  <c r="O328" i="16"/>
  <c r="F328" i="16"/>
  <c r="N328" i="16" s="1"/>
  <c r="E328" i="16"/>
  <c r="M328" i="16" s="1"/>
  <c r="D328" i="16"/>
  <c r="A328" i="16"/>
  <c r="O327" i="16"/>
  <c r="A327" i="16" s="1"/>
  <c r="F327" i="16"/>
  <c r="N327" i="16" s="1"/>
  <c r="E327" i="16"/>
  <c r="M327" i="16" s="1"/>
  <c r="D327" i="16"/>
  <c r="O326" i="16"/>
  <c r="F326" i="16"/>
  <c r="N326" i="16" s="1"/>
  <c r="E326" i="16"/>
  <c r="M326" i="16" s="1"/>
  <c r="D326" i="16"/>
  <c r="A326" i="16"/>
  <c r="O325" i="16"/>
  <c r="A325" i="16" s="1"/>
  <c r="F325" i="16"/>
  <c r="N325" i="16" s="1"/>
  <c r="E325" i="16"/>
  <c r="M325" i="16" s="1"/>
  <c r="D325" i="16"/>
  <c r="O324" i="16"/>
  <c r="F324" i="16"/>
  <c r="N324" i="16" s="1"/>
  <c r="E324" i="16"/>
  <c r="M324" i="16" s="1"/>
  <c r="D324" i="16"/>
  <c r="A324" i="16"/>
  <c r="O323" i="16"/>
  <c r="A323" i="16" s="1"/>
  <c r="F323" i="16"/>
  <c r="N323" i="16" s="1"/>
  <c r="E323" i="16"/>
  <c r="M323" i="16" s="1"/>
  <c r="D323" i="16"/>
  <c r="O322" i="16"/>
  <c r="F322" i="16"/>
  <c r="N322" i="16" s="1"/>
  <c r="E322" i="16"/>
  <c r="M322" i="16" s="1"/>
  <c r="D322" i="16"/>
  <c r="A322" i="16"/>
  <c r="O321" i="16"/>
  <c r="A321" i="16" s="1"/>
  <c r="F321" i="16"/>
  <c r="N321" i="16" s="1"/>
  <c r="E321" i="16"/>
  <c r="M321" i="16" s="1"/>
  <c r="D321" i="16"/>
  <c r="O320" i="16"/>
  <c r="F320" i="16"/>
  <c r="N320" i="16" s="1"/>
  <c r="E320" i="16"/>
  <c r="M320" i="16" s="1"/>
  <c r="D320" i="16"/>
  <c r="A320" i="16"/>
  <c r="O319" i="16"/>
  <c r="A319" i="16" s="1"/>
  <c r="F319" i="16"/>
  <c r="N319" i="16" s="1"/>
  <c r="E319" i="16"/>
  <c r="M319" i="16" s="1"/>
  <c r="D319" i="16"/>
  <c r="O318" i="16"/>
  <c r="F318" i="16"/>
  <c r="N318" i="16" s="1"/>
  <c r="E318" i="16"/>
  <c r="M318" i="16" s="1"/>
  <c r="D318" i="16"/>
  <c r="A318" i="16"/>
  <c r="O317" i="16"/>
  <c r="A317" i="16" s="1"/>
  <c r="F317" i="16"/>
  <c r="N317" i="16" s="1"/>
  <c r="E317" i="16"/>
  <c r="M317" i="16" s="1"/>
  <c r="D317" i="16"/>
  <c r="O316" i="16"/>
  <c r="F316" i="16"/>
  <c r="N316" i="16" s="1"/>
  <c r="E316" i="16"/>
  <c r="M316" i="16" s="1"/>
  <c r="D316" i="16"/>
  <c r="A316" i="16"/>
  <c r="O315" i="16"/>
  <c r="A315" i="16" s="1"/>
  <c r="F315" i="16"/>
  <c r="N315" i="16" s="1"/>
  <c r="E315" i="16"/>
  <c r="M315" i="16" s="1"/>
  <c r="D315" i="16"/>
  <c r="O314" i="16"/>
  <c r="F314" i="16"/>
  <c r="N314" i="16" s="1"/>
  <c r="E314" i="16"/>
  <c r="M314" i="16" s="1"/>
  <c r="D314" i="16"/>
  <c r="A314" i="16"/>
  <c r="O313" i="16"/>
  <c r="A313" i="16" s="1"/>
  <c r="F313" i="16"/>
  <c r="N313" i="16" s="1"/>
  <c r="E313" i="16"/>
  <c r="M313" i="16" s="1"/>
  <c r="D313" i="16"/>
  <c r="O312" i="16"/>
  <c r="F312" i="16"/>
  <c r="N312" i="16" s="1"/>
  <c r="E312" i="16"/>
  <c r="M312" i="16" s="1"/>
  <c r="D312" i="16"/>
  <c r="A312" i="16"/>
  <c r="O311" i="16"/>
  <c r="A311" i="16" s="1"/>
  <c r="F311" i="16"/>
  <c r="N311" i="16" s="1"/>
  <c r="E311" i="16"/>
  <c r="M311" i="16" s="1"/>
  <c r="D311" i="16"/>
  <c r="O310" i="16"/>
  <c r="F310" i="16"/>
  <c r="N310" i="16" s="1"/>
  <c r="E310" i="16"/>
  <c r="M310" i="16" s="1"/>
  <c r="D310" i="16"/>
  <c r="A310" i="16"/>
  <c r="O309" i="16"/>
  <c r="A309" i="16" s="1"/>
  <c r="F309" i="16"/>
  <c r="N309" i="16" s="1"/>
  <c r="E309" i="16"/>
  <c r="M309" i="16" s="1"/>
  <c r="D309" i="16"/>
  <c r="O308" i="16"/>
  <c r="F308" i="16"/>
  <c r="N308" i="16" s="1"/>
  <c r="E308" i="16"/>
  <c r="M308" i="16" s="1"/>
  <c r="D308" i="16"/>
  <c r="A308" i="16"/>
  <c r="O307" i="16"/>
  <c r="A307" i="16" s="1"/>
  <c r="F307" i="16"/>
  <c r="N307" i="16" s="1"/>
  <c r="E307" i="16"/>
  <c r="M307" i="16" s="1"/>
  <c r="D307" i="16"/>
  <c r="O306" i="16"/>
  <c r="F306" i="16"/>
  <c r="N306" i="16" s="1"/>
  <c r="E306" i="16"/>
  <c r="M306" i="16" s="1"/>
  <c r="D306" i="16"/>
  <c r="A306" i="16"/>
  <c r="O305" i="16"/>
  <c r="A305" i="16" s="1"/>
  <c r="F305" i="16"/>
  <c r="N305" i="16" s="1"/>
  <c r="E305" i="16"/>
  <c r="M305" i="16" s="1"/>
  <c r="D305" i="16"/>
  <c r="O304" i="16"/>
  <c r="F304" i="16"/>
  <c r="N304" i="16" s="1"/>
  <c r="E304" i="16"/>
  <c r="M304" i="16" s="1"/>
  <c r="D304" i="16"/>
  <c r="A304" i="16"/>
  <c r="O303" i="16"/>
  <c r="A303" i="16" s="1"/>
  <c r="F303" i="16"/>
  <c r="N303" i="16" s="1"/>
  <c r="E303" i="16"/>
  <c r="M303" i="16" s="1"/>
  <c r="D303" i="16"/>
  <c r="O302" i="16"/>
  <c r="F302" i="16"/>
  <c r="N302" i="16" s="1"/>
  <c r="E302" i="16"/>
  <c r="M302" i="16" s="1"/>
  <c r="D302" i="16"/>
  <c r="A302" i="16"/>
  <c r="O301" i="16"/>
  <c r="A301" i="16" s="1"/>
  <c r="F301" i="16"/>
  <c r="N301" i="16" s="1"/>
  <c r="E301" i="16"/>
  <c r="M301" i="16" s="1"/>
  <c r="D301" i="16"/>
  <c r="O300" i="16"/>
  <c r="F300" i="16"/>
  <c r="N300" i="16" s="1"/>
  <c r="E300" i="16"/>
  <c r="M300" i="16" s="1"/>
  <c r="D300" i="16"/>
  <c r="A300" i="16"/>
  <c r="O299" i="16"/>
  <c r="A299" i="16" s="1"/>
  <c r="F299" i="16"/>
  <c r="N299" i="16" s="1"/>
  <c r="E299" i="16"/>
  <c r="M299" i="16" s="1"/>
  <c r="D299" i="16"/>
  <c r="O298" i="16"/>
  <c r="F298" i="16"/>
  <c r="N298" i="16" s="1"/>
  <c r="E298" i="16"/>
  <c r="M298" i="16" s="1"/>
  <c r="D298" i="16"/>
  <c r="A298" i="16"/>
  <c r="O297" i="16"/>
  <c r="A297" i="16" s="1"/>
  <c r="F297" i="16"/>
  <c r="N297" i="16" s="1"/>
  <c r="E297" i="16"/>
  <c r="M297" i="16" s="1"/>
  <c r="D297" i="16"/>
  <c r="O296" i="16"/>
  <c r="F296" i="16"/>
  <c r="N296" i="16" s="1"/>
  <c r="E296" i="16"/>
  <c r="M296" i="16" s="1"/>
  <c r="D296" i="16"/>
  <c r="A296" i="16"/>
  <c r="O295" i="16"/>
  <c r="A295" i="16" s="1"/>
  <c r="F295" i="16"/>
  <c r="N295" i="16" s="1"/>
  <c r="E295" i="16"/>
  <c r="M295" i="16" s="1"/>
  <c r="D295" i="16"/>
  <c r="O294" i="16"/>
  <c r="F294" i="16"/>
  <c r="N294" i="16" s="1"/>
  <c r="E294" i="16"/>
  <c r="M294" i="16" s="1"/>
  <c r="D294" i="16"/>
  <c r="A294" i="16"/>
  <c r="O293" i="16"/>
  <c r="A293" i="16" s="1"/>
  <c r="F293" i="16"/>
  <c r="N293" i="16" s="1"/>
  <c r="E293" i="16"/>
  <c r="M293" i="16" s="1"/>
  <c r="D293" i="16"/>
  <c r="O292" i="16"/>
  <c r="F292" i="16"/>
  <c r="N292" i="16" s="1"/>
  <c r="E292" i="16"/>
  <c r="M292" i="16" s="1"/>
  <c r="D292" i="16"/>
  <c r="A292" i="16"/>
  <c r="O291" i="16"/>
  <c r="A291" i="16" s="1"/>
  <c r="F291" i="16"/>
  <c r="N291" i="16" s="1"/>
  <c r="E291" i="16"/>
  <c r="M291" i="16" s="1"/>
  <c r="D291" i="16"/>
  <c r="O290" i="16"/>
  <c r="F290" i="16"/>
  <c r="N290" i="16" s="1"/>
  <c r="E290" i="16"/>
  <c r="M290" i="16" s="1"/>
  <c r="D290" i="16"/>
  <c r="A290" i="16"/>
  <c r="O289" i="16"/>
  <c r="A289" i="16" s="1"/>
  <c r="F289" i="16"/>
  <c r="N289" i="16" s="1"/>
  <c r="E289" i="16"/>
  <c r="M289" i="16" s="1"/>
  <c r="D289" i="16"/>
  <c r="O288" i="16"/>
  <c r="F288" i="16"/>
  <c r="N288" i="16" s="1"/>
  <c r="E288" i="16"/>
  <c r="M288" i="16" s="1"/>
  <c r="D288" i="16"/>
  <c r="A288" i="16"/>
  <c r="O287" i="16"/>
  <c r="A287" i="16" s="1"/>
  <c r="F287" i="16"/>
  <c r="N287" i="16" s="1"/>
  <c r="E287" i="16"/>
  <c r="M287" i="16" s="1"/>
  <c r="D287" i="16"/>
  <c r="O286" i="16"/>
  <c r="F286" i="16"/>
  <c r="N286" i="16" s="1"/>
  <c r="E286" i="16"/>
  <c r="M286" i="16" s="1"/>
  <c r="D286" i="16"/>
  <c r="A286" i="16"/>
  <c r="O285" i="16"/>
  <c r="A285" i="16" s="1"/>
  <c r="F285" i="16"/>
  <c r="N285" i="16" s="1"/>
  <c r="E285" i="16"/>
  <c r="M285" i="16" s="1"/>
  <c r="D285" i="16"/>
  <c r="O284" i="16"/>
  <c r="F284" i="16"/>
  <c r="N284" i="16" s="1"/>
  <c r="E284" i="16"/>
  <c r="M284" i="16" s="1"/>
  <c r="D284" i="16"/>
  <c r="A284" i="16"/>
  <c r="O283" i="16"/>
  <c r="A283" i="16" s="1"/>
  <c r="F283" i="16"/>
  <c r="N283" i="16" s="1"/>
  <c r="E283" i="16"/>
  <c r="M283" i="16" s="1"/>
  <c r="D283" i="16"/>
  <c r="O282" i="16"/>
  <c r="A282" i="16" s="1"/>
  <c r="F282" i="16"/>
  <c r="N282" i="16" s="1"/>
  <c r="E282" i="16"/>
  <c r="M282" i="16" s="1"/>
  <c r="D282" i="16"/>
  <c r="O281" i="16"/>
  <c r="A281" i="16" s="1"/>
  <c r="F281" i="16"/>
  <c r="N281" i="16" s="1"/>
  <c r="E281" i="16"/>
  <c r="M281" i="16" s="1"/>
  <c r="D281" i="16"/>
  <c r="O280" i="16"/>
  <c r="F280" i="16"/>
  <c r="N280" i="16" s="1"/>
  <c r="E280" i="16"/>
  <c r="M280" i="16" s="1"/>
  <c r="D280" i="16"/>
  <c r="A280" i="16"/>
  <c r="O279" i="16"/>
  <c r="A279" i="16" s="1"/>
  <c r="F279" i="16"/>
  <c r="N279" i="16" s="1"/>
  <c r="E279" i="16"/>
  <c r="M279" i="16" s="1"/>
  <c r="D279" i="16"/>
  <c r="O278" i="16"/>
  <c r="F278" i="16"/>
  <c r="N278" i="16" s="1"/>
  <c r="E278" i="16"/>
  <c r="M278" i="16" s="1"/>
  <c r="D278" i="16"/>
  <c r="A278" i="16"/>
  <c r="O277" i="16"/>
  <c r="A277" i="16" s="1"/>
  <c r="F277" i="16"/>
  <c r="N277" i="16" s="1"/>
  <c r="E277" i="16"/>
  <c r="M277" i="16" s="1"/>
  <c r="D277" i="16"/>
  <c r="O276" i="16"/>
  <c r="F276" i="16"/>
  <c r="N276" i="16" s="1"/>
  <c r="E276" i="16"/>
  <c r="M276" i="16" s="1"/>
  <c r="D276" i="16"/>
  <c r="A276" i="16"/>
  <c r="O275" i="16"/>
  <c r="A275" i="16" s="1"/>
  <c r="F275" i="16"/>
  <c r="N275" i="16" s="1"/>
  <c r="E275" i="16"/>
  <c r="M275" i="16" s="1"/>
  <c r="D275" i="16"/>
  <c r="O274" i="16"/>
  <c r="F274" i="16"/>
  <c r="N274" i="16" s="1"/>
  <c r="E274" i="16"/>
  <c r="M274" i="16" s="1"/>
  <c r="D274" i="16"/>
  <c r="A274" i="16"/>
  <c r="O273" i="16"/>
  <c r="A273" i="16" s="1"/>
  <c r="F273" i="16"/>
  <c r="N273" i="16" s="1"/>
  <c r="E273" i="16"/>
  <c r="M273" i="16" s="1"/>
  <c r="D273" i="16"/>
  <c r="O272" i="16"/>
  <c r="F272" i="16"/>
  <c r="N272" i="16" s="1"/>
  <c r="E272" i="16"/>
  <c r="M272" i="16" s="1"/>
  <c r="D272" i="16"/>
  <c r="A272" i="16"/>
  <c r="O271" i="16"/>
  <c r="A271" i="16" s="1"/>
  <c r="F271" i="16"/>
  <c r="N271" i="16" s="1"/>
  <c r="E271" i="16"/>
  <c r="M271" i="16" s="1"/>
  <c r="D271" i="16"/>
  <c r="O270" i="16"/>
  <c r="F270" i="16"/>
  <c r="N270" i="16" s="1"/>
  <c r="E270" i="16"/>
  <c r="M270" i="16" s="1"/>
  <c r="D270" i="16"/>
  <c r="A270" i="16"/>
  <c r="O269" i="16"/>
  <c r="A269" i="16" s="1"/>
  <c r="F269" i="16"/>
  <c r="N269" i="16" s="1"/>
  <c r="E269" i="16"/>
  <c r="M269" i="16" s="1"/>
  <c r="D269" i="16"/>
  <c r="O268" i="16"/>
  <c r="F268" i="16"/>
  <c r="N268" i="16" s="1"/>
  <c r="E268" i="16"/>
  <c r="M268" i="16" s="1"/>
  <c r="D268" i="16"/>
  <c r="A268" i="16"/>
  <c r="O267" i="16"/>
  <c r="A267" i="16" s="1"/>
  <c r="F267" i="16"/>
  <c r="N267" i="16" s="1"/>
  <c r="E267" i="16"/>
  <c r="M267" i="16" s="1"/>
  <c r="D267" i="16"/>
  <c r="O266" i="16"/>
  <c r="F266" i="16"/>
  <c r="N266" i="16" s="1"/>
  <c r="E266" i="16"/>
  <c r="M266" i="16" s="1"/>
  <c r="D266" i="16"/>
  <c r="A266" i="16"/>
  <c r="O265" i="16"/>
  <c r="A265" i="16" s="1"/>
  <c r="F265" i="16"/>
  <c r="N265" i="16" s="1"/>
  <c r="E265" i="16"/>
  <c r="M265" i="16" s="1"/>
  <c r="D265" i="16"/>
  <c r="O264" i="16"/>
  <c r="F264" i="16"/>
  <c r="N264" i="16" s="1"/>
  <c r="E264" i="16"/>
  <c r="M264" i="16" s="1"/>
  <c r="D264" i="16"/>
  <c r="A264" i="16"/>
  <c r="O263" i="16"/>
  <c r="A263" i="16" s="1"/>
  <c r="F263" i="16"/>
  <c r="N263" i="16" s="1"/>
  <c r="E263" i="16"/>
  <c r="M263" i="16" s="1"/>
  <c r="D263" i="16"/>
  <c r="Q263" i="16" s="1"/>
  <c r="O262" i="16"/>
  <c r="F262" i="16"/>
  <c r="N262" i="16" s="1"/>
  <c r="E262" i="16"/>
  <c r="M262" i="16" s="1"/>
  <c r="D262" i="16"/>
  <c r="A262" i="16"/>
  <c r="O261" i="16"/>
  <c r="A261" i="16" s="1"/>
  <c r="F261" i="16"/>
  <c r="N261" i="16" s="1"/>
  <c r="E261" i="16"/>
  <c r="M261" i="16" s="1"/>
  <c r="D261" i="16"/>
  <c r="Q261" i="16" s="1"/>
  <c r="O260" i="16"/>
  <c r="F260" i="16"/>
  <c r="N260" i="16" s="1"/>
  <c r="E260" i="16"/>
  <c r="M260" i="16" s="1"/>
  <c r="D260" i="16"/>
  <c r="A260" i="16"/>
  <c r="O259" i="16"/>
  <c r="A259" i="16" s="1"/>
  <c r="F259" i="16"/>
  <c r="N259" i="16" s="1"/>
  <c r="E259" i="16"/>
  <c r="M259" i="16" s="1"/>
  <c r="D259" i="16"/>
  <c r="Q259" i="16" s="1"/>
  <c r="O258" i="16"/>
  <c r="F258" i="16"/>
  <c r="N258" i="16" s="1"/>
  <c r="E258" i="16"/>
  <c r="M258" i="16" s="1"/>
  <c r="D258" i="16"/>
  <c r="A258" i="16"/>
  <c r="O257" i="16"/>
  <c r="A257" i="16" s="1"/>
  <c r="F257" i="16"/>
  <c r="N257" i="16" s="1"/>
  <c r="E257" i="16"/>
  <c r="M257" i="16" s="1"/>
  <c r="D257" i="16"/>
  <c r="Q257" i="16" s="1"/>
  <c r="O256" i="16"/>
  <c r="F256" i="16"/>
  <c r="N256" i="16" s="1"/>
  <c r="E256" i="16"/>
  <c r="M256" i="16" s="1"/>
  <c r="D256" i="16"/>
  <c r="A256" i="16"/>
  <c r="O255" i="16"/>
  <c r="A255" i="16" s="1"/>
  <c r="F255" i="16"/>
  <c r="N255" i="16" s="1"/>
  <c r="E255" i="16"/>
  <c r="M255" i="16" s="1"/>
  <c r="D255" i="16"/>
  <c r="Q255" i="16" s="1"/>
  <c r="O254" i="16"/>
  <c r="F254" i="16"/>
  <c r="N254" i="16" s="1"/>
  <c r="E254" i="16"/>
  <c r="M254" i="16" s="1"/>
  <c r="D254" i="16"/>
  <c r="A254" i="16"/>
  <c r="O253" i="16"/>
  <c r="A253" i="16" s="1"/>
  <c r="F253" i="16"/>
  <c r="N253" i="16" s="1"/>
  <c r="E253" i="16"/>
  <c r="M253" i="16" s="1"/>
  <c r="D253" i="16"/>
  <c r="Q253" i="16" s="1"/>
  <c r="O252" i="16"/>
  <c r="F252" i="16"/>
  <c r="N252" i="16" s="1"/>
  <c r="E252" i="16"/>
  <c r="M252" i="16" s="1"/>
  <c r="D252" i="16"/>
  <c r="A252" i="16"/>
  <c r="O251" i="16"/>
  <c r="A251" i="16" s="1"/>
  <c r="F251" i="16"/>
  <c r="N251" i="16" s="1"/>
  <c r="E251" i="16"/>
  <c r="M251" i="16" s="1"/>
  <c r="D251" i="16"/>
  <c r="Q251" i="16" s="1"/>
  <c r="O250" i="16"/>
  <c r="F250" i="16"/>
  <c r="N250" i="16" s="1"/>
  <c r="E250" i="16"/>
  <c r="M250" i="16" s="1"/>
  <c r="D250" i="16"/>
  <c r="A250" i="16"/>
  <c r="O249" i="16"/>
  <c r="A249" i="16" s="1"/>
  <c r="F249" i="16"/>
  <c r="N249" i="16" s="1"/>
  <c r="E249" i="16"/>
  <c r="M249" i="16" s="1"/>
  <c r="D249" i="16"/>
  <c r="Q249" i="16" s="1"/>
  <c r="O248" i="16"/>
  <c r="F248" i="16"/>
  <c r="N248" i="16" s="1"/>
  <c r="E248" i="16"/>
  <c r="M248" i="16" s="1"/>
  <c r="D248" i="16"/>
  <c r="A248" i="16"/>
  <c r="O247" i="16"/>
  <c r="A247" i="16" s="1"/>
  <c r="F247" i="16"/>
  <c r="N247" i="16" s="1"/>
  <c r="E247" i="16"/>
  <c r="M247" i="16" s="1"/>
  <c r="D247" i="16"/>
  <c r="Q247" i="16" s="1"/>
  <c r="O246" i="16"/>
  <c r="F246" i="16"/>
  <c r="N246" i="16" s="1"/>
  <c r="E246" i="16"/>
  <c r="M246" i="16" s="1"/>
  <c r="D246" i="16"/>
  <c r="A246" i="16"/>
  <c r="O245" i="16"/>
  <c r="A245" i="16" s="1"/>
  <c r="F245" i="16"/>
  <c r="N245" i="16" s="1"/>
  <c r="E245" i="16"/>
  <c r="M245" i="16" s="1"/>
  <c r="D245" i="16"/>
  <c r="O244" i="16"/>
  <c r="F244" i="16"/>
  <c r="N244" i="16" s="1"/>
  <c r="E244" i="16"/>
  <c r="M244" i="16" s="1"/>
  <c r="D244" i="16"/>
  <c r="A244" i="16"/>
  <c r="O243" i="16"/>
  <c r="A243" i="16" s="1"/>
  <c r="F243" i="16"/>
  <c r="N243" i="16" s="1"/>
  <c r="E243" i="16"/>
  <c r="M243" i="16" s="1"/>
  <c r="D243" i="16"/>
  <c r="Q243" i="16" s="1"/>
  <c r="O242" i="16"/>
  <c r="F242" i="16"/>
  <c r="N242" i="16" s="1"/>
  <c r="E242" i="16"/>
  <c r="M242" i="16" s="1"/>
  <c r="D242" i="16"/>
  <c r="A242" i="16"/>
  <c r="O241" i="16"/>
  <c r="A241" i="16" s="1"/>
  <c r="F241" i="16"/>
  <c r="N241" i="16" s="1"/>
  <c r="E241" i="16"/>
  <c r="M241" i="16" s="1"/>
  <c r="D241" i="16"/>
  <c r="Q241" i="16" s="1"/>
  <c r="O240" i="16"/>
  <c r="F240" i="16"/>
  <c r="N240" i="16" s="1"/>
  <c r="E240" i="16"/>
  <c r="M240" i="16" s="1"/>
  <c r="D240" i="16"/>
  <c r="A240" i="16"/>
  <c r="O239" i="16"/>
  <c r="A239" i="16" s="1"/>
  <c r="F239" i="16"/>
  <c r="N239" i="16" s="1"/>
  <c r="E239" i="16"/>
  <c r="M239" i="16" s="1"/>
  <c r="D239" i="16"/>
  <c r="Q239" i="16" s="1"/>
  <c r="O238" i="16"/>
  <c r="F238" i="16"/>
  <c r="N238" i="16" s="1"/>
  <c r="E238" i="16"/>
  <c r="M238" i="16" s="1"/>
  <c r="D238" i="16"/>
  <c r="A238" i="16"/>
  <c r="O237" i="16"/>
  <c r="A237" i="16" s="1"/>
  <c r="F237" i="16"/>
  <c r="N237" i="16" s="1"/>
  <c r="E237" i="16"/>
  <c r="M237" i="16" s="1"/>
  <c r="D237" i="16"/>
  <c r="Q237" i="16" s="1"/>
  <c r="O236" i="16"/>
  <c r="F236" i="16"/>
  <c r="N236" i="16" s="1"/>
  <c r="E236" i="16"/>
  <c r="M236" i="16" s="1"/>
  <c r="D236" i="16"/>
  <c r="A236" i="16"/>
  <c r="O235" i="16"/>
  <c r="A235" i="16" s="1"/>
  <c r="F235" i="16"/>
  <c r="N235" i="16" s="1"/>
  <c r="E235" i="16"/>
  <c r="M235" i="16" s="1"/>
  <c r="D235" i="16"/>
  <c r="Q235" i="16" s="1"/>
  <c r="O234" i="16"/>
  <c r="F234" i="16"/>
  <c r="N234" i="16" s="1"/>
  <c r="E234" i="16"/>
  <c r="M234" i="16" s="1"/>
  <c r="D234" i="16"/>
  <c r="A234" i="16"/>
  <c r="O233" i="16"/>
  <c r="A233" i="16" s="1"/>
  <c r="F233" i="16"/>
  <c r="N233" i="16" s="1"/>
  <c r="E233" i="16"/>
  <c r="M233" i="16" s="1"/>
  <c r="D233" i="16"/>
  <c r="Q233" i="16" s="1"/>
  <c r="O232" i="16"/>
  <c r="F232" i="16"/>
  <c r="N232" i="16" s="1"/>
  <c r="E232" i="16"/>
  <c r="M232" i="16" s="1"/>
  <c r="D232" i="16"/>
  <c r="A232" i="16"/>
  <c r="O231" i="16"/>
  <c r="A231" i="16" s="1"/>
  <c r="F231" i="16"/>
  <c r="N231" i="16" s="1"/>
  <c r="E231" i="16"/>
  <c r="M231" i="16" s="1"/>
  <c r="D231" i="16"/>
  <c r="Q231" i="16" s="1"/>
  <c r="O230" i="16"/>
  <c r="F230" i="16"/>
  <c r="N230" i="16" s="1"/>
  <c r="E230" i="16"/>
  <c r="M230" i="16" s="1"/>
  <c r="D230" i="16"/>
  <c r="A230" i="16"/>
  <c r="O229" i="16"/>
  <c r="A229" i="16" s="1"/>
  <c r="F229" i="16"/>
  <c r="N229" i="16" s="1"/>
  <c r="E229" i="16"/>
  <c r="M229" i="16" s="1"/>
  <c r="D229" i="16"/>
  <c r="Q229" i="16" s="1"/>
  <c r="O228" i="16"/>
  <c r="F228" i="16"/>
  <c r="N228" i="16" s="1"/>
  <c r="E228" i="16"/>
  <c r="M228" i="16" s="1"/>
  <c r="D228" i="16"/>
  <c r="A228" i="16"/>
  <c r="O227" i="16"/>
  <c r="A227" i="16" s="1"/>
  <c r="F227" i="16"/>
  <c r="N227" i="16" s="1"/>
  <c r="E227" i="16"/>
  <c r="M227" i="16" s="1"/>
  <c r="D227" i="16"/>
  <c r="Q227" i="16" s="1"/>
  <c r="O226" i="16"/>
  <c r="F226" i="16"/>
  <c r="N226" i="16" s="1"/>
  <c r="E226" i="16"/>
  <c r="M226" i="16" s="1"/>
  <c r="D226" i="16"/>
  <c r="A226" i="16"/>
  <c r="O225" i="16"/>
  <c r="A225" i="16" s="1"/>
  <c r="F225" i="16"/>
  <c r="N225" i="16" s="1"/>
  <c r="E225" i="16"/>
  <c r="M225" i="16" s="1"/>
  <c r="D225" i="16"/>
  <c r="Q225" i="16" s="1"/>
  <c r="O224" i="16"/>
  <c r="F224" i="16"/>
  <c r="N224" i="16" s="1"/>
  <c r="E224" i="16"/>
  <c r="M224" i="16" s="1"/>
  <c r="D224" i="16"/>
  <c r="A224" i="16"/>
  <c r="O223" i="16"/>
  <c r="A223" i="16" s="1"/>
  <c r="F223" i="16"/>
  <c r="N223" i="16" s="1"/>
  <c r="E223" i="16"/>
  <c r="M223" i="16" s="1"/>
  <c r="D223" i="16"/>
  <c r="Q223" i="16" s="1"/>
  <c r="O222" i="16"/>
  <c r="F222" i="16"/>
  <c r="N222" i="16" s="1"/>
  <c r="E222" i="16"/>
  <c r="M222" i="16" s="1"/>
  <c r="D222" i="16"/>
  <c r="A222" i="16"/>
  <c r="O221" i="16"/>
  <c r="A221" i="16" s="1"/>
  <c r="F221" i="16"/>
  <c r="N221" i="16" s="1"/>
  <c r="E221" i="16"/>
  <c r="M221" i="16" s="1"/>
  <c r="D221" i="16"/>
  <c r="Q221" i="16" s="1"/>
  <c r="O220" i="16"/>
  <c r="F220" i="16"/>
  <c r="N220" i="16" s="1"/>
  <c r="E220" i="16"/>
  <c r="M220" i="16" s="1"/>
  <c r="D220" i="16"/>
  <c r="A220" i="16"/>
  <c r="O219" i="16"/>
  <c r="A219" i="16" s="1"/>
  <c r="F219" i="16"/>
  <c r="N219" i="16" s="1"/>
  <c r="E219" i="16"/>
  <c r="M219" i="16" s="1"/>
  <c r="D219" i="16"/>
  <c r="Q219" i="16" s="1"/>
  <c r="O218" i="16"/>
  <c r="F218" i="16"/>
  <c r="N218" i="16" s="1"/>
  <c r="E218" i="16"/>
  <c r="M218" i="16" s="1"/>
  <c r="D218" i="16"/>
  <c r="A218" i="16"/>
  <c r="O217" i="16"/>
  <c r="A217" i="16" s="1"/>
  <c r="F217" i="16"/>
  <c r="N217" i="16" s="1"/>
  <c r="E217" i="16"/>
  <c r="M217" i="16" s="1"/>
  <c r="D217" i="16"/>
  <c r="Q217" i="16" s="1"/>
  <c r="O216" i="16"/>
  <c r="F216" i="16"/>
  <c r="N216" i="16" s="1"/>
  <c r="E216" i="16"/>
  <c r="M216" i="16" s="1"/>
  <c r="D216" i="16"/>
  <c r="A216" i="16"/>
  <c r="O215" i="16"/>
  <c r="A215" i="16" s="1"/>
  <c r="F215" i="16"/>
  <c r="N215" i="16" s="1"/>
  <c r="E215" i="16"/>
  <c r="M215" i="16" s="1"/>
  <c r="D215" i="16"/>
  <c r="Q215" i="16" s="1"/>
  <c r="O214" i="16"/>
  <c r="F214" i="16"/>
  <c r="N214" i="16" s="1"/>
  <c r="E214" i="16"/>
  <c r="M214" i="16" s="1"/>
  <c r="D214" i="16"/>
  <c r="A214" i="16"/>
  <c r="O213" i="16"/>
  <c r="A213" i="16" s="1"/>
  <c r="F213" i="16"/>
  <c r="N213" i="16" s="1"/>
  <c r="E213" i="16"/>
  <c r="M213" i="16" s="1"/>
  <c r="D213" i="16"/>
  <c r="Q213" i="16" s="1"/>
  <c r="O212" i="16"/>
  <c r="F212" i="16"/>
  <c r="N212" i="16" s="1"/>
  <c r="E212" i="16"/>
  <c r="M212" i="16" s="1"/>
  <c r="D212" i="16"/>
  <c r="A212" i="16"/>
  <c r="O211" i="16"/>
  <c r="A211" i="16" s="1"/>
  <c r="F211" i="16"/>
  <c r="N211" i="16" s="1"/>
  <c r="E211" i="16"/>
  <c r="M211" i="16" s="1"/>
  <c r="D211" i="16"/>
  <c r="Q211" i="16" s="1"/>
  <c r="O210" i="16"/>
  <c r="F210" i="16"/>
  <c r="N210" i="16" s="1"/>
  <c r="E210" i="16"/>
  <c r="M210" i="16" s="1"/>
  <c r="D210" i="16"/>
  <c r="A210" i="16"/>
  <c r="O209" i="16"/>
  <c r="A209" i="16" s="1"/>
  <c r="F209" i="16"/>
  <c r="N209" i="16" s="1"/>
  <c r="E209" i="16"/>
  <c r="M209" i="16" s="1"/>
  <c r="D209" i="16"/>
  <c r="Q209" i="16" s="1"/>
  <c r="O208" i="16"/>
  <c r="F208" i="16"/>
  <c r="N208" i="16" s="1"/>
  <c r="E208" i="16"/>
  <c r="M208" i="16" s="1"/>
  <c r="D208" i="16"/>
  <c r="A208" i="16"/>
  <c r="O207" i="16"/>
  <c r="A207" i="16" s="1"/>
  <c r="F207" i="16"/>
  <c r="N207" i="16" s="1"/>
  <c r="E207" i="16"/>
  <c r="M207" i="16" s="1"/>
  <c r="D207" i="16"/>
  <c r="Q207" i="16" s="1"/>
  <c r="O206" i="16"/>
  <c r="F206" i="16"/>
  <c r="N206" i="16" s="1"/>
  <c r="E206" i="16"/>
  <c r="M206" i="16" s="1"/>
  <c r="D206" i="16"/>
  <c r="A206" i="16"/>
  <c r="O205" i="16"/>
  <c r="A205" i="16" s="1"/>
  <c r="F205" i="16"/>
  <c r="N205" i="16" s="1"/>
  <c r="E205" i="16"/>
  <c r="D205" i="16"/>
  <c r="Q205" i="16" s="1"/>
  <c r="O204" i="16"/>
  <c r="A204" i="16" s="1"/>
  <c r="E204" i="16"/>
  <c r="M204" i="16" s="1"/>
  <c r="D204" i="16"/>
  <c r="L204" i="16" s="1"/>
  <c r="O203" i="16"/>
  <c r="A203" i="16" s="1"/>
  <c r="F203" i="16"/>
  <c r="N203" i="16" s="1"/>
  <c r="E203" i="16"/>
  <c r="M203" i="16" s="1"/>
  <c r="D203" i="16"/>
  <c r="Q203" i="16" s="1"/>
  <c r="O202" i="16"/>
  <c r="A202" i="16" s="1"/>
  <c r="F202" i="16"/>
  <c r="N202" i="16" s="1"/>
  <c r="E202" i="16"/>
  <c r="M202" i="16" s="1"/>
  <c r="D202" i="16"/>
  <c r="O201" i="16"/>
  <c r="A201" i="16" s="1"/>
  <c r="F201" i="16"/>
  <c r="N201" i="16" s="1"/>
  <c r="E201" i="16"/>
  <c r="M201" i="16" s="1"/>
  <c r="D201" i="16"/>
  <c r="Q201" i="16" s="1"/>
  <c r="O200" i="16"/>
  <c r="A200" i="16" s="1"/>
  <c r="F200" i="16"/>
  <c r="N200" i="16" s="1"/>
  <c r="E200" i="16"/>
  <c r="M200" i="16" s="1"/>
  <c r="D200" i="16"/>
  <c r="O199" i="16"/>
  <c r="A199" i="16" s="1"/>
  <c r="F199" i="16"/>
  <c r="N199" i="16" s="1"/>
  <c r="E199" i="16"/>
  <c r="M199" i="16" s="1"/>
  <c r="D199" i="16"/>
  <c r="Q199" i="16" s="1"/>
  <c r="O198" i="16"/>
  <c r="A198" i="16" s="1"/>
  <c r="F198" i="16"/>
  <c r="N198" i="16" s="1"/>
  <c r="E198" i="16"/>
  <c r="M198" i="16" s="1"/>
  <c r="D198" i="16"/>
  <c r="O197" i="16"/>
  <c r="A197" i="16" s="1"/>
  <c r="F197" i="16"/>
  <c r="N197" i="16" s="1"/>
  <c r="E197" i="16"/>
  <c r="M197" i="16" s="1"/>
  <c r="D197" i="16"/>
  <c r="O196" i="16"/>
  <c r="A196" i="16" s="1"/>
  <c r="F196" i="16"/>
  <c r="N196" i="16" s="1"/>
  <c r="E196" i="16"/>
  <c r="M196" i="16" s="1"/>
  <c r="D196" i="16"/>
  <c r="O195" i="16"/>
  <c r="A195" i="16" s="1"/>
  <c r="F195" i="16"/>
  <c r="N195" i="16" s="1"/>
  <c r="E195" i="16"/>
  <c r="M195" i="16" s="1"/>
  <c r="D195" i="16"/>
  <c r="Q195" i="16" s="1"/>
  <c r="O194" i="16"/>
  <c r="A194" i="16" s="1"/>
  <c r="F194" i="16"/>
  <c r="N194" i="16" s="1"/>
  <c r="E194" i="16"/>
  <c r="M194" i="16" s="1"/>
  <c r="D194" i="16"/>
  <c r="O193" i="16"/>
  <c r="A193" i="16" s="1"/>
  <c r="F193" i="16"/>
  <c r="N193" i="16" s="1"/>
  <c r="E193" i="16"/>
  <c r="M193" i="16" s="1"/>
  <c r="D193" i="16"/>
  <c r="Q193" i="16" s="1"/>
  <c r="O192" i="16"/>
  <c r="A192" i="16" s="1"/>
  <c r="F192" i="16"/>
  <c r="N192" i="16" s="1"/>
  <c r="E192" i="16"/>
  <c r="M192" i="16" s="1"/>
  <c r="D192" i="16"/>
  <c r="O191" i="16"/>
  <c r="A191" i="16" s="1"/>
  <c r="F191" i="16"/>
  <c r="N191" i="16" s="1"/>
  <c r="E191" i="16"/>
  <c r="M191" i="16" s="1"/>
  <c r="D191" i="16"/>
  <c r="Q191" i="16" s="1"/>
  <c r="O190" i="16"/>
  <c r="A190" i="16" s="1"/>
  <c r="F190" i="16"/>
  <c r="N190" i="16" s="1"/>
  <c r="E190" i="16"/>
  <c r="M190" i="16" s="1"/>
  <c r="D190" i="16"/>
  <c r="O189" i="16"/>
  <c r="A189" i="16" s="1"/>
  <c r="F189" i="16"/>
  <c r="N189" i="16" s="1"/>
  <c r="E189" i="16"/>
  <c r="M189" i="16" s="1"/>
  <c r="D189" i="16"/>
  <c r="Q189" i="16" s="1"/>
  <c r="O188" i="16"/>
  <c r="A188" i="16" s="1"/>
  <c r="F188" i="16"/>
  <c r="N188" i="16" s="1"/>
  <c r="E188" i="16"/>
  <c r="M188" i="16" s="1"/>
  <c r="D188" i="16"/>
  <c r="O187" i="16"/>
  <c r="A187" i="16" s="1"/>
  <c r="F187" i="16"/>
  <c r="N187" i="16" s="1"/>
  <c r="E187" i="16"/>
  <c r="M187" i="16" s="1"/>
  <c r="D187" i="16"/>
  <c r="Q187" i="16" s="1"/>
  <c r="O186" i="16"/>
  <c r="A186" i="16" s="1"/>
  <c r="F186" i="16"/>
  <c r="N186" i="16" s="1"/>
  <c r="E186" i="16"/>
  <c r="M186" i="16" s="1"/>
  <c r="D186" i="16"/>
  <c r="O185" i="16"/>
  <c r="A185" i="16" s="1"/>
  <c r="F185" i="16"/>
  <c r="N185" i="16" s="1"/>
  <c r="E185" i="16"/>
  <c r="M185" i="16" s="1"/>
  <c r="D185" i="16"/>
  <c r="Q185" i="16" s="1"/>
  <c r="O184" i="16"/>
  <c r="A184" i="16" s="1"/>
  <c r="F184" i="16"/>
  <c r="N184" i="16" s="1"/>
  <c r="E184" i="16"/>
  <c r="M184" i="16" s="1"/>
  <c r="D184" i="16"/>
  <c r="O183" i="16"/>
  <c r="A183" i="16" s="1"/>
  <c r="F183" i="16"/>
  <c r="N183" i="16" s="1"/>
  <c r="E183" i="16"/>
  <c r="M183" i="16" s="1"/>
  <c r="D183" i="16"/>
  <c r="Q183" i="16" s="1"/>
  <c r="O182" i="16"/>
  <c r="A182" i="16" s="1"/>
  <c r="F182" i="16"/>
  <c r="N182" i="16" s="1"/>
  <c r="E182" i="16"/>
  <c r="M182" i="16" s="1"/>
  <c r="D182" i="16"/>
  <c r="O181" i="16"/>
  <c r="A181" i="16" s="1"/>
  <c r="F181" i="16"/>
  <c r="N181" i="16" s="1"/>
  <c r="E181" i="16"/>
  <c r="M181" i="16" s="1"/>
  <c r="D181" i="16"/>
  <c r="Q181" i="16" s="1"/>
  <c r="O180" i="16"/>
  <c r="A180" i="16" s="1"/>
  <c r="F180" i="16"/>
  <c r="N180" i="16" s="1"/>
  <c r="E180" i="16"/>
  <c r="M180" i="16" s="1"/>
  <c r="D180" i="16"/>
  <c r="O179" i="16"/>
  <c r="A179" i="16" s="1"/>
  <c r="F179" i="16"/>
  <c r="N179" i="16" s="1"/>
  <c r="E179" i="16"/>
  <c r="M179" i="16" s="1"/>
  <c r="D179" i="16"/>
  <c r="O178" i="16"/>
  <c r="A178" i="16" s="1"/>
  <c r="F178" i="16"/>
  <c r="N178" i="16" s="1"/>
  <c r="E178" i="16"/>
  <c r="M178" i="16" s="1"/>
  <c r="D178" i="16"/>
  <c r="O177" i="16"/>
  <c r="A177" i="16" s="1"/>
  <c r="F177" i="16"/>
  <c r="N177" i="16" s="1"/>
  <c r="E177" i="16"/>
  <c r="M177" i="16" s="1"/>
  <c r="D177" i="16"/>
  <c r="O176" i="16"/>
  <c r="A176" i="16" s="1"/>
  <c r="F176" i="16"/>
  <c r="N176" i="16" s="1"/>
  <c r="E176" i="16"/>
  <c r="M176" i="16" s="1"/>
  <c r="D176" i="16"/>
  <c r="O175" i="16"/>
  <c r="A175" i="16" s="1"/>
  <c r="F175" i="16"/>
  <c r="N175" i="16" s="1"/>
  <c r="E175" i="16"/>
  <c r="M175" i="16" s="1"/>
  <c r="D175" i="16"/>
  <c r="Q175" i="16" s="1"/>
  <c r="O174" i="16"/>
  <c r="A174" i="16" s="1"/>
  <c r="F174" i="16"/>
  <c r="N174" i="16" s="1"/>
  <c r="E174" i="16"/>
  <c r="M174" i="16" s="1"/>
  <c r="D174" i="16"/>
  <c r="O173" i="16"/>
  <c r="A173" i="16" s="1"/>
  <c r="F173" i="16"/>
  <c r="N173" i="16" s="1"/>
  <c r="E173" i="16"/>
  <c r="M173" i="16" s="1"/>
  <c r="D173" i="16"/>
  <c r="Q173" i="16" s="1"/>
  <c r="O172" i="16"/>
  <c r="A172" i="16" s="1"/>
  <c r="F172" i="16"/>
  <c r="N172" i="16" s="1"/>
  <c r="E172" i="16"/>
  <c r="M172" i="16" s="1"/>
  <c r="D172" i="16"/>
  <c r="O171" i="16"/>
  <c r="A171" i="16" s="1"/>
  <c r="F171" i="16"/>
  <c r="N171" i="16" s="1"/>
  <c r="E171" i="16"/>
  <c r="M171" i="16" s="1"/>
  <c r="D171" i="16"/>
  <c r="Q171" i="16" s="1"/>
  <c r="O170" i="16"/>
  <c r="A170" i="16" s="1"/>
  <c r="F170" i="16"/>
  <c r="N170" i="16" s="1"/>
  <c r="E170" i="16"/>
  <c r="M170" i="16" s="1"/>
  <c r="D170" i="16"/>
  <c r="O169" i="16"/>
  <c r="A169" i="16" s="1"/>
  <c r="F169" i="16"/>
  <c r="N169" i="16" s="1"/>
  <c r="E169" i="16"/>
  <c r="M169" i="16" s="1"/>
  <c r="D169" i="16"/>
  <c r="Q169" i="16" s="1"/>
  <c r="O168" i="16"/>
  <c r="A168" i="16" s="1"/>
  <c r="F168" i="16"/>
  <c r="N168" i="16" s="1"/>
  <c r="E168" i="16"/>
  <c r="M168" i="16" s="1"/>
  <c r="D168" i="16"/>
  <c r="O167" i="16"/>
  <c r="A167" i="16" s="1"/>
  <c r="F167" i="16"/>
  <c r="N167" i="16" s="1"/>
  <c r="E167" i="16"/>
  <c r="M167" i="16" s="1"/>
  <c r="D167" i="16"/>
  <c r="Q167" i="16" s="1"/>
  <c r="O166" i="16"/>
  <c r="A166" i="16" s="1"/>
  <c r="F166" i="16"/>
  <c r="N166" i="16" s="1"/>
  <c r="E166" i="16"/>
  <c r="M166" i="16" s="1"/>
  <c r="D166" i="16"/>
  <c r="O165" i="16"/>
  <c r="A165" i="16" s="1"/>
  <c r="F165" i="16"/>
  <c r="N165" i="16" s="1"/>
  <c r="E165" i="16"/>
  <c r="M165" i="16" s="1"/>
  <c r="D165" i="16"/>
  <c r="O164" i="16"/>
  <c r="A164" i="16" s="1"/>
  <c r="F164" i="16"/>
  <c r="N164" i="16" s="1"/>
  <c r="E164" i="16"/>
  <c r="M164" i="16" s="1"/>
  <c r="D164" i="16"/>
  <c r="O163" i="16"/>
  <c r="A163" i="16" s="1"/>
  <c r="F163" i="16"/>
  <c r="N163" i="16" s="1"/>
  <c r="E163" i="16"/>
  <c r="M163" i="16" s="1"/>
  <c r="D163" i="16"/>
  <c r="Q163" i="16" s="1"/>
  <c r="O162" i="16"/>
  <c r="F162" i="16"/>
  <c r="N162" i="16" s="1"/>
  <c r="E162" i="16"/>
  <c r="M162" i="16" s="1"/>
  <c r="D162" i="16"/>
  <c r="O161" i="16"/>
  <c r="A161" i="16" s="1"/>
  <c r="F161" i="16"/>
  <c r="N161" i="16" s="1"/>
  <c r="E161" i="16"/>
  <c r="M161" i="16" s="1"/>
  <c r="D161" i="16"/>
  <c r="O160" i="16"/>
  <c r="A160" i="16" s="1"/>
  <c r="F160" i="16"/>
  <c r="N160" i="16" s="1"/>
  <c r="E160" i="16"/>
  <c r="M160" i="16" s="1"/>
  <c r="D160" i="16"/>
  <c r="O159" i="16"/>
  <c r="A159" i="16" s="1"/>
  <c r="F159" i="16"/>
  <c r="N159" i="16" s="1"/>
  <c r="E159" i="16"/>
  <c r="M159" i="16" s="1"/>
  <c r="D159" i="16"/>
  <c r="O158" i="16"/>
  <c r="A158" i="16" s="1"/>
  <c r="F158" i="16"/>
  <c r="N158" i="16" s="1"/>
  <c r="E158" i="16"/>
  <c r="M158" i="16" s="1"/>
  <c r="D158" i="16"/>
  <c r="O157" i="16"/>
  <c r="A157" i="16" s="1"/>
  <c r="F157" i="16"/>
  <c r="N157" i="16" s="1"/>
  <c r="E157" i="16"/>
  <c r="M157" i="16" s="1"/>
  <c r="D157" i="16"/>
  <c r="O156" i="16"/>
  <c r="A156" i="16" s="1"/>
  <c r="F156" i="16"/>
  <c r="N156" i="16" s="1"/>
  <c r="E156" i="16"/>
  <c r="M156" i="16" s="1"/>
  <c r="D156" i="16"/>
  <c r="O155" i="16"/>
  <c r="A155" i="16" s="1"/>
  <c r="F155" i="16"/>
  <c r="N155" i="16" s="1"/>
  <c r="E155" i="16"/>
  <c r="M155" i="16" s="1"/>
  <c r="D155" i="16"/>
  <c r="O154" i="16"/>
  <c r="A154" i="16" s="1"/>
  <c r="F154" i="16"/>
  <c r="N154" i="16" s="1"/>
  <c r="E154" i="16"/>
  <c r="M154" i="16" s="1"/>
  <c r="D154" i="16"/>
  <c r="O153" i="16"/>
  <c r="A153" i="16" s="1"/>
  <c r="F153" i="16"/>
  <c r="N153" i="16" s="1"/>
  <c r="E153" i="16"/>
  <c r="M153" i="16" s="1"/>
  <c r="D153" i="16"/>
  <c r="O152" i="16"/>
  <c r="A152" i="16" s="1"/>
  <c r="F152" i="16"/>
  <c r="N152" i="16" s="1"/>
  <c r="E152" i="16"/>
  <c r="M152" i="16" s="1"/>
  <c r="D152" i="16"/>
  <c r="O151" i="16"/>
  <c r="A151" i="16" s="1"/>
  <c r="F151" i="16"/>
  <c r="N151" i="16" s="1"/>
  <c r="E151" i="16"/>
  <c r="M151" i="16" s="1"/>
  <c r="D151" i="16"/>
  <c r="O150" i="16"/>
  <c r="A150" i="16" s="1"/>
  <c r="F150" i="16"/>
  <c r="N150" i="16" s="1"/>
  <c r="E150" i="16"/>
  <c r="M150" i="16" s="1"/>
  <c r="D150" i="16"/>
  <c r="O149" i="16"/>
  <c r="A149" i="16" s="1"/>
  <c r="F149" i="16"/>
  <c r="N149" i="16" s="1"/>
  <c r="E149" i="16"/>
  <c r="M149" i="16" s="1"/>
  <c r="D149" i="16"/>
  <c r="O148" i="16"/>
  <c r="A148" i="16" s="1"/>
  <c r="F148" i="16"/>
  <c r="N148" i="16" s="1"/>
  <c r="E148" i="16"/>
  <c r="M148" i="16" s="1"/>
  <c r="D148" i="16"/>
  <c r="O147" i="16"/>
  <c r="A147" i="16" s="1"/>
  <c r="F147" i="16"/>
  <c r="N147" i="16" s="1"/>
  <c r="E147" i="16"/>
  <c r="M147" i="16" s="1"/>
  <c r="D147" i="16"/>
  <c r="O146" i="16"/>
  <c r="A146" i="16" s="1"/>
  <c r="F146" i="16"/>
  <c r="N146" i="16" s="1"/>
  <c r="E146" i="16"/>
  <c r="M146" i="16" s="1"/>
  <c r="D146" i="16"/>
  <c r="O145" i="16"/>
  <c r="A145" i="16" s="1"/>
  <c r="F145" i="16"/>
  <c r="N145" i="16" s="1"/>
  <c r="E145" i="16"/>
  <c r="M145" i="16" s="1"/>
  <c r="D145" i="16"/>
  <c r="O144" i="16"/>
  <c r="A144" i="16" s="1"/>
  <c r="F144" i="16"/>
  <c r="N144" i="16" s="1"/>
  <c r="E144" i="16"/>
  <c r="M144" i="16" s="1"/>
  <c r="D144" i="16"/>
  <c r="O143" i="16"/>
  <c r="A143" i="16" s="1"/>
  <c r="F143" i="16"/>
  <c r="N143" i="16" s="1"/>
  <c r="E143" i="16"/>
  <c r="M143" i="16" s="1"/>
  <c r="D143" i="16"/>
  <c r="O142" i="16"/>
  <c r="A142" i="16" s="1"/>
  <c r="E142" i="16"/>
  <c r="M142" i="16" s="1"/>
  <c r="D142" i="16"/>
  <c r="L142" i="16" s="1"/>
  <c r="O141" i="16"/>
  <c r="A141" i="16" s="1"/>
  <c r="F141" i="16"/>
  <c r="N141" i="16" s="1"/>
  <c r="E141" i="16"/>
  <c r="M141" i="16" s="1"/>
  <c r="D141" i="16"/>
  <c r="O140" i="16"/>
  <c r="A140" i="16" s="1"/>
  <c r="F140" i="16"/>
  <c r="N140" i="16" s="1"/>
  <c r="E140" i="16"/>
  <c r="M140" i="16" s="1"/>
  <c r="D140" i="16"/>
  <c r="O139" i="16"/>
  <c r="A139" i="16" s="1"/>
  <c r="F139" i="16"/>
  <c r="N139" i="16" s="1"/>
  <c r="E139" i="16"/>
  <c r="M139" i="16" s="1"/>
  <c r="D139" i="16"/>
  <c r="O138" i="16"/>
  <c r="A138" i="16" s="1"/>
  <c r="F138" i="16"/>
  <c r="N138" i="16" s="1"/>
  <c r="E138" i="16"/>
  <c r="M138" i="16" s="1"/>
  <c r="D138" i="16"/>
  <c r="O137" i="16"/>
  <c r="A137" i="16" s="1"/>
  <c r="F137" i="16"/>
  <c r="N137" i="16" s="1"/>
  <c r="E137" i="16"/>
  <c r="M137" i="16" s="1"/>
  <c r="D137" i="16"/>
  <c r="O136" i="16"/>
  <c r="A136" i="16" s="1"/>
  <c r="F136" i="16"/>
  <c r="N136" i="16" s="1"/>
  <c r="E136" i="16"/>
  <c r="M136" i="16" s="1"/>
  <c r="D136" i="16"/>
  <c r="O135" i="16"/>
  <c r="A135" i="16" s="1"/>
  <c r="F135" i="16"/>
  <c r="N135" i="16" s="1"/>
  <c r="E135" i="16"/>
  <c r="M135" i="16" s="1"/>
  <c r="D135" i="16"/>
  <c r="O134" i="16"/>
  <c r="A134" i="16" s="1"/>
  <c r="F134" i="16"/>
  <c r="N134" i="16" s="1"/>
  <c r="E134" i="16"/>
  <c r="M134" i="16" s="1"/>
  <c r="D134" i="16"/>
  <c r="O133" i="16"/>
  <c r="A133" i="16" s="1"/>
  <c r="F133" i="16"/>
  <c r="N133" i="16" s="1"/>
  <c r="E133" i="16"/>
  <c r="M133" i="16" s="1"/>
  <c r="D133" i="16"/>
  <c r="O132" i="16"/>
  <c r="A132" i="16" s="1"/>
  <c r="F132" i="16"/>
  <c r="N132" i="16" s="1"/>
  <c r="E132" i="16"/>
  <c r="M132" i="16" s="1"/>
  <c r="D132" i="16"/>
  <c r="O131" i="16"/>
  <c r="A131" i="16" s="1"/>
  <c r="F131" i="16"/>
  <c r="N131" i="16" s="1"/>
  <c r="E131" i="16"/>
  <c r="M131" i="16" s="1"/>
  <c r="D131" i="16"/>
  <c r="O130" i="16"/>
  <c r="A130" i="16" s="1"/>
  <c r="F130" i="16"/>
  <c r="N130" i="16" s="1"/>
  <c r="E130" i="16"/>
  <c r="M130" i="16" s="1"/>
  <c r="D130" i="16"/>
  <c r="O129" i="16"/>
  <c r="A129" i="16" s="1"/>
  <c r="F129" i="16"/>
  <c r="N129" i="16" s="1"/>
  <c r="E129" i="16"/>
  <c r="M129" i="16" s="1"/>
  <c r="D129" i="16"/>
  <c r="O128" i="16"/>
  <c r="A128" i="16" s="1"/>
  <c r="F128" i="16"/>
  <c r="N128" i="16" s="1"/>
  <c r="E128" i="16"/>
  <c r="M128" i="16" s="1"/>
  <c r="D128" i="16"/>
  <c r="O127" i="16"/>
  <c r="A127" i="16" s="1"/>
  <c r="F127" i="16"/>
  <c r="N127" i="16" s="1"/>
  <c r="E127" i="16"/>
  <c r="M127" i="16" s="1"/>
  <c r="D127" i="16"/>
  <c r="O126" i="16"/>
  <c r="A126" i="16" s="1"/>
  <c r="F126" i="16"/>
  <c r="N126" i="16" s="1"/>
  <c r="E126" i="16"/>
  <c r="M126" i="16" s="1"/>
  <c r="D126" i="16"/>
  <c r="O125" i="16"/>
  <c r="A125" i="16" s="1"/>
  <c r="F125" i="16"/>
  <c r="N125" i="16" s="1"/>
  <c r="E125" i="16"/>
  <c r="M125" i="16" s="1"/>
  <c r="D125" i="16"/>
  <c r="O124" i="16"/>
  <c r="A124" i="16" s="1"/>
  <c r="F124" i="16"/>
  <c r="N124" i="16" s="1"/>
  <c r="E124" i="16"/>
  <c r="M124" i="16" s="1"/>
  <c r="D124" i="16"/>
  <c r="O123" i="16"/>
  <c r="A123" i="16" s="1"/>
  <c r="F123" i="16"/>
  <c r="N123" i="16" s="1"/>
  <c r="E123" i="16"/>
  <c r="M123" i="16" s="1"/>
  <c r="D123" i="16"/>
  <c r="O122" i="16"/>
  <c r="A122" i="16" s="1"/>
  <c r="F122" i="16"/>
  <c r="N122" i="16" s="1"/>
  <c r="E122" i="16"/>
  <c r="M122" i="16" s="1"/>
  <c r="D122" i="16"/>
  <c r="O121" i="16"/>
  <c r="A121" i="16" s="1"/>
  <c r="F121" i="16"/>
  <c r="N121" i="16" s="1"/>
  <c r="E121" i="16"/>
  <c r="M121" i="16" s="1"/>
  <c r="D121" i="16"/>
  <c r="O120" i="16"/>
  <c r="A120" i="16" s="1"/>
  <c r="F120" i="16"/>
  <c r="N120" i="16" s="1"/>
  <c r="E120" i="16"/>
  <c r="M120" i="16" s="1"/>
  <c r="D120" i="16"/>
  <c r="O119" i="16"/>
  <c r="A119" i="16" s="1"/>
  <c r="F119" i="16"/>
  <c r="N119" i="16" s="1"/>
  <c r="E119" i="16"/>
  <c r="M119" i="16" s="1"/>
  <c r="D119" i="16"/>
  <c r="O118" i="16"/>
  <c r="A118" i="16" s="1"/>
  <c r="F118" i="16"/>
  <c r="N118" i="16" s="1"/>
  <c r="E118" i="16"/>
  <c r="M118" i="16" s="1"/>
  <c r="D118" i="16"/>
  <c r="O117" i="16"/>
  <c r="A117" i="16" s="1"/>
  <c r="F117" i="16"/>
  <c r="N117" i="16" s="1"/>
  <c r="E117" i="16"/>
  <c r="M117" i="16" s="1"/>
  <c r="D117" i="16"/>
  <c r="O116" i="16"/>
  <c r="A116" i="16" s="1"/>
  <c r="F116" i="16"/>
  <c r="N116" i="16" s="1"/>
  <c r="E116" i="16"/>
  <c r="M116" i="16" s="1"/>
  <c r="D116" i="16"/>
  <c r="O115" i="16"/>
  <c r="A115" i="16" s="1"/>
  <c r="F115" i="16"/>
  <c r="N115" i="16" s="1"/>
  <c r="E115" i="16"/>
  <c r="M115" i="16" s="1"/>
  <c r="D115" i="16"/>
  <c r="O114" i="16"/>
  <c r="A114" i="16" s="1"/>
  <c r="F114" i="16"/>
  <c r="N114" i="16" s="1"/>
  <c r="E114" i="16"/>
  <c r="M114" i="16" s="1"/>
  <c r="D114" i="16"/>
  <c r="O113" i="16"/>
  <c r="A113" i="16" s="1"/>
  <c r="F113" i="16"/>
  <c r="N113" i="16" s="1"/>
  <c r="E113" i="16"/>
  <c r="M113" i="16" s="1"/>
  <c r="D113" i="16"/>
  <c r="O112" i="16"/>
  <c r="A112" i="16" s="1"/>
  <c r="F112" i="16"/>
  <c r="N112" i="16" s="1"/>
  <c r="E112" i="16"/>
  <c r="M112" i="16" s="1"/>
  <c r="D112" i="16"/>
  <c r="O111" i="16"/>
  <c r="A111" i="16" s="1"/>
  <c r="F111" i="16"/>
  <c r="N111" i="16" s="1"/>
  <c r="E111" i="16"/>
  <c r="M111" i="16" s="1"/>
  <c r="D111" i="16"/>
  <c r="O110" i="16"/>
  <c r="A110" i="16" s="1"/>
  <c r="F110" i="16"/>
  <c r="N110" i="16" s="1"/>
  <c r="E110" i="16"/>
  <c r="M110" i="16" s="1"/>
  <c r="D110" i="16"/>
  <c r="O109" i="16"/>
  <c r="A109" i="16" s="1"/>
  <c r="F109" i="16"/>
  <c r="N109" i="16" s="1"/>
  <c r="E109" i="16"/>
  <c r="M109" i="16" s="1"/>
  <c r="D109" i="16"/>
  <c r="O108" i="16"/>
  <c r="A108" i="16" s="1"/>
  <c r="F108" i="16"/>
  <c r="N108" i="16" s="1"/>
  <c r="E108" i="16"/>
  <c r="M108" i="16" s="1"/>
  <c r="D108" i="16"/>
  <c r="O107" i="16"/>
  <c r="A107" i="16" s="1"/>
  <c r="F107" i="16"/>
  <c r="N107" i="16" s="1"/>
  <c r="E107" i="16"/>
  <c r="M107" i="16" s="1"/>
  <c r="D107" i="16"/>
  <c r="O106" i="16"/>
  <c r="A106" i="16" s="1"/>
  <c r="F106" i="16"/>
  <c r="N106" i="16" s="1"/>
  <c r="E106" i="16"/>
  <c r="M106" i="16" s="1"/>
  <c r="D106" i="16"/>
  <c r="O105" i="16"/>
  <c r="A105" i="16" s="1"/>
  <c r="F105" i="16"/>
  <c r="N105" i="16" s="1"/>
  <c r="E105" i="16"/>
  <c r="M105" i="16" s="1"/>
  <c r="D105" i="16"/>
  <c r="O104" i="16"/>
  <c r="A104" i="16" s="1"/>
  <c r="F104" i="16"/>
  <c r="N104" i="16" s="1"/>
  <c r="E104" i="16"/>
  <c r="M104" i="16" s="1"/>
  <c r="D104" i="16"/>
  <c r="O103" i="16"/>
  <c r="A103" i="16" s="1"/>
  <c r="F103" i="16"/>
  <c r="N103" i="16" s="1"/>
  <c r="E103" i="16"/>
  <c r="M103" i="16" s="1"/>
  <c r="D103" i="16"/>
  <c r="O102" i="16"/>
  <c r="A102" i="16" s="1"/>
  <c r="F102" i="16"/>
  <c r="N102" i="16" s="1"/>
  <c r="E102" i="16"/>
  <c r="M102" i="16" s="1"/>
  <c r="D102" i="16"/>
  <c r="O101" i="16"/>
  <c r="A101" i="16" s="1"/>
  <c r="F101" i="16"/>
  <c r="N101" i="16" s="1"/>
  <c r="E101" i="16"/>
  <c r="M101" i="16" s="1"/>
  <c r="D101" i="16"/>
  <c r="O100" i="16"/>
  <c r="A100" i="16" s="1"/>
  <c r="F100" i="16"/>
  <c r="N100" i="16" s="1"/>
  <c r="E100" i="16"/>
  <c r="M100" i="16" s="1"/>
  <c r="D100" i="16"/>
  <c r="O99" i="16"/>
  <c r="A99" i="16" s="1"/>
  <c r="F99" i="16"/>
  <c r="N99" i="16" s="1"/>
  <c r="E99" i="16"/>
  <c r="M99" i="16" s="1"/>
  <c r="D99" i="16"/>
  <c r="O98" i="16"/>
  <c r="A98" i="16" s="1"/>
  <c r="F98" i="16"/>
  <c r="N98" i="16" s="1"/>
  <c r="E98" i="16"/>
  <c r="M98" i="16" s="1"/>
  <c r="D98" i="16"/>
  <c r="O97" i="16"/>
  <c r="A97" i="16" s="1"/>
  <c r="F97" i="16"/>
  <c r="N97" i="16" s="1"/>
  <c r="E97" i="16"/>
  <c r="M97" i="16" s="1"/>
  <c r="D97" i="16"/>
  <c r="O96" i="16"/>
  <c r="A96" i="16" s="1"/>
  <c r="F96" i="16"/>
  <c r="N96" i="16" s="1"/>
  <c r="E96" i="16"/>
  <c r="M96" i="16" s="1"/>
  <c r="D96" i="16"/>
  <c r="O95" i="16"/>
  <c r="A95" i="16" s="1"/>
  <c r="F95" i="16"/>
  <c r="N95" i="16" s="1"/>
  <c r="E95" i="16"/>
  <c r="M95" i="16" s="1"/>
  <c r="D95" i="16"/>
  <c r="O94" i="16"/>
  <c r="A94" i="16" s="1"/>
  <c r="F94" i="16"/>
  <c r="N94" i="16" s="1"/>
  <c r="E94" i="16"/>
  <c r="M94" i="16" s="1"/>
  <c r="D94" i="16"/>
  <c r="O93" i="16"/>
  <c r="A93" i="16" s="1"/>
  <c r="F93" i="16"/>
  <c r="N93" i="16" s="1"/>
  <c r="E93" i="16"/>
  <c r="M93" i="16" s="1"/>
  <c r="D93" i="16"/>
  <c r="O92" i="16"/>
  <c r="A92" i="16" s="1"/>
  <c r="F92" i="16"/>
  <c r="N92" i="16" s="1"/>
  <c r="E92" i="16"/>
  <c r="M92" i="16" s="1"/>
  <c r="D92" i="16"/>
  <c r="O91" i="16"/>
  <c r="A91" i="16" s="1"/>
  <c r="F91" i="16"/>
  <c r="N91" i="16" s="1"/>
  <c r="E91" i="16"/>
  <c r="M91" i="16" s="1"/>
  <c r="D91" i="16"/>
  <c r="O90" i="16"/>
  <c r="A90" i="16" s="1"/>
  <c r="F90" i="16"/>
  <c r="N90" i="16" s="1"/>
  <c r="E90" i="16"/>
  <c r="M90" i="16" s="1"/>
  <c r="D90" i="16"/>
  <c r="O89" i="16"/>
  <c r="A89" i="16" s="1"/>
  <c r="F89" i="16"/>
  <c r="N89" i="16" s="1"/>
  <c r="E89" i="16"/>
  <c r="M89" i="16" s="1"/>
  <c r="D89" i="16"/>
  <c r="O88" i="16"/>
  <c r="A88" i="16" s="1"/>
  <c r="F88" i="16"/>
  <c r="N88" i="16" s="1"/>
  <c r="E88" i="16"/>
  <c r="M88" i="16" s="1"/>
  <c r="D88" i="16"/>
  <c r="O87" i="16"/>
  <c r="A87" i="16" s="1"/>
  <c r="F87" i="16"/>
  <c r="N87" i="16" s="1"/>
  <c r="E87" i="16"/>
  <c r="M87" i="16" s="1"/>
  <c r="D87" i="16"/>
  <c r="O86" i="16"/>
  <c r="A86" i="16" s="1"/>
  <c r="F86" i="16"/>
  <c r="N86" i="16" s="1"/>
  <c r="E86" i="16"/>
  <c r="M86" i="16" s="1"/>
  <c r="D86" i="16"/>
  <c r="O85" i="16"/>
  <c r="A85" i="16" s="1"/>
  <c r="F85" i="16"/>
  <c r="N85" i="16" s="1"/>
  <c r="E85" i="16"/>
  <c r="M85" i="16" s="1"/>
  <c r="D85" i="16"/>
  <c r="O84" i="16"/>
  <c r="A84" i="16" s="1"/>
  <c r="F84" i="16"/>
  <c r="N84" i="16" s="1"/>
  <c r="E84" i="16"/>
  <c r="M84" i="16" s="1"/>
  <c r="D84" i="16"/>
  <c r="O83" i="16"/>
  <c r="A83" i="16" s="1"/>
  <c r="F83" i="16"/>
  <c r="N83" i="16" s="1"/>
  <c r="E83" i="16"/>
  <c r="M83" i="16" s="1"/>
  <c r="D83" i="16"/>
  <c r="O82" i="16"/>
  <c r="A82" i="16" s="1"/>
  <c r="F82" i="16"/>
  <c r="N82" i="16" s="1"/>
  <c r="E82" i="16"/>
  <c r="M82" i="16" s="1"/>
  <c r="D82" i="16"/>
  <c r="O81" i="16"/>
  <c r="A81" i="16" s="1"/>
  <c r="F81" i="16"/>
  <c r="N81" i="16" s="1"/>
  <c r="E81" i="16"/>
  <c r="M81" i="16" s="1"/>
  <c r="D81" i="16"/>
  <c r="O80" i="16"/>
  <c r="A80" i="16" s="1"/>
  <c r="F80" i="16"/>
  <c r="N80" i="16" s="1"/>
  <c r="E80" i="16"/>
  <c r="M80" i="16" s="1"/>
  <c r="D80" i="16"/>
  <c r="O79" i="16"/>
  <c r="A79" i="16" s="1"/>
  <c r="F79" i="16"/>
  <c r="N79" i="16" s="1"/>
  <c r="E79" i="16"/>
  <c r="M79" i="16" s="1"/>
  <c r="D79" i="16"/>
  <c r="O78" i="16"/>
  <c r="A78" i="16" s="1"/>
  <c r="F78" i="16"/>
  <c r="N78" i="16" s="1"/>
  <c r="E78" i="16"/>
  <c r="M78" i="16" s="1"/>
  <c r="D78" i="16"/>
  <c r="O77" i="16"/>
  <c r="A77" i="16" s="1"/>
  <c r="F77" i="16"/>
  <c r="N77" i="16" s="1"/>
  <c r="E77" i="16"/>
  <c r="M77" i="16" s="1"/>
  <c r="D77" i="16"/>
  <c r="O76" i="16"/>
  <c r="A76" i="16" s="1"/>
  <c r="F76" i="16"/>
  <c r="N76" i="16" s="1"/>
  <c r="E76" i="16"/>
  <c r="M76" i="16" s="1"/>
  <c r="D76" i="16"/>
  <c r="O75" i="16"/>
  <c r="A75" i="16" s="1"/>
  <c r="F75" i="16"/>
  <c r="N75" i="16" s="1"/>
  <c r="E75" i="16"/>
  <c r="M75" i="16" s="1"/>
  <c r="D75" i="16"/>
  <c r="O74" i="16"/>
  <c r="A74" i="16" s="1"/>
  <c r="F74" i="16"/>
  <c r="N74" i="16" s="1"/>
  <c r="E74" i="16"/>
  <c r="M74" i="16" s="1"/>
  <c r="D74" i="16"/>
  <c r="O73" i="16"/>
  <c r="A73" i="16" s="1"/>
  <c r="F73" i="16"/>
  <c r="N73" i="16" s="1"/>
  <c r="E73" i="16"/>
  <c r="M73" i="16" s="1"/>
  <c r="D73" i="16"/>
  <c r="O72" i="16"/>
  <c r="A72" i="16" s="1"/>
  <c r="F72" i="16"/>
  <c r="N72" i="16" s="1"/>
  <c r="E72" i="16"/>
  <c r="M72" i="16" s="1"/>
  <c r="D72" i="16"/>
  <c r="O71" i="16"/>
  <c r="A71" i="16" s="1"/>
  <c r="F71" i="16"/>
  <c r="N71" i="16" s="1"/>
  <c r="E71" i="16"/>
  <c r="M71" i="16" s="1"/>
  <c r="D71" i="16"/>
  <c r="O70" i="16"/>
  <c r="A70" i="16" s="1"/>
  <c r="F70" i="16"/>
  <c r="N70" i="16" s="1"/>
  <c r="E70" i="16"/>
  <c r="M70" i="16" s="1"/>
  <c r="D70" i="16"/>
  <c r="O69" i="16"/>
  <c r="A69" i="16" s="1"/>
  <c r="F69" i="16"/>
  <c r="N69" i="16" s="1"/>
  <c r="E69" i="16"/>
  <c r="M69" i="16" s="1"/>
  <c r="D69" i="16"/>
  <c r="O68" i="16"/>
  <c r="A68" i="16" s="1"/>
  <c r="F68" i="16"/>
  <c r="N68" i="16" s="1"/>
  <c r="E68" i="16"/>
  <c r="M68" i="16" s="1"/>
  <c r="D68" i="16"/>
  <c r="O67" i="16"/>
  <c r="A67" i="16" s="1"/>
  <c r="F67" i="16"/>
  <c r="N67" i="16" s="1"/>
  <c r="E67" i="16"/>
  <c r="M67" i="16" s="1"/>
  <c r="D67" i="16"/>
  <c r="O66" i="16"/>
  <c r="A66" i="16" s="1"/>
  <c r="F66" i="16"/>
  <c r="N66" i="16" s="1"/>
  <c r="E66" i="16"/>
  <c r="M66" i="16" s="1"/>
  <c r="D66" i="16"/>
  <c r="O65" i="16"/>
  <c r="A65" i="16" s="1"/>
  <c r="F65" i="16"/>
  <c r="N65" i="16" s="1"/>
  <c r="E65" i="16"/>
  <c r="M65" i="16" s="1"/>
  <c r="D65" i="16"/>
  <c r="O64" i="16"/>
  <c r="A64" i="16" s="1"/>
  <c r="F64" i="16"/>
  <c r="N64" i="16" s="1"/>
  <c r="E64" i="16"/>
  <c r="M64" i="16" s="1"/>
  <c r="D64" i="16"/>
  <c r="O63" i="16"/>
  <c r="A63" i="16" s="1"/>
  <c r="F63" i="16"/>
  <c r="N63" i="16" s="1"/>
  <c r="E63" i="16"/>
  <c r="M63" i="16" s="1"/>
  <c r="D63" i="16"/>
  <c r="O62" i="16"/>
  <c r="A62" i="16" s="1"/>
  <c r="F62" i="16"/>
  <c r="N62" i="16" s="1"/>
  <c r="E62" i="16"/>
  <c r="M62" i="16" s="1"/>
  <c r="D62" i="16"/>
  <c r="O61" i="16"/>
  <c r="A61" i="16" s="1"/>
  <c r="F61" i="16"/>
  <c r="N61" i="16" s="1"/>
  <c r="E61" i="16"/>
  <c r="M61" i="16" s="1"/>
  <c r="D61" i="16"/>
  <c r="O60" i="16"/>
  <c r="A60" i="16" s="1"/>
  <c r="F60" i="16"/>
  <c r="N60" i="16" s="1"/>
  <c r="E60" i="16"/>
  <c r="M60" i="16" s="1"/>
  <c r="D60" i="16"/>
  <c r="O59" i="16"/>
  <c r="A59" i="16" s="1"/>
  <c r="F59" i="16"/>
  <c r="N59" i="16" s="1"/>
  <c r="E59" i="16"/>
  <c r="M59" i="16" s="1"/>
  <c r="D59" i="16"/>
  <c r="O58" i="16"/>
  <c r="A58" i="16" s="1"/>
  <c r="F58" i="16"/>
  <c r="N58" i="16" s="1"/>
  <c r="E58" i="16"/>
  <c r="M58" i="16" s="1"/>
  <c r="D58" i="16"/>
  <c r="O57" i="16"/>
  <c r="A57" i="16" s="1"/>
  <c r="F57" i="16"/>
  <c r="N57" i="16" s="1"/>
  <c r="E57" i="16"/>
  <c r="M57" i="16" s="1"/>
  <c r="D57" i="16"/>
  <c r="O56" i="16"/>
  <c r="A56" i="16" s="1"/>
  <c r="F56" i="16"/>
  <c r="N56" i="16" s="1"/>
  <c r="E56" i="16"/>
  <c r="M56" i="16" s="1"/>
  <c r="D56" i="16"/>
  <c r="O55" i="16"/>
  <c r="A55" i="16" s="1"/>
  <c r="F55" i="16"/>
  <c r="N55" i="16" s="1"/>
  <c r="E55" i="16"/>
  <c r="M55" i="16" s="1"/>
  <c r="D55" i="16"/>
  <c r="O54" i="16"/>
  <c r="A54" i="16" s="1"/>
  <c r="F54" i="16"/>
  <c r="N54" i="16" s="1"/>
  <c r="E54" i="16"/>
  <c r="M54" i="16" s="1"/>
  <c r="D54" i="16"/>
  <c r="O53" i="16"/>
  <c r="A53" i="16" s="1"/>
  <c r="F53" i="16"/>
  <c r="N53" i="16" s="1"/>
  <c r="E53" i="16"/>
  <c r="M53" i="16" s="1"/>
  <c r="D53" i="16"/>
  <c r="Q53" i="16" s="1"/>
  <c r="O52" i="16"/>
  <c r="A52" i="16" s="1"/>
  <c r="F52" i="16"/>
  <c r="N52" i="16" s="1"/>
  <c r="E52" i="16"/>
  <c r="M52" i="16" s="1"/>
  <c r="D52" i="16"/>
  <c r="O51" i="16"/>
  <c r="A51" i="16" s="1"/>
  <c r="F51" i="16"/>
  <c r="N51" i="16" s="1"/>
  <c r="E51" i="16"/>
  <c r="M51" i="16" s="1"/>
  <c r="D51" i="16"/>
  <c r="Q51" i="16" s="1"/>
  <c r="O50" i="16"/>
  <c r="A50" i="16" s="1"/>
  <c r="F50" i="16"/>
  <c r="N50" i="16" s="1"/>
  <c r="E50" i="16"/>
  <c r="M50" i="16" s="1"/>
  <c r="D50" i="16"/>
  <c r="O49" i="16"/>
  <c r="F49" i="16"/>
  <c r="N49" i="16" s="1"/>
  <c r="E49" i="16"/>
  <c r="M49" i="16" s="1"/>
  <c r="D49" i="16"/>
  <c r="A49" i="16"/>
  <c r="O48" i="16"/>
  <c r="A48" i="16" s="1"/>
  <c r="F48" i="16"/>
  <c r="N48" i="16" s="1"/>
  <c r="E48" i="16"/>
  <c r="M48" i="16" s="1"/>
  <c r="D48" i="16"/>
  <c r="Q48" i="16" s="1"/>
  <c r="O47" i="16"/>
  <c r="F47" i="16"/>
  <c r="N47" i="16" s="1"/>
  <c r="E47" i="16"/>
  <c r="M47" i="16" s="1"/>
  <c r="D47" i="16"/>
  <c r="Q47" i="16" s="1"/>
  <c r="A47" i="16"/>
  <c r="O46" i="16"/>
  <c r="A46" i="16" s="1"/>
  <c r="F46" i="16"/>
  <c r="N46" i="16" s="1"/>
  <c r="E46" i="16"/>
  <c r="M46" i="16" s="1"/>
  <c r="D46" i="16"/>
  <c r="O45" i="16"/>
  <c r="F45" i="16"/>
  <c r="N45" i="16" s="1"/>
  <c r="E45" i="16"/>
  <c r="M45" i="16" s="1"/>
  <c r="D45" i="16"/>
  <c r="Q45" i="16" s="1"/>
  <c r="A45" i="16"/>
  <c r="O44" i="16"/>
  <c r="A44" i="16" s="1"/>
  <c r="F44" i="16"/>
  <c r="N44" i="16" s="1"/>
  <c r="E44" i="16"/>
  <c r="M44" i="16" s="1"/>
  <c r="D44" i="16"/>
  <c r="Q44" i="16" s="1"/>
  <c r="O43" i="16"/>
  <c r="F43" i="16"/>
  <c r="N43" i="16" s="1"/>
  <c r="E43" i="16"/>
  <c r="M43" i="16" s="1"/>
  <c r="D43" i="16"/>
  <c r="Q43" i="16" s="1"/>
  <c r="A43" i="16"/>
  <c r="O42" i="16"/>
  <c r="A42" i="16" s="1"/>
  <c r="F42" i="16"/>
  <c r="N42" i="16" s="1"/>
  <c r="E42" i="16"/>
  <c r="M42" i="16" s="1"/>
  <c r="D42" i="16"/>
  <c r="Q42" i="16" s="1"/>
  <c r="O41" i="16"/>
  <c r="F41" i="16"/>
  <c r="N41" i="16" s="1"/>
  <c r="E41" i="16"/>
  <c r="M41" i="16" s="1"/>
  <c r="D41" i="16"/>
  <c r="Q41" i="16" s="1"/>
  <c r="A41" i="16"/>
  <c r="O40" i="16"/>
  <c r="A40" i="16" s="1"/>
  <c r="F40" i="16"/>
  <c r="N40" i="16" s="1"/>
  <c r="E40" i="16"/>
  <c r="M40" i="16" s="1"/>
  <c r="D40" i="16"/>
  <c r="Q40" i="16" s="1"/>
  <c r="O39" i="16"/>
  <c r="F39" i="16"/>
  <c r="N39" i="16" s="1"/>
  <c r="E39" i="16"/>
  <c r="M39" i="16" s="1"/>
  <c r="D39" i="16"/>
  <c r="Q39" i="16" s="1"/>
  <c r="A39" i="16"/>
  <c r="O38" i="16"/>
  <c r="A38" i="16" s="1"/>
  <c r="F38" i="16"/>
  <c r="N38" i="16" s="1"/>
  <c r="E38" i="16"/>
  <c r="M38" i="16" s="1"/>
  <c r="D38" i="16"/>
  <c r="Q38" i="16" s="1"/>
  <c r="O37" i="16"/>
  <c r="F37" i="16"/>
  <c r="N37" i="16" s="1"/>
  <c r="E37" i="16"/>
  <c r="M37" i="16" s="1"/>
  <c r="D37" i="16"/>
  <c r="Q37" i="16" s="1"/>
  <c r="A37" i="16"/>
  <c r="O36" i="16"/>
  <c r="A36" i="16" s="1"/>
  <c r="F36" i="16"/>
  <c r="N36" i="16" s="1"/>
  <c r="E36" i="16"/>
  <c r="M36" i="16" s="1"/>
  <c r="D36" i="16"/>
  <c r="O35" i="16"/>
  <c r="F35" i="16"/>
  <c r="N35" i="16" s="1"/>
  <c r="E35" i="16"/>
  <c r="M35" i="16" s="1"/>
  <c r="D35" i="16"/>
  <c r="Q35" i="16" s="1"/>
  <c r="A35" i="16"/>
  <c r="O34" i="16"/>
  <c r="A34" i="16" s="1"/>
  <c r="F34" i="16"/>
  <c r="N34" i="16" s="1"/>
  <c r="E34" i="16"/>
  <c r="M34" i="16" s="1"/>
  <c r="D34" i="16"/>
  <c r="Q34" i="16" s="1"/>
  <c r="O33" i="16"/>
  <c r="F33" i="16"/>
  <c r="N33" i="16" s="1"/>
  <c r="E33" i="16"/>
  <c r="M33" i="16" s="1"/>
  <c r="D33" i="16"/>
  <c r="A33" i="16"/>
  <c r="O32" i="16"/>
  <c r="A32" i="16" s="1"/>
  <c r="F32" i="16"/>
  <c r="N32" i="16" s="1"/>
  <c r="E32" i="16"/>
  <c r="M32" i="16" s="1"/>
  <c r="D32" i="16"/>
  <c r="Q32" i="16" s="1"/>
  <c r="O31" i="16"/>
  <c r="F31" i="16"/>
  <c r="N31" i="16" s="1"/>
  <c r="E31" i="16"/>
  <c r="M31" i="16" s="1"/>
  <c r="D31" i="16"/>
  <c r="Q31" i="16" s="1"/>
  <c r="A31" i="16"/>
  <c r="O30" i="16"/>
  <c r="A30" i="16" s="1"/>
  <c r="F30" i="16"/>
  <c r="N30" i="16" s="1"/>
  <c r="E30" i="16"/>
  <c r="M30" i="16" s="1"/>
  <c r="D30" i="16"/>
  <c r="O29" i="16"/>
  <c r="F29" i="16"/>
  <c r="N29" i="16" s="1"/>
  <c r="E29" i="16"/>
  <c r="M29" i="16" s="1"/>
  <c r="D29" i="16"/>
  <c r="Q29" i="16" s="1"/>
  <c r="A29" i="16"/>
  <c r="O28" i="16"/>
  <c r="A28" i="16" s="1"/>
  <c r="F28" i="16"/>
  <c r="N28" i="16" s="1"/>
  <c r="E28" i="16"/>
  <c r="M28" i="16" s="1"/>
  <c r="D28" i="16"/>
  <c r="Q28" i="16" s="1"/>
  <c r="O27" i="16"/>
  <c r="F27" i="16"/>
  <c r="N27" i="16" s="1"/>
  <c r="E27" i="16"/>
  <c r="M27" i="16" s="1"/>
  <c r="D27" i="16"/>
  <c r="Q27" i="16" s="1"/>
  <c r="A27" i="16"/>
  <c r="O26" i="16"/>
  <c r="A26" i="16" s="1"/>
  <c r="F26" i="16"/>
  <c r="N26" i="16" s="1"/>
  <c r="E26" i="16"/>
  <c r="M26" i="16" s="1"/>
  <c r="D26" i="16"/>
  <c r="Q26" i="16" s="1"/>
  <c r="O25" i="16"/>
  <c r="F25" i="16"/>
  <c r="N25" i="16" s="1"/>
  <c r="E25" i="16"/>
  <c r="M25" i="16" s="1"/>
  <c r="D25" i="16"/>
  <c r="Q25" i="16" s="1"/>
  <c r="A25" i="16"/>
  <c r="O24" i="16"/>
  <c r="A24" i="16" s="1"/>
  <c r="F24" i="16"/>
  <c r="N24" i="16" s="1"/>
  <c r="E24" i="16"/>
  <c r="M24" i="16" s="1"/>
  <c r="D24" i="16"/>
  <c r="Q24" i="16" s="1"/>
  <c r="O23" i="16"/>
  <c r="F23" i="16"/>
  <c r="N23" i="16" s="1"/>
  <c r="E23" i="16"/>
  <c r="M23" i="16" s="1"/>
  <c r="D23" i="16"/>
  <c r="Q23" i="16" s="1"/>
  <c r="A23" i="16"/>
  <c r="O22" i="16"/>
  <c r="A22" i="16" s="1"/>
  <c r="F22" i="16"/>
  <c r="N22" i="16" s="1"/>
  <c r="E22" i="16"/>
  <c r="M22" i="16" s="1"/>
  <c r="D22" i="16"/>
  <c r="Q22" i="16" s="1"/>
  <c r="O21" i="16"/>
  <c r="F21" i="16"/>
  <c r="N21" i="16" s="1"/>
  <c r="E21" i="16"/>
  <c r="M21" i="16" s="1"/>
  <c r="D21" i="16"/>
  <c r="A21" i="16"/>
  <c r="O20" i="16"/>
  <c r="A20" i="16" s="1"/>
  <c r="F20" i="16"/>
  <c r="N20" i="16" s="1"/>
  <c r="E20" i="16"/>
  <c r="M20" i="16" s="1"/>
  <c r="D20" i="16"/>
  <c r="Q20" i="16" s="1"/>
  <c r="O19" i="16"/>
  <c r="F19" i="16"/>
  <c r="N19" i="16" s="1"/>
  <c r="E19" i="16"/>
  <c r="M19" i="16" s="1"/>
  <c r="D19" i="16"/>
  <c r="Q19" i="16" s="1"/>
  <c r="A19" i="16"/>
  <c r="O18" i="16"/>
  <c r="A18" i="16" s="1"/>
  <c r="F18" i="16"/>
  <c r="N18" i="16" s="1"/>
  <c r="E18" i="16"/>
  <c r="M18" i="16" s="1"/>
  <c r="D18" i="16"/>
  <c r="Q18" i="16" s="1"/>
  <c r="O17" i="16"/>
  <c r="F17" i="16"/>
  <c r="N17" i="16" s="1"/>
  <c r="E17" i="16"/>
  <c r="M17" i="16" s="1"/>
  <c r="D17" i="16"/>
  <c r="Q17" i="16" s="1"/>
  <c r="A17" i="16"/>
  <c r="O16" i="16"/>
  <c r="A16" i="16" s="1"/>
  <c r="F16" i="16"/>
  <c r="N16" i="16" s="1"/>
  <c r="E16" i="16"/>
  <c r="M16" i="16" s="1"/>
  <c r="D16" i="16"/>
  <c r="Q16" i="16" s="1"/>
  <c r="O15" i="16"/>
  <c r="F15" i="16"/>
  <c r="N15" i="16" s="1"/>
  <c r="E15" i="16"/>
  <c r="M15" i="16" s="1"/>
  <c r="D15" i="16"/>
  <c r="Q15" i="16" s="1"/>
  <c r="A15" i="16"/>
  <c r="O14" i="16"/>
  <c r="A14" i="16" s="1"/>
  <c r="F14" i="16"/>
  <c r="N14" i="16" s="1"/>
  <c r="E14" i="16"/>
  <c r="M14" i="16" s="1"/>
  <c r="D14" i="16"/>
  <c r="Q14" i="16" s="1"/>
  <c r="O13" i="16"/>
  <c r="F13" i="16"/>
  <c r="N13" i="16" s="1"/>
  <c r="E13" i="16"/>
  <c r="M13" i="16" s="1"/>
  <c r="D13" i="16"/>
  <c r="Q13" i="16" s="1"/>
  <c r="A13" i="16"/>
  <c r="O12" i="16"/>
  <c r="A12" i="16" s="1"/>
  <c r="F12" i="16"/>
  <c r="N12" i="16" s="1"/>
  <c r="E12" i="16"/>
  <c r="M12" i="16" s="1"/>
  <c r="D12" i="16"/>
  <c r="O11" i="16"/>
  <c r="F11" i="16"/>
  <c r="N11" i="16" s="1"/>
  <c r="E11" i="16"/>
  <c r="M11" i="16" s="1"/>
  <c r="D11" i="16"/>
  <c r="L11" i="16" s="1"/>
  <c r="A11" i="16"/>
  <c r="O10" i="16"/>
  <c r="A10" i="16" s="1"/>
  <c r="F10" i="16"/>
  <c r="N10" i="16" s="1"/>
  <c r="E10" i="16"/>
  <c r="M10" i="16" s="1"/>
  <c r="D10" i="16"/>
  <c r="O9" i="16"/>
  <c r="A9" i="16" s="1"/>
  <c r="F9" i="16"/>
  <c r="N9" i="16" s="1"/>
  <c r="E9" i="16"/>
  <c r="M9" i="16" s="1"/>
  <c r="D9" i="16"/>
  <c r="L859" i="14"/>
  <c r="L861" i="14" s="1"/>
  <c r="K859" i="14"/>
  <c r="K860" i="14" s="1"/>
  <c r="J859" i="14"/>
  <c r="I859" i="14"/>
  <c r="H859" i="14"/>
  <c r="G859" i="14"/>
  <c r="F859" i="14"/>
  <c r="E3" i="14"/>
  <c r="Q427" i="16" l="1"/>
  <c r="Q434" i="16"/>
  <c r="Q387" i="16"/>
  <c r="L387" i="16"/>
  <c r="L391" i="16"/>
  <c r="L395" i="16"/>
  <c r="L399" i="16"/>
  <c r="L403" i="16"/>
  <c r="L407" i="16"/>
  <c r="L411" i="16"/>
  <c r="L415" i="16"/>
  <c r="L419" i="16"/>
  <c r="L423" i="16"/>
  <c r="L427" i="16"/>
  <c r="L431" i="16"/>
  <c r="L435" i="16"/>
  <c r="L439" i="16"/>
  <c r="L443" i="16"/>
  <c r="L447" i="16"/>
  <c r="L451" i="16"/>
  <c r="L455" i="16"/>
  <c r="L459" i="16"/>
  <c r="L463" i="16"/>
  <c r="L467" i="16"/>
  <c r="L471" i="16"/>
  <c r="L476" i="16"/>
  <c r="Q454" i="16"/>
  <c r="Q711" i="16"/>
  <c r="Q30" i="16"/>
  <c r="Q33" i="16"/>
  <c r="Q478" i="16"/>
  <c r="L478" i="16"/>
  <c r="Q480" i="16"/>
  <c r="L480" i="16"/>
  <c r="Q482" i="16"/>
  <c r="L482" i="16"/>
  <c r="Q484" i="16"/>
  <c r="L484" i="16"/>
  <c r="Q486" i="16"/>
  <c r="L486" i="16"/>
  <c r="Q488" i="16"/>
  <c r="L488" i="16"/>
  <c r="Q490" i="16"/>
  <c r="L490" i="16"/>
  <c r="Q492" i="16"/>
  <c r="L492" i="16"/>
  <c r="Q494" i="16"/>
  <c r="L494" i="16"/>
  <c r="Q496" i="16"/>
  <c r="L496" i="16"/>
  <c r="Q498" i="16"/>
  <c r="L498" i="16"/>
  <c r="Q500" i="16"/>
  <c r="L500" i="16"/>
  <c r="Q502" i="16"/>
  <c r="L502" i="16"/>
  <c r="Q504" i="16"/>
  <c r="L504" i="16"/>
  <c r="Q506" i="16"/>
  <c r="L506" i="16"/>
  <c r="Q508" i="16"/>
  <c r="L508" i="16"/>
  <c r="Q510" i="16"/>
  <c r="L510" i="16"/>
  <c r="Q512" i="16"/>
  <c r="L512" i="16"/>
  <c r="Q514" i="16"/>
  <c r="L514" i="16"/>
  <c r="Q516" i="16"/>
  <c r="L516" i="16"/>
  <c r="Q518" i="16"/>
  <c r="L518" i="16"/>
  <c r="Q21" i="16"/>
  <c r="Q348" i="16"/>
  <c r="Q450" i="16"/>
  <c r="Q458" i="16"/>
  <c r="Q474" i="16"/>
  <c r="Q36" i="16"/>
  <c r="Q165" i="16"/>
  <c r="Q179" i="16"/>
  <c r="Q245" i="16"/>
  <c r="F142" i="16"/>
  <c r="Q177" i="16"/>
  <c r="Q197" i="16"/>
  <c r="L205" i="16"/>
  <c r="L207" i="16"/>
  <c r="L209" i="16"/>
  <c r="L211" i="16"/>
  <c r="L213" i="16"/>
  <c r="L215" i="16"/>
  <c r="L217" i="16"/>
  <c r="L219" i="16"/>
  <c r="L221" i="16"/>
  <c r="L223" i="16"/>
  <c r="L225" i="16"/>
  <c r="L227" i="16"/>
  <c r="L229" i="16"/>
  <c r="L231" i="16"/>
  <c r="L233" i="16"/>
  <c r="L235" i="16"/>
  <c r="L237" i="16"/>
  <c r="L239" i="16"/>
  <c r="L241" i="16"/>
  <c r="L243" i="16"/>
  <c r="L245" i="16"/>
  <c r="L247" i="16"/>
  <c r="L249" i="16"/>
  <c r="L251" i="16"/>
  <c r="L253" i="16"/>
  <c r="L255" i="16"/>
  <c r="L257" i="16"/>
  <c r="L259" i="16"/>
  <c r="L261" i="16"/>
  <c r="L263" i="16"/>
  <c r="L343" i="16"/>
  <c r="L347" i="16"/>
  <c r="L351" i="16"/>
  <c r="L355" i="16"/>
  <c r="L359" i="16"/>
  <c r="L363" i="16"/>
  <c r="L367" i="16"/>
  <c r="L371" i="16"/>
  <c r="L375" i="16"/>
  <c r="L379" i="16"/>
  <c r="L383" i="16"/>
  <c r="Q46" i="16"/>
  <c r="Q50" i="16"/>
  <c r="L53" i="16"/>
  <c r="L163" i="16"/>
  <c r="L165" i="16"/>
  <c r="L167" i="16"/>
  <c r="L169" i="16"/>
  <c r="L171" i="16"/>
  <c r="L173" i="16"/>
  <c r="L175" i="16"/>
  <c r="L177" i="16"/>
  <c r="L179" i="16"/>
  <c r="L181" i="16"/>
  <c r="L183" i="16"/>
  <c r="L185" i="16"/>
  <c r="L187" i="16"/>
  <c r="L189" i="16"/>
  <c r="L191" i="16"/>
  <c r="L193" i="16"/>
  <c r="L195" i="16"/>
  <c r="L197" i="16"/>
  <c r="L199" i="16"/>
  <c r="L201" i="16"/>
  <c r="L203" i="16"/>
  <c r="Q370" i="16"/>
  <c r="Q12" i="16"/>
  <c r="L12" i="16"/>
  <c r="L16" i="16"/>
  <c r="L20" i="16"/>
  <c r="L24" i="16"/>
  <c r="L28" i="16"/>
  <c r="L32" i="16"/>
  <c r="L36" i="16"/>
  <c r="L40" i="16"/>
  <c r="L44" i="16"/>
  <c r="L48" i="16"/>
  <c r="L51" i="16"/>
  <c r="L854" i="16"/>
  <c r="L856" i="16"/>
  <c r="L858" i="16"/>
  <c r="Q859" i="16"/>
  <c r="Q857" i="16"/>
  <c r="Q271" i="16"/>
  <c r="L271" i="16"/>
  <c r="Q279" i="16"/>
  <c r="L279" i="16"/>
  <c r="Q287" i="16"/>
  <c r="L287" i="16"/>
  <c r="Q299" i="16"/>
  <c r="L299" i="16"/>
  <c r="Q303" i="16"/>
  <c r="L303" i="16"/>
  <c r="Q311" i="16"/>
  <c r="L311" i="16"/>
  <c r="Q323" i="16"/>
  <c r="L323" i="16"/>
  <c r="Q331" i="16"/>
  <c r="L331" i="16"/>
  <c r="Q339" i="16"/>
  <c r="L339" i="16"/>
  <c r="L523" i="16"/>
  <c r="Q523" i="16"/>
  <c r="L525" i="16"/>
  <c r="Q525" i="16"/>
  <c r="L527" i="16"/>
  <c r="Q527" i="16"/>
  <c r="L531" i="16"/>
  <c r="Q531" i="16"/>
  <c r="L533" i="16"/>
  <c r="Q533" i="16"/>
  <c r="L535" i="16"/>
  <c r="Q535" i="16"/>
  <c r="L539" i="16"/>
  <c r="Q539" i="16"/>
  <c r="L543" i="16"/>
  <c r="Q543" i="16"/>
  <c r="L545" i="16"/>
  <c r="Q545" i="16"/>
  <c r="L547" i="16"/>
  <c r="Q547" i="16"/>
  <c r="L553" i="16"/>
  <c r="Q553" i="16"/>
  <c r="L555" i="16"/>
  <c r="Q555" i="16"/>
  <c r="L557" i="16"/>
  <c r="Q557" i="16"/>
  <c r="L561" i="16"/>
  <c r="Q561" i="16"/>
  <c r="L563" i="16"/>
  <c r="Q563" i="16"/>
  <c r="L565" i="16"/>
  <c r="Q565" i="16"/>
  <c r="L567" i="16"/>
  <c r="Q567" i="16"/>
  <c r="L571" i="16"/>
  <c r="Q571" i="16"/>
  <c r="L573" i="16"/>
  <c r="Q573" i="16"/>
  <c r="L575" i="16"/>
  <c r="Q575" i="16"/>
  <c r="L577" i="16"/>
  <c r="Q577" i="16"/>
  <c r="L579" i="16"/>
  <c r="Q579" i="16"/>
  <c r="L583" i="16"/>
  <c r="Q583" i="16"/>
  <c r="L587" i="16"/>
  <c r="Q587" i="16"/>
  <c r="L591" i="16"/>
  <c r="Q591" i="16"/>
  <c r="L597" i="16"/>
  <c r="Q597" i="16"/>
  <c r="L599" i="16"/>
  <c r="Q599" i="16"/>
  <c r="L603" i="16"/>
  <c r="Q603" i="16"/>
  <c r="L607" i="16"/>
  <c r="Q607" i="16"/>
  <c r="L611" i="16"/>
  <c r="Q611" i="16"/>
  <c r="L615" i="16"/>
  <c r="Q615" i="16"/>
  <c r="L617" i="16"/>
  <c r="Q617" i="16"/>
  <c r="L619" i="16"/>
  <c r="Q619" i="16"/>
  <c r="L14" i="16"/>
  <c r="L18" i="16"/>
  <c r="L22" i="16"/>
  <c r="L26" i="16"/>
  <c r="L30" i="16"/>
  <c r="L34" i="16"/>
  <c r="L38" i="16"/>
  <c r="L42" i="16"/>
  <c r="L46" i="16"/>
  <c r="L50" i="16"/>
  <c r="Q265" i="16"/>
  <c r="L265" i="16"/>
  <c r="Q269" i="16"/>
  <c r="L269" i="16"/>
  <c r="Q273" i="16"/>
  <c r="L273" i="16"/>
  <c r="Q277" i="16"/>
  <c r="L277" i="16"/>
  <c r="Q281" i="16"/>
  <c r="L281" i="16"/>
  <c r="Q285" i="16"/>
  <c r="L285" i="16"/>
  <c r="Q289" i="16"/>
  <c r="L289" i="16"/>
  <c r="Q293" i="16"/>
  <c r="L293" i="16"/>
  <c r="Q297" i="16"/>
  <c r="L297" i="16"/>
  <c r="Q301" i="16"/>
  <c r="L301" i="16"/>
  <c r="Q305" i="16"/>
  <c r="L305" i="16"/>
  <c r="Q309" i="16"/>
  <c r="L309" i="16"/>
  <c r="Q313" i="16"/>
  <c r="L313" i="16"/>
  <c r="Q317" i="16"/>
  <c r="L317" i="16"/>
  <c r="Q321" i="16"/>
  <c r="L321" i="16"/>
  <c r="Q325" i="16"/>
  <c r="L325" i="16"/>
  <c r="Q329" i="16"/>
  <c r="L329" i="16"/>
  <c r="Q333" i="16"/>
  <c r="L333" i="16"/>
  <c r="Q337" i="16"/>
  <c r="L337" i="16"/>
  <c r="Q341" i="16"/>
  <c r="L341" i="16"/>
  <c r="Q345" i="16"/>
  <c r="L345" i="16"/>
  <c r="Q349" i="16"/>
  <c r="L349" i="16"/>
  <c r="Q353" i="16"/>
  <c r="L353" i="16"/>
  <c r="Q357" i="16"/>
  <c r="L357" i="16"/>
  <c r="Q361" i="16"/>
  <c r="L361" i="16"/>
  <c r="Q365" i="16"/>
  <c r="L365" i="16"/>
  <c r="Q369" i="16"/>
  <c r="L369" i="16"/>
  <c r="Q373" i="16"/>
  <c r="L373" i="16"/>
  <c r="Q377" i="16"/>
  <c r="L377" i="16"/>
  <c r="Q381" i="16"/>
  <c r="L381" i="16"/>
  <c r="Q385" i="16"/>
  <c r="L385" i="16"/>
  <c r="Q389" i="16"/>
  <c r="L389" i="16"/>
  <c r="Q393" i="16"/>
  <c r="L393" i="16"/>
  <c r="Q397" i="16"/>
  <c r="L397" i="16"/>
  <c r="Q401" i="16"/>
  <c r="L401" i="16"/>
  <c r="Q405" i="16"/>
  <c r="L405" i="16"/>
  <c r="Q409" i="16"/>
  <c r="L409" i="16"/>
  <c r="Q413" i="16"/>
  <c r="L413" i="16"/>
  <c r="Q417" i="16"/>
  <c r="L417" i="16"/>
  <c r="Q421" i="16"/>
  <c r="L421" i="16"/>
  <c r="Q425" i="16"/>
  <c r="L425" i="16"/>
  <c r="Q429" i="16"/>
  <c r="L429" i="16"/>
  <c r="Q433" i="16"/>
  <c r="L433" i="16"/>
  <c r="Q437" i="16"/>
  <c r="L437" i="16"/>
  <c r="Q441" i="16"/>
  <c r="L441" i="16"/>
  <c r="Q445" i="16"/>
  <c r="L445" i="16"/>
  <c r="Q449" i="16"/>
  <c r="L449" i="16"/>
  <c r="Q453" i="16"/>
  <c r="L453" i="16"/>
  <c r="Q457" i="16"/>
  <c r="L457" i="16"/>
  <c r="Q461" i="16"/>
  <c r="L461" i="16"/>
  <c r="Q465" i="16"/>
  <c r="L465" i="16"/>
  <c r="Q469" i="16"/>
  <c r="L469" i="16"/>
  <c r="Q473" i="16"/>
  <c r="L473" i="16"/>
  <c r="Q267" i="16"/>
  <c r="L267" i="16"/>
  <c r="Q275" i="16"/>
  <c r="L275" i="16"/>
  <c r="Q283" i="16"/>
  <c r="L283" i="16"/>
  <c r="Q291" i="16"/>
  <c r="L291" i="16"/>
  <c r="Q295" i="16"/>
  <c r="L295" i="16"/>
  <c r="Q307" i="16"/>
  <c r="L307" i="16"/>
  <c r="Q315" i="16"/>
  <c r="L315" i="16"/>
  <c r="Q319" i="16"/>
  <c r="L319" i="16"/>
  <c r="Q327" i="16"/>
  <c r="L327" i="16"/>
  <c r="Q335" i="16"/>
  <c r="L335" i="16"/>
  <c r="Q374" i="16"/>
  <c r="L521" i="16"/>
  <c r="Q521" i="16"/>
  <c r="L529" i="16"/>
  <c r="Q529" i="16"/>
  <c r="L537" i="16"/>
  <c r="Q537" i="16"/>
  <c r="L541" i="16"/>
  <c r="Q541" i="16"/>
  <c r="L549" i="16"/>
  <c r="Q549" i="16"/>
  <c r="L551" i="16"/>
  <c r="Q551" i="16"/>
  <c r="L559" i="16"/>
  <c r="Q559" i="16"/>
  <c r="L569" i="16"/>
  <c r="Q569" i="16"/>
  <c r="L581" i="16"/>
  <c r="Q581" i="16"/>
  <c r="L585" i="16"/>
  <c r="Q585" i="16"/>
  <c r="L589" i="16"/>
  <c r="Q589" i="16"/>
  <c r="L593" i="16"/>
  <c r="Q593" i="16"/>
  <c r="L595" i="16"/>
  <c r="Q595" i="16"/>
  <c r="L601" i="16"/>
  <c r="Q601" i="16"/>
  <c r="L605" i="16"/>
  <c r="Q605" i="16"/>
  <c r="L609" i="16"/>
  <c r="Q609" i="16"/>
  <c r="L613" i="16"/>
  <c r="Q613" i="16"/>
  <c r="L621" i="16"/>
  <c r="Q621" i="16"/>
  <c r="L623" i="16"/>
  <c r="Q623" i="16"/>
  <c r="L625" i="16"/>
  <c r="Q625" i="16"/>
  <c r="L627" i="16"/>
  <c r="Q627" i="16"/>
  <c r="L629" i="16"/>
  <c r="Q629" i="16"/>
  <c r="L631" i="16"/>
  <c r="Q631" i="16"/>
  <c r="L633" i="16"/>
  <c r="Q633" i="16"/>
  <c r="L634" i="16"/>
  <c r="Q634" i="16"/>
  <c r="L636" i="16"/>
  <c r="Q636" i="16"/>
  <c r="L638" i="16"/>
  <c r="Q638" i="16"/>
  <c r="L640" i="16"/>
  <c r="Q640" i="16"/>
  <c r="L642" i="16"/>
  <c r="Q642" i="16"/>
  <c r="L644" i="16"/>
  <c r="Q644" i="16"/>
  <c r="L646" i="16"/>
  <c r="Q646" i="16"/>
  <c r="L648" i="16"/>
  <c r="Q648" i="16"/>
  <c r="L650" i="16"/>
  <c r="Q650" i="16"/>
  <c r="L652" i="16"/>
  <c r="Q652" i="16"/>
  <c r="L654" i="16"/>
  <c r="Q654" i="16"/>
  <c r="L656" i="16"/>
  <c r="Q656" i="16"/>
  <c r="L658" i="16"/>
  <c r="Q658" i="16"/>
  <c r="L660" i="16"/>
  <c r="Q660" i="16"/>
  <c r="L662" i="16"/>
  <c r="Q662" i="16"/>
  <c r="L664" i="16"/>
  <c r="Q664" i="16"/>
  <c r="L666" i="16"/>
  <c r="Q666" i="16"/>
  <c r="L668" i="16"/>
  <c r="Q668" i="16"/>
  <c r="L670" i="16"/>
  <c r="Q670" i="16"/>
  <c r="L672" i="16"/>
  <c r="Q672" i="16"/>
  <c r="L673" i="16"/>
  <c r="Q673" i="16"/>
  <c r="L675" i="16"/>
  <c r="Q675" i="16"/>
  <c r="L676" i="16"/>
  <c r="Q676" i="16"/>
  <c r="L677" i="16"/>
  <c r="Q677" i="16"/>
  <c r="L679" i="16"/>
  <c r="Q679" i="16"/>
  <c r="L680" i="16"/>
  <c r="Q680" i="16"/>
  <c r="L681" i="16"/>
  <c r="Q681" i="16"/>
  <c r="L683" i="16"/>
  <c r="Q683" i="16"/>
  <c r="L684" i="16"/>
  <c r="Q684" i="16"/>
  <c r="L685" i="16"/>
  <c r="Q685" i="16"/>
  <c r="L687" i="16"/>
  <c r="Q687" i="16"/>
  <c r="L688" i="16"/>
  <c r="Q688" i="16"/>
  <c r="L689" i="16"/>
  <c r="Q689" i="16"/>
  <c r="L693" i="16"/>
  <c r="L695" i="16"/>
  <c r="L697" i="16"/>
  <c r="L699" i="16"/>
  <c r="L701" i="16"/>
  <c r="L703" i="16"/>
  <c r="L705" i="16"/>
  <c r="L707" i="16"/>
  <c r="L709" i="16"/>
  <c r="L711" i="16"/>
  <c r="L713" i="16"/>
  <c r="L715" i="16"/>
  <c r="L717" i="16"/>
  <c r="L719" i="16"/>
  <c r="L721" i="16"/>
  <c r="L723" i="16"/>
  <c r="L725" i="16"/>
  <c r="L727" i="16"/>
  <c r="L729" i="16"/>
  <c r="L731" i="16"/>
  <c r="L733" i="16"/>
  <c r="L735" i="16"/>
  <c r="L737" i="16"/>
  <c r="L739" i="16"/>
  <c r="L741" i="16"/>
  <c r="L743" i="16"/>
  <c r="L745" i="16"/>
  <c r="L747" i="16"/>
  <c r="L749" i="16"/>
  <c r="L751" i="16"/>
  <c r="L753" i="16"/>
  <c r="L755" i="16"/>
  <c r="L757" i="16"/>
  <c r="L759" i="16"/>
  <c r="L761" i="16"/>
  <c r="L763" i="16"/>
  <c r="L765" i="16"/>
  <c r="L767" i="16"/>
  <c r="L769" i="16"/>
  <c r="L771" i="16"/>
  <c r="L773" i="16"/>
  <c r="L775" i="16"/>
  <c r="L776" i="16"/>
  <c r="L778" i="16"/>
  <c r="L780" i="16"/>
  <c r="L782" i="16"/>
  <c r="L784" i="16"/>
  <c r="L786" i="16"/>
  <c r="L788" i="16"/>
  <c r="L790" i="16"/>
  <c r="L792" i="16"/>
  <c r="L794" i="16"/>
  <c r="L796" i="16"/>
  <c r="L797" i="16"/>
  <c r="Q797" i="16"/>
  <c r="Q798" i="16"/>
  <c r="L798" i="16"/>
  <c r="L799" i="16"/>
  <c r="Q799" i="16"/>
  <c r="Q800" i="16"/>
  <c r="L800" i="16"/>
  <c r="L801" i="16"/>
  <c r="Q801" i="16"/>
  <c r="Q802" i="16"/>
  <c r="L802" i="16"/>
  <c r="L803" i="16"/>
  <c r="Q803" i="16"/>
  <c r="Q804" i="16"/>
  <c r="L804" i="16"/>
  <c r="L805" i="16"/>
  <c r="Q805" i="16"/>
  <c r="Q806" i="16"/>
  <c r="L806" i="16"/>
  <c r="L807" i="16"/>
  <c r="Q807" i="16"/>
  <c r="Q808" i="16"/>
  <c r="L808" i="16"/>
  <c r="L809" i="16"/>
  <c r="Q809" i="16"/>
  <c r="Q810" i="16"/>
  <c r="L810" i="16"/>
  <c r="L811" i="16"/>
  <c r="Q811" i="16"/>
  <c r="Q812" i="16"/>
  <c r="L812" i="16"/>
  <c r="L813" i="16"/>
  <c r="Q813" i="16"/>
  <c r="Q814" i="16"/>
  <c r="L814" i="16"/>
  <c r="L815" i="16"/>
  <c r="Q815" i="16"/>
  <c r="Q816" i="16"/>
  <c r="L816" i="16"/>
  <c r="L817" i="16"/>
  <c r="Q817" i="16"/>
  <c r="Q818" i="16"/>
  <c r="L818" i="16"/>
  <c r="L819" i="16"/>
  <c r="Q819" i="16"/>
  <c r="Q820" i="16"/>
  <c r="L820" i="16"/>
  <c r="L821" i="16"/>
  <c r="Q821" i="16"/>
  <c r="Q822" i="16"/>
  <c r="L822" i="16"/>
  <c r="L823" i="16"/>
  <c r="Q823" i="16"/>
  <c r="Q824" i="16"/>
  <c r="L824" i="16"/>
  <c r="L825" i="16"/>
  <c r="Q825" i="16"/>
  <c r="Q826" i="16"/>
  <c r="L826" i="16"/>
  <c r="L827" i="16"/>
  <c r="Q827" i="16"/>
  <c r="Q828" i="16"/>
  <c r="L828" i="16"/>
  <c r="L829" i="16"/>
  <c r="Q829" i="16"/>
  <c r="Q830" i="16"/>
  <c r="L830" i="16"/>
  <c r="L831" i="16"/>
  <c r="Q831" i="16"/>
  <c r="Q832" i="16"/>
  <c r="L832" i="16"/>
  <c r="L833" i="16"/>
  <c r="Q833" i="16"/>
  <c r="Q834" i="16"/>
  <c r="L834" i="16"/>
  <c r="L835" i="16"/>
  <c r="Q835" i="16"/>
  <c r="Q836" i="16"/>
  <c r="L836" i="16"/>
  <c r="L837" i="16"/>
  <c r="Q837" i="16"/>
  <c r="Q838" i="16"/>
  <c r="L838" i="16"/>
  <c r="L841" i="16"/>
  <c r="Q841" i="16"/>
  <c r="Q842" i="16"/>
  <c r="L842" i="16"/>
  <c r="L692" i="16"/>
  <c r="Q692" i="16"/>
  <c r="L694" i="16"/>
  <c r="Q694" i="16"/>
  <c r="L696" i="16"/>
  <c r="Q696" i="16"/>
  <c r="L698" i="16"/>
  <c r="Q698" i="16"/>
  <c r="L700" i="16"/>
  <c r="Q700" i="16"/>
  <c r="L702" i="16"/>
  <c r="Q702" i="16"/>
  <c r="L704" i="16"/>
  <c r="Q704" i="16"/>
  <c r="L706" i="16"/>
  <c r="Q706" i="16"/>
  <c r="L708" i="16"/>
  <c r="Q708" i="16"/>
  <c r="L710" i="16"/>
  <c r="Q710" i="16"/>
  <c r="L712" i="16"/>
  <c r="Q712" i="16"/>
  <c r="L714" i="16"/>
  <c r="Q714" i="16"/>
  <c r="L716" i="16"/>
  <c r="Q716" i="16"/>
  <c r="L718" i="16"/>
  <c r="Q718" i="16"/>
  <c r="L720" i="16"/>
  <c r="Q720" i="16"/>
  <c r="L722" i="16"/>
  <c r="Q722" i="16"/>
  <c r="L724" i="16"/>
  <c r="Q724" i="16"/>
  <c r="L726" i="16"/>
  <c r="Q726" i="16"/>
  <c r="L728" i="16"/>
  <c r="Q728" i="16"/>
  <c r="L730" i="16"/>
  <c r="Q730" i="16"/>
  <c r="L732" i="16"/>
  <c r="Q732" i="16"/>
  <c r="L734" i="16"/>
  <c r="Q734" i="16"/>
  <c r="L736" i="16"/>
  <c r="Q736" i="16"/>
  <c r="L738" i="16"/>
  <c r="Q738" i="16"/>
  <c r="L740" i="16"/>
  <c r="Q740" i="16"/>
  <c r="L742" i="16"/>
  <c r="Q742" i="16"/>
  <c r="L744" i="16"/>
  <c r="Q744" i="16"/>
  <c r="L746" i="16"/>
  <c r="Q746" i="16"/>
  <c r="L748" i="16"/>
  <c r="Q748" i="16"/>
  <c r="L750" i="16"/>
  <c r="Q750" i="16"/>
  <c r="L752" i="16"/>
  <c r="Q752" i="16"/>
  <c r="L754" i="16"/>
  <c r="Q754" i="16"/>
  <c r="L756" i="16"/>
  <c r="Q756" i="16"/>
  <c r="L758" i="16"/>
  <c r="Q758" i="16"/>
  <c r="L760" i="16"/>
  <c r="Q760" i="16"/>
  <c r="L762" i="16"/>
  <c r="Q762" i="16"/>
  <c r="L764" i="16"/>
  <c r="Q764" i="16"/>
  <c r="L766" i="16"/>
  <c r="Q766" i="16"/>
  <c r="L768" i="16"/>
  <c r="Q768" i="16"/>
  <c r="L770" i="16"/>
  <c r="Q770" i="16"/>
  <c r="L772" i="16"/>
  <c r="Q772" i="16"/>
  <c r="L774" i="16"/>
  <c r="Q774" i="16"/>
  <c r="L777" i="16"/>
  <c r="Q777" i="16"/>
  <c r="L779" i="16"/>
  <c r="Q779" i="16"/>
  <c r="L781" i="16"/>
  <c r="Q781" i="16"/>
  <c r="L783" i="16"/>
  <c r="Q783" i="16"/>
  <c r="L785" i="16"/>
  <c r="Q785" i="16"/>
  <c r="L787" i="16"/>
  <c r="Q787" i="16"/>
  <c r="L789" i="16"/>
  <c r="Q789" i="16"/>
  <c r="L791" i="16"/>
  <c r="Q791" i="16"/>
  <c r="L793" i="16"/>
  <c r="Q793" i="16"/>
  <c r="L795" i="16"/>
  <c r="Q795" i="16"/>
  <c r="L839" i="16"/>
  <c r="Q839" i="16"/>
  <c r="Q840" i="16"/>
  <c r="L840" i="16"/>
  <c r="L843" i="16"/>
  <c r="Q843" i="16"/>
  <c r="Q844" i="16"/>
  <c r="L844" i="16"/>
  <c r="L846" i="16"/>
  <c r="L848" i="16"/>
  <c r="L850" i="16"/>
  <c r="L852" i="16"/>
  <c r="Q855" i="16"/>
  <c r="Q853" i="16"/>
  <c r="Q851" i="16"/>
  <c r="Q849" i="16"/>
  <c r="Q847" i="16"/>
  <c r="Q845" i="16"/>
  <c r="L9" i="16"/>
  <c r="Q9" i="16"/>
  <c r="Q49" i="16"/>
  <c r="L60" i="16"/>
  <c r="Q60" i="16"/>
  <c r="L64" i="16"/>
  <c r="Q64" i="16"/>
  <c r="L68" i="16"/>
  <c r="Q68" i="16"/>
  <c r="L72" i="16"/>
  <c r="Q72" i="16"/>
  <c r="L76" i="16"/>
  <c r="Q76" i="16"/>
  <c r="L80" i="16"/>
  <c r="Q80" i="16"/>
  <c r="L84" i="16"/>
  <c r="Q84" i="16"/>
  <c r="L88" i="16"/>
  <c r="Q88" i="16"/>
  <c r="L92" i="16"/>
  <c r="Q92" i="16"/>
  <c r="L96" i="16"/>
  <c r="Q96" i="16"/>
  <c r="L100" i="16"/>
  <c r="Q100" i="16"/>
  <c r="L10" i="16"/>
  <c r="Q10" i="16"/>
  <c r="L13" i="16"/>
  <c r="L15" i="16"/>
  <c r="L17" i="16"/>
  <c r="L19" i="16"/>
  <c r="L21" i="16"/>
  <c r="L23" i="16"/>
  <c r="L25" i="16"/>
  <c r="L27" i="16"/>
  <c r="L29" i="16"/>
  <c r="L31" i="16"/>
  <c r="L33" i="16"/>
  <c r="L35" i="16"/>
  <c r="L37" i="16"/>
  <c r="L39" i="16"/>
  <c r="L41" i="16"/>
  <c r="L43" i="16"/>
  <c r="L45" i="16"/>
  <c r="L47" i="16"/>
  <c r="L49" i="16"/>
  <c r="Q54" i="16"/>
  <c r="L54" i="16"/>
  <c r="L58" i="16"/>
  <c r="Q58" i="16"/>
  <c r="L62" i="16"/>
  <c r="Q62" i="16"/>
  <c r="L66" i="16"/>
  <c r="Q66" i="16"/>
  <c r="L70" i="16"/>
  <c r="Q70" i="16"/>
  <c r="L74" i="16"/>
  <c r="Q74" i="16"/>
  <c r="L78" i="16"/>
  <c r="Q78" i="16"/>
  <c r="L82" i="16"/>
  <c r="Q82" i="16"/>
  <c r="L86" i="16"/>
  <c r="Q86" i="16"/>
  <c r="L90" i="16"/>
  <c r="Q90" i="16"/>
  <c r="L94" i="16"/>
  <c r="Q94" i="16"/>
  <c r="L98" i="16"/>
  <c r="Q98" i="16"/>
  <c r="L102" i="16"/>
  <c r="Q102" i="16"/>
  <c r="L106" i="16"/>
  <c r="Q106" i="16"/>
  <c r="L110" i="16"/>
  <c r="Q110" i="16"/>
  <c r="L114" i="16"/>
  <c r="Q114" i="16"/>
  <c r="L118" i="16"/>
  <c r="Q118" i="16"/>
  <c r="L122" i="16"/>
  <c r="Q122" i="16"/>
  <c r="L126" i="16"/>
  <c r="Q126" i="16"/>
  <c r="L130" i="16"/>
  <c r="Q130" i="16"/>
  <c r="L134" i="16"/>
  <c r="Q134" i="16"/>
  <c r="L138" i="16"/>
  <c r="Q138" i="16"/>
  <c r="N142" i="16"/>
  <c r="Q142" i="16"/>
  <c r="L144" i="16"/>
  <c r="Q144" i="16"/>
  <c r="L148" i="16"/>
  <c r="Q148" i="16"/>
  <c r="L152" i="16"/>
  <c r="Q152" i="16"/>
  <c r="L156" i="16"/>
  <c r="Q156" i="16"/>
  <c r="L160" i="16"/>
  <c r="Q160" i="16"/>
  <c r="Q206" i="16"/>
  <c r="L206" i="16"/>
  <c r="Q208" i="16"/>
  <c r="L208" i="16"/>
  <c r="Q210" i="16"/>
  <c r="L210" i="16"/>
  <c r="Q212" i="16"/>
  <c r="L212" i="16"/>
  <c r="Q214" i="16"/>
  <c r="L214" i="16"/>
  <c r="Q216" i="16"/>
  <c r="L216" i="16"/>
  <c r="Q218" i="16"/>
  <c r="L218" i="16"/>
  <c r="Q220" i="16"/>
  <c r="L220" i="16"/>
  <c r="Q222" i="16"/>
  <c r="L222" i="16"/>
  <c r="Q224" i="16"/>
  <c r="L224" i="16"/>
  <c r="Q226" i="16"/>
  <c r="L226" i="16"/>
  <c r="Q228" i="16"/>
  <c r="L228" i="16"/>
  <c r="Q230" i="16"/>
  <c r="L230" i="16"/>
  <c r="Q232" i="16"/>
  <c r="L232" i="16"/>
  <c r="Q234" i="16"/>
  <c r="L234" i="16"/>
  <c r="Q236" i="16"/>
  <c r="L236" i="16"/>
  <c r="Q238" i="16"/>
  <c r="L238" i="16"/>
  <c r="Q240" i="16"/>
  <c r="L240" i="16"/>
  <c r="Q242" i="16"/>
  <c r="L242" i="16"/>
  <c r="Q244" i="16"/>
  <c r="L244" i="16"/>
  <c r="Q246" i="16"/>
  <c r="L246" i="16"/>
  <c r="Q248" i="16"/>
  <c r="L248" i="16"/>
  <c r="Q250" i="16"/>
  <c r="L250" i="16"/>
  <c r="Q252" i="16"/>
  <c r="L252" i="16"/>
  <c r="Q254" i="16"/>
  <c r="L254" i="16"/>
  <c r="Q256" i="16"/>
  <c r="L256" i="16"/>
  <c r="Q258" i="16"/>
  <c r="L258" i="16"/>
  <c r="Q260" i="16"/>
  <c r="L260" i="16"/>
  <c r="Q262" i="16"/>
  <c r="L262" i="16"/>
  <c r="Q264" i="16"/>
  <c r="L264" i="16"/>
  <c r="Q266" i="16"/>
  <c r="L266" i="16"/>
  <c r="Q268" i="16"/>
  <c r="L268" i="16"/>
  <c r="Q270" i="16"/>
  <c r="L270" i="16"/>
  <c r="Q272" i="16"/>
  <c r="L272" i="16"/>
  <c r="Q274" i="16"/>
  <c r="L274" i="16"/>
  <c r="Q276" i="16"/>
  <c r="L276" i="16"/>
  <c r="Q278" i="16"/>
  <c r="L278" i="16"/>
  <c r="Q280" i="16"/>
  <c r="L280" i="16"/>
  <c r="Q282" i="16"/>
  <c r="L282" i="16"/>
  <c r="Q284" i="16"/>
  <c r="L284" i="16"/>
  <c r="Q286" i="16"/>
  <c r="L286" i="16"/>
  <c r="Q288" i="16"/>
  <c r="L288" i="16"/>
  <c r="Q290" i="16"/>
  <c r="L290" i="16"/>
  <c r="Q292" i="16"/>
  <c r="L292" i="16"/>
  <c r="Q294" i="16"/>
  <c r="L294" i="16"/>
  <c r="Q296" i="16"/>
  <c r="L296" i="16"/>
  <c r="Q298" i="16"/>
  <c r="L298" i="16"/>
  <c r="Q300" i="16"/>
  <c r="L300" i="16"/>
  <c r="Q302" i="16"/>
  <c r="L302" i="16"/>
  <c r="Q304" i="16"/>
  <c r="L304" i="16"/>
  <c r="Q306" i="16"/>
  <c r="L306" i="16"/>
  <c r="Q308" i="16"/>
  <c r="L308" i="16"/>
  <c r="Q310" i="16"/>
  <c r="L310" i="16"/>
  <c r="Q312" i="16"/>
  <c r="L312" i="16"/>
  <c r="Q314" i="16"/>
  <c r="L314" i="16"/>
  <c r="Q316" i="16"/>
  <c r="L316" i="16"/>
  <c r="Q318" i="16"/>
  <c r="L318" i="16"/>
  <c r="Q320" i="16"/>
  <c r="L320" i="16"/>
  <c r="Q322" i="16"/>
  <c r="L322" i="16"/>
  <c r="Q324" i="16"/>
  <c r="L324" i="16"/>
  <c r="Q326" i="16"/>
  <c r="L326" i="16"/>
  <c r="Q328" i="16"/>
  <c r="L328" i="16"/>
  <c r="Q330" i="16"/>
  <c r="L330" i="16"/>
  <c r="Q332" i="16"/>
  <c r="L332" i="16"/>
  <c r="Q334" i="16"/>
  <c r="L334" i="16"/>
  <c r="Q336" i="16"/>
  <c r="L336" i="16"/>
  <c r="Q338" i="16"/>
  <c r="L338" i="16"/>
  <c r="Q340" i="16"/>
  <c r="L340" i="16"/>
  <c r="Q342" i="16"/>
  <c r="L342" i="16"/>
  <c r="Q11" i="16"/>
  <c r="Q52" i="16"/>
  <c r="L52" i="16"/>
  <c r="L56" i="16"/>
  <c r="Q56" i="16"/>
  <c r="L104" i="16"/>
  <c r="Q104" i="16"/>
  <c r="L108" i="16"/>
  <c r="Q108" i="16"/>
  <c r="L112" i="16"/>
  <c r="Q112" i="16"/>
  <c r="L116" i="16"/>
  <c r="Q116" i="16"/>
  <c r="L120" i="16"/>
  <c r="Q120" i="16"/>
  <c r="L124" i="16"/>
  <c r="Q124" i="16"/>
  <c r="L128" i="16"/>
  <c r="Q128" i="16"/>
  <c r="L132" i="16"/>
  <c r="Q132" i="16"/>
  <c r="L136" i="16"/>
  <c r="Q136" i="16"/>
  <c r="L140" i="16"/>
  <c r="Q140" i="16"/>
  <c r="L146" i="16"/>
  <c r="Q146" i="16"/>
  <c r="L150" i="16"/>
  <c r="Q150" i="16"/>
  <c r="L154" i="16"/>
  <c r="Q154" i="16"/>
  <c r="L158" i="16"/>
  <c r="Q158" i="16"/>
  <c r="Q162" i="16"/>
  <c r="L162" i="16"/>
  <c r="Q164" i="16"/>
  <c r="L164" i="16"/>
  <c r="Q166" i="16"/>
  <c r="L166" i="16"/>
  <c r="Q168" i="16"/>
  <c r="L168" i="16"/>
  <c r="Q170" i="16"/>
  <c r="L170" i="16"/>
  <c r="Q172" i="16"/>
  <c r="L172" i="16"/>
  <c r="Q174" i="16"/>
  <c r="L174" i="16"/>
  <c r="Q176" i="16"/>
  <c r="L176" i="16"/>
  <c r="Q178" i="16"/>
  <c r="L178" i="16"/>
  <c r="Q180" i="16"/>
  <c r="L180" i="16"/>
  <c r="Q182" i="16"/>
  <c r="L182" i="16"/>
  <c r="Q184" i="16"/>
  <c r="L184" i="16"/>
  <c r="Q186" i="16"/>
  <c r="L186" i="16"/>
  <c r="Q188" i="16"/>
  <c r="L188" i="16"/>
  <c r="Q190" i="16"/>
  <c r="L190" i="16"/>
  <c r="Q192" i="16"/>
  <c r="L192" i="16"/>
  <c r="Q194" i="16"/>
  <c r="L194" i="16"/>
  <c r="Q196" i="16"/>
  <c r="L196" i="16"/>
  <c r="Q198" i="16"/>
  <c r="L198" i="16"/>
  <c r="Q200" i="16"/>
  <c r="L200" i="16"/>
  <c r="Q202" i="16"/>
  <c r="L202" i="16"/>
  <c r="L55" i="16"/>
  <c r="Q55" i="16"/>
  <c r="L57" i="16"/>
  <c r="Q57" i="16"/>
  <c r="L59" i="16"/>
  <c r="Q59" i="16"/>
  <c r="L61" i="16"/>
  <c r="Q61" i="16"/>
  <c r="L63" i="16"/>
  <c r="Q63" i="16"/>
  <c r="L65" i="16"/>
  <c r="Q65" i="16"/>
  <c r="L67" i="16"/>
  <c r="Q67" i="16"/>
  <c r="L69" i="16"/>
  <c r="Q69" i="16"/>
  <c r="L71" i="16"/>
  <c r="Q71" i="16"/>
  <c r="L73" i="16"/>
  <c r="Q73" i="16"/>
  <c r="L75" i="16"/>
  <c r="Q75" i="16"/>
  <c r="L77" i="16"/>
  <c r="Q77" i="16"/>
  <c r="L79" i="16"/>
  <c r="Q79" i="16"/>
  <c r="L81" i="16"/>
  <c r="Q81" i="16"/>
  <c r="L83" i="16"/>
  <c r="Q83" i="16"/>
  <c r="L85" i="16"/>
  <c r="Q85" i="16"/>
  <c r="L87" i="16"/>
  <c r="Q87" i="16"/>
  <c r="L89" i="16"/>
  <c r="Q89" i="16"/>
  <c r="L91" i="16"/>
  <c r="Q91" i="16"/>
  <c r="L93" i="16"/>
  <c r="Q93" i="16"/>
  <c r="L95" i="16"/>
  <c r="Q95" i="16"/>
  <c r="L97" i="16"/>
  <c r="Q97" i="16"/>
  <c r="L99" i="16"/>
  <c r="Q99" i="16"/>
  <c r="L101" i="16"/>
  <c r="Q101" i="16"/>
  <c r="L103" i="16"/>
  <c r="Q103" i="16"/>
  <c r="L105" i="16"/>
  <c r="Q105" i="16"/>
  <c r="L107" i="16"/>
  <c r="Q107" i="16"/>
  <c r="L109" i="16"/>
  <c r="Q109" i="16"/>
  <c r="L111" i="16"/>
  <c r="Q111" i="16"/>
  <c r="L113" i="16"/>
  <c r="Q113" i="16"/>
  <c r="L115" i="16"/>
  <c r="Q115" i="16"/>
  <c r="L117" i="16"/>
  <c r="Q117" i="16"/>
  <c r="L119" i="16"/>
  <c r="Q119" i="16"/>
  <c r="L121" i="16"/>
  <c r="Q121" i="16"/>
  <c r="L123" i="16"/>
  <c r="Q123" i="16"/>
  <c r="L125" i="16"/>
  <c r="Q125" i="16"/>
  <c r="L127" i="16"/>
  <c r="Q127" i="16"/>
  <c r="L129" i="16"/>
  <c r="Q129" i="16"/>
  <c r="L131" i="16"/>
  <c r="Q131" i="16"/>
  <c r="L133" i="16"/>
  <c r="Q133" i="16"/>
  <c r="L135" i="16"/>
  <c r="Q135" i="16"/>
  <c r="L137" i="16"/>
  <c r="Q137" i="16"/>
  <c r="L139" i="16"/>
  <c r="Q139" i="16"/>
  <c r="L141" i="16"/>
  <c r="Q141" i="16"/>
  <c r="L143" i="16"/>
  <c r="Q143" i="16"/>
  <c r="L145" i="16"/>
  <c r="Q145" i="16"/>
  <c r="L147" i="16"/>
  <c r="Q147" i="16"/>
  <c r="L149" i="16"/>
  <c r="Q149" i="16"/>
  <c r="L151" i="16"/>
  <c r="Q151" i="16"/>
  <c r="L153" i="16"/>
  <c r="Q153" i="16"/>
  <c r="L155" i="16"/>
  <c r="Q155" i="16"/>
  <c r="L157" i="16"/>
  <c r="Q157" i="16"/>
  <c r="L159" i="16"/>
  <c r="Q159" i="16"/>
  <c r="L161" i="16"/>
  <c r="Q161" i="16"/>
  <c r="L344" i="16"/>
  <c r="L346" i="16"/>
  <c r="L348" i="16"/>
  <c r="L350" i="16"/>
  <c r="L352" i="16"/>
  <c r="L354" i="16"/>
  <c r="L356" i="16"/>
  <c r="L358" i="16"/>
  <c r="L360" i="16"/>
  <c r="L362" i="16"/>
  <c r="L364" i="16"/>
  <c r="L366" i="16"/>
  <c r="L368" i="16"/>
  <c r="L370" i="16"/>
  <c r="L372" i="16"/>
  <c r="L374" i="16"/>
  <c r="L376" i="16"/>
  <c r="L378" i="16"/>
  <c r="L380" i="16"/>
  <c r="L382" i="16"/>
  <c r="L384" i="16"/>
  <c r="L386" i="16"/>
  <c r="L388" i="16"/>
  <c r="L390" i="16"/>
  <c r="L392" i="16"/>
  <c r="L394" i="16"/>
  <c r="L396" i="16"/>
  <c r="L398" i="16"/>
  <c r="L400" i="16"/>
  <c r="L402" i="16"/>
  <c r="L404" i="16"/>
  <c r="L406" i="16"/>
  <c r="L408" i="16"/>
  <c r="L410" i="16"/>
  <c r="L412" i="16"/>
  <c r="L414" i="16"/>
  <c r="L416" i="16"/>
  <c r="L418" i="16"/>
  <c r="L420" i="16"/>
  <c r="L422" i="16"/>
  <c r="L424" i="16"/>
  <c r="L426" i="16"/>
  <c r="L428" i="16"/>
  <c r="L430" i="16"/>
  <c r="L432" i="16"/>
  <c r="L434" i="16"/>
  <c r="L436" i="16"/>
  <c r="L438" i="16"/>
  <c r="L440" i="16"/>
  <c r="L442" i="16"/>
  <c r="L444" i="16"/>
  <c r="L446" i="16"/>
  <c r="L448" i="16"/>
  <c r="L450" i="16"/>
  <c r="L452" i="16"/>
  <c r="L454" i="16"/>
  <c r="L456" i="16"/>
  <c r="L458" i="16"/>
  <c r="L460" i="16"/>
  <c r="L462" i="16"/>
  <c r="L464" i="16"/>
  <c r="L466" i="16"/>
  <c r="L468" i="16"/>
  <c r="L470" i="16"/>
  <c r="L472" i="16"/>
  <c r="L474" i="16"/>
  <c r="L475" i="16"/>
  <c r="Q475" i="16"/>
  <c r="L477" i="16"/>
  <c r="Q477" i="16"/>
  <c r="L479" i="16"/>
  <c r="Q479" i="16"/>
  <c r="L481" i="16"/>
  <c r="Q481" i="16"/>
  <c r="L483" i="16"/>
  <c r="Q483" i="16"/>
  <c r="L485" i="16"/>
  <c r="Q485" i="16"/>
  <c r="L487" i="16"/>
  <c r="Q487" i="16"/>
  <c r="L489" i="16"/>
  <c r="Q489" i="16"/>
  <c r="L491" i="16"/>
  <c r="Q491" i="16"/>
  <c r="L493" i="16"/>
  <c r="Q493" i="16"/>
  <c r="L495" i="16"/>
  <c r="Q495" i="16"/>
  <c r="L497" i="16"/>
  <c r="Q497" i="16"/>
  <c r="L499" i="16"/>
  <c r="Q499" i="16"/>
  <c r="L501" i="16"/>
  <c r="Q501" i="16"/>
  <c r="L503" i="16"/>
  <c r="Q503" i="16"/>
  <c r="L505" i="16"/>
  <c r="Q505" i="16"/>
  <c r="L507" i="16"/>
  <c r="Q507" i="16"/>
  <c r="L509" i="16"/>
  <c r="Q509" i="16"/>
  <c r="L511" i="16"/>
  <c r="Q511" i="16"/>
  <c r="L513" i="16"/>
  <c r="Q513" i="16"/>
  <c r="L515" i="16"/>
  <c r="Q515" i="16"/>
  <c r="L517" i="16"/>
  <c r="Q517" i="16"/>
  <c r="L519" i="16"/>
  <c r="Q519" i="16"/>
  <c r="L522" i="16"/>
  <c r="Q522" i="16"/>
  <c r="L526" i="16"/>
  <c r="Q526" i="16"/>
  <c r="L530" i="16"/>
  <c r="Q530" i="16"/>
  <c r="L534" i="16"/>
  <c r="Q534" i="16"/>
  <c r="L538" i="16"/>
  <c r="Q538" i="16"/>
  <c r="L542" i="16"/>
  <c r="Q542" i="16"/>
  <c r="L546" i="16"/>
  <c r="Q546" i="16"/>
  <c r="L550" i="16"/>
  <c r="Q550" i="16"/>
  <c r="L554" i="16"/>
  <c r="Q554" i="16"/>
  <c r="L558" i="16"/>
  <c r="Q558" i="16"/>
  <c r="L562" i="16"/>
  <c r="Q562" i="16"/>
  <c r="L520" i="16"/>
  <c r="Q520" i="16"/>
  <c r="L524" i="16"/>
  <c r="Q524" i="16"/>
  <c r="L528" i="16"/>
  <c r="Q528" i="16"/>
  <c r="L532" i="16"/>
  <c r="Q532" i="16"/>
  <c r="L536" i="16"/>
  <c r="Q536" i="16"/>
  <c r="L540" i="16"/>
  <c r="Q540" i="16"/>
  <c r="L544" i="16"/>
  <c r="Q544" i="16"/>
  <c r="L548" i="16"/>
  <c r="Q548" i="16"/>
  <c r="L552" i="16"/>
  <c r="Q552" i="16"/>
  <c r="L556" i="16"/>
  <c r="Q556" i="16"/>
  <c r="L560" i="16"/>
  <c r="Q560" i="16"/>
  <c r="Q691" i="16"/>
  <c r="Q690" i="16"/>
  <c r="Q686" i="16"/>
  <c r="Q682" i="16"/>
  <c r="Q678" i="16"/>
  <c r="Q674" i="16"/>
  <c r="Q671" i="16"/>
  <c r="Q669" i="16"/>
  <c r="Q667" i="16"/>
  <c r="Q665" i="16"/>
  <c r="Q663" i="16"/>
  <c r="Q661" i="16"/>
  <c r="Q659" i="16"/>
  <c r="Q657" i="16"/>
  <c r="Q655" i="16"/>
  <c r="Q653" i="16"/>
  <c r="Q651" i="16"/>
  <c r="Q649" i="16"/>
  <c r="Q647" i="16"/>
  <c r="Q645" i="16"/>
  <c r="Q643" i="16"/>
  <c r="Q641" i="16"/>
  <c r="Q639" i="16"/>
  <c r="Q637" i="16"/>
  <c r="Q635" i="16"/>
  <c r="Q632" i="16"/>
  <c r="Q630" i="16"/>
  <c r="Q628" i="16"/>
  <c r="Q626" i="16"/>
  <c r="Q624" i="16"/>
  <c r="Q622" i="16"/>
  <c r="Q620" i="16"/>
  <c r="Q618" i="16"/>
  <c r="Q616" i="16"/>
  <c r="Q614" i="16"/>
  <c r="Q612" i="16"/>
  <c r="Q610" i="16"/>
  <c r="Q608" i="16"/>
  <c r="Q606" i="16"/>
  <c r="Q604" i="16"/>
  <c r="Q602" i="16"/>
  <c r="Q600" i="16"/>
  <c r="Q598" i="16"/>
  <c r="Q596" i="16"/>
  <c r="Q594" i="16"/>
  <c r="Q592" i="16"/>
  <c r="Q590" i="16"/>
  <c r="Q588" i="16"/>
  <c r="Q586" i="16"/>
  <c r="Q584" i="16"/>
  <c r="Q582" i="16"/>
  <c r="Q580" i="16"/>
  <c r="Q578" i="16"/>
  <c r="Q576" i="16"/>
  <c r="Q574" i="16"/>
  <c r="Q572" i="16"/>
  <c r="Q570" i="16"/>
  <c r="Q568" i="16"/>
  <c r="Q566" i="16"/>
  <c r="Q564" i="16"/>
  <c r="M205" i="16"/>
  <c r="F204" i="16"/>
  <c r="N204" i="16" l="1"/>
  <c r="Q204" i="16"/>
  <c r="N169" i="2" l="1"/>
  <c r="N29" i="2"/>
  <c r="N31" i="2"/>
  <c r="N33" i="2"/>
  <c r="N35" i="2"/>
  <c r="N37" i="2"/>
  <c r="N39" i="2"/>
  <c r="N41" i="2"/>
  <c r="N43" i="2"/>
  <c r="N45" i="2"/>
  <c r="N47" i="2"/>
  <c r="N49" i="2"/>
  <c r="N51" i="2"/>
  <c r="N53" i="2"/>
  <c r="N55" i="2"/>
  <c r="N57" i="2"/>
  <c r="N59" i="2"/>
  <c r="N61" i="2"/>
  <c r="N63" i="2"/>
  <c r="N65" i="2"/>
  <c r="N67" i="2"/>
  <c r="N69" i="2"/>
  <c r="N71" i="2"/>
  <c r="N73" i="2"/>
  <c r="N75" i="2"/>
  <c r="N77" i="2"/>
  <c r="N79" i="2"/>
  <c r="N81" i="2"/>
  <c r="N83" i="2"/>
  <c r="N85" i="2"/>
  <c r="N87" i="2"/>
  <c r="N89" i="2"/>
  <c r="N91" i="2"/>
  <c r="N93" i="2"/>
  <c r="N95" i="2"/>
  <c r="N97" i="2"/>
  <c r="N99" i="2"/>
  <c r="N101" i="2"/>
  <c r="N103" i="2"/>
  <c r="N105" i="2"/>
  <c r="N107" i="2"/>
  <c r="N109" i="2"/>
  <c r="N111" i="2"/>
  <c r="N113" i="2"/>
  <c r="N115" i="2"/>
  <c r="N117" i="2"/>
  <c r="N119" i="2"/>
  <c r="N121" i="2"/>
  <c r="N123" i="2"/>
  <c r="N125" i="2"/>
  <c r="N127" i="2"/>
  <c r="N129" i="2"/>
  <c r="N131" i="2"/>
  <c r="N133" i="2"/>
  <c r="N135" i="2"/>
  <c r="N137" i="2"/>
  <c r="N139" i="2"/>
  <c r="N141" i="2"/>
  <c r="N143" i="2"/>
  <c r="N145" i="2"/>
  <c r="N147" i="2"/>
  <c r="N149" i="2"/>
  <c r="N151" i="2"/>
  <c r="N153" i="2"/>
  <c r="N155" i="2"/>
  <c r="N157" i="2"/>
  <c r="N159" i="2"/>
  <c r="N161" i="2"/>
  <c r="N163" i="2"/>
  <c r="N165" i="2"/>
  <c r="N167" i="2"/>
  <c r="N170" i="2"/>
  <c r="N172" i="2"/>
  <c r="N174" i="2"/>
  <c r="N176" i="2"/>
  <c r="N178" i="2"/>
  <c r="N180" i="2"/>
  <c r="N182" i="2"/>
  <c r="N185" i="2"/>
  <c r="N187" i="2"/>
  <c r="N189" i="2"/>
  <c r="N191" i="2"/>
  <c r="N193" i="2"/>
  <c r="N195" i="2"/>
  <c r="N197" i="2"/>
  <c r="N28" i="2"/>
  <c r="N32" i="2"/>
  <c r="N36" i="2"/>
  <c r="N40" i="2"/>
  <c r="N44" i="2"/>
  <c r="N48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104" i="2"/>
  <c r="N108" i="2"/>
  <c r="N112" i="2"/>
  <c r="N116" i="2"/>
  <c r="N120" i="2"/>
  <c r="N124" i="2"/>
  <c r="N128" i="2"/>
  <c r="N132" i="2"/>
  <c r="N136" i="2"/>
  <c r="N140" i="2"/>
  <c r="N144" i="2"/>
  <c r="N148" i="2"/>
  <c r="N152" i="2"/>
  <c r="N156" i="2"/>
  <c r="N160" i="2"/>
  <c r="N164" i="2"/>
  <c r="N168" i="2"/>
  <c r="N173" i="2"/>
  <c r="N177" i="2"/>
  <c r="N181" i="2"/>
  <c r="N186" i="2"/>
  <c r="N190" i="2"/>
  <c r="N194" i="2"/>
  <c r="N198" i="2"/>
  <c r="N200" i="2"/>
  <c r="N202" i="2"/>
  <c r="N204" i="2"/>
  <c r="N206" i="2"/>
  <c r="N208" i="2"/>
  <c r="N210" i="2"/>
  <c r="N212" i="2"/>
  <c r="N214" i="2"/>
  <c r="N216" i="2"/>
  <c r="N218" i="2"/>
  <c r="N220" i="2"/>
  <c r="N222" i="2"/>
  <c r="N224" i="2"/>
  <c r="N226" i="2"/>
  <c r="N228" i="2"/>
  <c r="N230" i="2"/>
  <c r="N232" i="2"/>
  <c r="N234" i="2"/>
  <c r="N236" i="2"/>
  <c r="N238" i="2"/>
  <c r="N240" i="2"/>
  <c r="N242" i="2"/>
  <c r="N245" i="2"/>
  <c r="N247" i="2"/>
  <c r="N249" i="2"/>
  <c r="N251" i="2"/>
  <c r="N253" i="2"/>
  <c r="N255" i="2"/>
  <c r="N257" i="2"/>
  <c r="N259" i="2"/>
  <c r="N261" i="2"/>
  <c r="N263" i="2"/>
  <c r="N265" i="2"/>
  <c r="N267" i="2"/>
  <c r="N269" i="2"/>
  <c r="N271" i="2"/>
  <c r="N273" i="2"/>
  <c r="N275" i="2"/>
  <c r="N277" i="2"/>
  <c r="N279" i="2"/>
  <c r="N281" i="2"/>
  <c r="N283" i="2"/>
  <c r="N285" i="2"/>
  <c r="N287" i="2"/>
  <c r="N289" i="2"/>
  <c r="N291" i="2"/>
  <c r="N293" i="2"/>
  <c r="N295" i="2"/>
  <c r="N297" i="2"/>
  <c r="N299" i="2"/>
  <c r="N301" i="2"/>
  <c r="N303" i="2"/>
  <c r="N305" i="2"/>
  <c r="N307" i="2"/>
  <c r="N309" i="2"/>
  <c r="N311" i="2"/>
  <c r="N313" i="2"/>
  <c r="N315" i="2"/>
  <c r="N317" i="2"/>
  <c r="N319" i="2"/>
  <c r="N321" i="2"/>
  <c r="N323" i="2"/>
  <c r="N325" i="2"/>
  <c r="N327" i="2"/>
  <c r="N329" i="2"/>
  <c r="N331" i="2"/>
  <c r="N333" i="2"/>
  <c r="N335" i="2"/>
  <c r="N337" i="2"/>
  <c r="N339" i="2"/>
  <c r="N341" i="2"/>
  <c r="N343" i="2"/>
  <c r="N345" i="2"/>
  <c r="N347" i="2"/>
  <c r="N349" i="2"/>
  <c r="N351" i="2"/>
  <c r="N353" i="2"/>
  <c r="N355" i="2"/>
  <c r="N357" i="2"/>
  <c r="N359" i="2"/>
  <c r="N361" i="2"/>
  <c r="N365" i="2"/>
  <c r="N367" i="2"/>
  <c r="N369" i="2"/>
  <c r="N371" i="2"/>
  <c r="N374" i="2"/>
  <c r="N376" i="2"/>
  <c r="N378" i="2"/>
  <c r="N380" i="2"/>
  <c r="N382" i="2"/>
  <c r="N384" i="2"/>
  <c r="N386" i="2"/>
  <c r="N388" i="2"/>
  <c r="N390" i="2"/>
  <c r="N392" i="2"/>
  <c r="N394" i="2"/>
  <c r="N396" i="2"/>
  <c r="N398" i="2"/>
  <c r="N400" i="2"/>
  <c r="N402" i="2"/>
  <c r="N404" i="2"/>
  <c r="N406" i="2"/>
  <c r="N408" i="2"/>
  <c r="N410" i="2"/>
  <c r="N412" i="2"/>
  <c r="N414" i="2"/>
  <c r="N416" i="2"/>
  <c r="N418" i="2"/>
  <c r="N421" i="2"/>
  <c r="N423" i="2"/>
  <c r="N425" i="2"/>
  <c r="N427" i="2"/>
  <c r="N429" i="2"/>
  <c r="N431" i="2"/>
  <c r="N433" i="2"/>
  <c r="N435" i="2"/>
  <c r="N437" i="2"/>
  <c r="N439" i="2"/>
  <c r="N441" i="2"/>
  <c r="N443" i="2"/>
  <c r="N445" i="2"/>
  <c r="N447" i="2"/>
  <c r="N449" i="2"/>
  <c r="N451" i="2"/>
  <c r="N453" i="2"/>
  <c r="N455" i="2"/>
  <c r="N457" i="2"/>
  <c r="N184" i="2"/>
  <c r="N34" i="2"/>
  <c r="N42" i="2"/>
  <c r="N50" i="2"/>
  <c r="N58" i="2"/>
  <c r="N66" i="2"/>
  <c r="N74" i="2"/>
  <c r="N82" i="2"/>
  <c r="N90" i="2"/>
  <c r="N98" i="2"/>
  <c r="N106" i="2"/>
  <c r="N114" i="2"/>
  <c r="N122" i="2"/>
  <c r="N130" i="2"/>
  <c r="N138" i="2"/>
  <c r="N146" i="2"/>
  <c r="N154" i="2"/>
  <c r="N162" i="2"/>
  <c r="N171" i="2"/>
  <c r="N179" i="2"/>
  <c r="N188" i="2"/>
  <c r="N196" i="2"/>
  <c r="N201" i="2"/>
  <c r="N205" i="2"/>
  <c r="N209" i="2"/>
  <c r="N213" i="2"/>
  <c r="N217" i="2"/>
  <c r="N221" i="2"/>
  <c r="N225" i="2"/>
  <c r="N229" i="2"/>
  <c r="N233" i="2"/>
  <c r="N237" i="2"/>
  <c r="N241" i="2"/>
  <c r="N246" i="2"/>
  <c r="N250" i="2"/>
  <c r="N254" i="2"/>
  <c r="N258" i="2"/>
  <c r="N262" i="2"/>
  <c r="N266" i="2"/>
  <c r="N270" i="2"/>
  <c r="N274" i="2"/>
  <c r="N278" i="2"/>
  <c r="N282" i="2"/>
  <c r="N286" i="2"/>
  <c r="N290" i="2"/>
  <c r="N294" i="2"/>
  <c r="N298" i="2"/>
  <c r="N302" i="2"/>
  <c r="N306" i="2"/>
  <c r="N310" i="2"/>
  <c r="N314" i="2"/>
  <c r="N318" i="2"/>
  <c r="N322" i="2"/>
  <c r="N326" i="2"/>
  <c r="N330" i="2"/>
  <c r="N334" i="2"/>
  <c r="N338" i="2"/>
  <c r="N342" i="2"/>
  <c r="N346" i="2"/>
  <c r="N350" i="2"/>
  <c r="N354" i="2"/>
  <c r="N358" i="2"/>
  <c r="N364" i="2"/>
  <c r="N368" i="2"/>
  <c r="N372" i="2"/>
  <c r="N377" i="2"/>
  <c r="N381" i="2"/>
  <c r="N385" i="2"/>
  <c r="N389" i="2"/>
  <c r="N393" i="2"/>
  <c r="N397" i="2"/>
  <c r="N401" i="2"/>
  <c r="N405" i="2"/>
  <c r="N409" i="2"/>
  <c r="N413" i="2"/>
  <c r="N417" i="2"/>
  <c r="N422" i="2"/>
  <c r="N426" i="2"/>
  <c r="N430" i="2"/>
  <c r="N434" i="2"/>
  <c r="N438" i="2"/>
  <c r="N442" i="2"/>
  <c r="N446" i="2"/>
  <c r="N450" i="2"/>
  <c r="N454" i="2"/>
  <c r="N38" i="2"/>
  <c r="N54" i="2"/>
  <c r="N70" i="2"/>
  <c r="N86" i="2"/>
  <c r="N102" i="2"/>
  <c r="N118" i="2"/>
  <c r="N134" i="2"/>
  <c r="N150" i="2"/>
  <c r="N166" i="2"/>
  <c r="N183" i="2"/>
  <c r="N199" i="2"/>
  <c r="N207" i="2"/>
  <c r="N215" i="2"/>
  <c r="N223" i="2"/>
  <c r="N231" i="2"/>
  <c r="N239" i="2"/>
  <c r="N248" i="2"/>
  <c r="N256" i="2"/>
  <c r="N264" i="2"/>
  <c r="N272" i="2"/>
  <c r="N280" i="2"/>
  <c r="N288" i="2"/>
  <c r="N296" i="2"/>
  <c r="N304" i="2"/>
  <c r="N312" i="2"/>
  <c r="N320" i="2"/>
  <c r="N328" i="2"/>
  <c r="N336" i="2"/>
  <c r="N344" i="2"/>
  <c r="N352" i="2"/>
  <c r="N360" i="2"/>
  <c r="N370" i="2"/>
  <c r="N379" i="2"/>
  <c r="N387" i="2"/>
  <c r="N395" i="2"/>
  <c r="N403" i="2"/>
  <c r="N411" i="2"/>
  <c r="N419" i="2"/>
  <c r="N428" i="2"/>
  <c r="N436" i="2"/>
  <c r="N444" i="2"/>
  <c r="N452" i="2"/>
  <c r="N458" i="2"/>
  <c r="N460" i="2"/>
  <c r="N462" i="2"/>
  <c r="N464" i="2"/>
  <c r="N466" i="2"/>
  <c r="N468" i="2"/>
  <c r="N470" i="2"/>
  <c r="N472" i="2"/>
  <c r="N474" i="2"/>
  <c r="N476" i="2"/>
  <c r="N478" i="2"/>
  <c r="N480" i="2"/>
  <c r="N482" i="2"/>
  <c r="N484" i="2"/>
  <c r="N486" i="2"/>
  <c r="N488" i="2"/>
  <c r="N490" i="2"/>
  <c r="N492" i="2"/>
  <c r="N494" i="2"/>
  <c r="N496" i="2"/>
  <c r="N498" i="2"/>
  <c r="N500" i="2"/>
  <c r="N502" i="2"/>
  <c r="N504" i="2"/>
  <c r="N506" i="2"/>
  <c r="N508" i="2"/>
  <c r="N510" i="2"/>
  <c r="N512" i="2"/>
  <c r="N514" i="2"/>
  <c r="N516" i="2"/>
  <c r="N518" i="2"/>
  <c r="N520" i="2"/>
  <c r="N522" i="2"/>
  <c r="N524" i="2"/>
  <c r="N526" i="2"/>
  <c r="N528" i="2"/>
  <c r="N530" i="2"/>
  <c r="N532" i="2"/>
  <c r="N534" i="2"/>
  <c r="N536" i="2"/>
  <c r="N538" i="2"/>
  <c r="N540" i="2"/>
  <c r="N542" i="2"/>
  <c r="N544" i="2"/>
  <c r="N546" i="2"/>
  <c r="N548" i="2"/>
  <c r="N550" i="2"/>
  <c r="N552" i="2"/>
  <c r="N554" i="2"/>
  <c r="N556" i="2"/>
  <c r="N558" i="2"/>
  <c r="N560" i="2"/>
  <c r="N562" i="2"/>
  <c r="N564" i="2"/>
  <c r="N566" i="2"/>
  <c r="N568" i="2"/>
  <c r="N570" i="2"/>
  <c r="N572" i="2"/>
  <c r="N574" i="2"/>
  <c r="N576" i="2"/>
  <c r="N578" i="2"/>
  <c r="N580" i="2"/>
  <c r="N582" i="2"/>
  <c r="N584" i="2"/>
  <c r="N586" i="2"/>
  <c r="N588" i="2"/>
  <c r="N590" i="2"/>
  <c r="N592" i="2"/>
  <c r="N594" i="2"/>
  <c r="N596" i="2"/>
  <c r="N598" i="2"/>
  <c r="N600" i="2"/>
  <c r="N602" i="2"/>
  <c r="N604" i="2"/>
  <c r="N606" i="2"/>
  <c r="N608" i="2"/>
  <c r="N610" i="2"/>
  <c r="N612" i="2"/>
  <c r="N614" i="2"/>
  <c r="N616" i="2"/>
  <c r="N618" i="2"/>
  <c r="N620" i="2"/>
  <c r="N622" i="2"/>
  <c r="N624" i="2"/>
  <c r="N626" i="2"/>
  <c r="N628" i="2"/>
  <c r="N630" i="2"/>
  <c r="N633" i="2"/>
  <c r="N635" i="2"/>
  <c r="N637" i="2"/>
  <c r="N639" i="2"/>
  <c r="N641" i="2"/>
  <c r="N643" i="2"/>
  <c r="N645" i="2"/>
  <c r="N647" i="2"/>
  <c r="N649" i="2"/>
  <c r="N651" i="2"/>
  <c r="N653" i="2"/>
  <c r="N655" i="2"/>
  <c r="N657" i="2"/>
  <c r="N659" i="2"/>
  <c r="N661" i="2"/>
  <c r="N663" i="2"/>
  <c r="N665" i="2"/>
  <c r="N667" i="2"/>
  <c r="N669" i="2"/>
  <c r="N671" i="2"/>
  <c r="N673" i="2"/>
  <c r="N675" i="2"/>
  <c r="N677" i="2"/>
  <c r="N679" i="2"/>
  <c r="N681" i="2"/>
  <c r="N683" i="2"/>
  <c r="N685" i="2"/>
  <c r="N687" i="2"/>
  <c r="N689" i="2"/>
  <c r="N691" i="2"/>
  <c r="N693" i="2"/>
  <c r="N695" i="2"/>
  <c r="N697" i="2"/>
  <c r="N699" i="2"/>
  <c r="N701" i="2"/>
  <c r="N703" i="2"/>
  <c r="N705" i="2"/>
  <c r="N707" i="2"/>
  <c r="N709" i="2"/>
  <c r="N711" i="2"/>
  <c r="N713" i="2"/>
  <c r="N715" i="2"/>
  <c r="N717" i="2"/>
  <c r="N719" i="2"/>
  <c r="N721" i="2"/>
  <c r="N723" i="2"/>
  <c r="N725" i="2"/>
  <c r="N727" i="2"/>
  <c r="N729" i="2"/>
  <c r="N731" i="2"/>
  <c r="N733" i="2"/>
  <c r="N735" i="2"/>
  <c r="N737" i="2"/>
  <c r="N739" i="2"/>
  <c r="N742" i="2"/>
  <c r="N744" i="2"/>
  <c r="N746" i="2"/>
  <c r="N748" i="2"/>
  <c r="N750" i="2"/>
  <c r="N752" i="2"/>
  <c r="N754" i="2"/>
  <c r="N756" i="2"/>
  <c r="N758" i="2"/>
  <c r="N760" i="2"/>
  <c r="N762" i="2"/>
  <c r="N764" i="2"/>
  <c r="N766" i="2"/>
  <c r="N768" i="2"/>
  <c r="N770" i="2"/>
  <c r="N772" i="2"/>
  <c r="N774" i="2"/>
  <c r="N776" i="2"/>
  <c r="N778" i="2"/>
  <c r="N780" i="2"/>
  <c r="N782" i="2"/>
  <c r="N784" i="2"/>
  <c r="N786" i="2"/>
  <c r="N788" i="2"/>
  <c r="N790" i="2"/>
  <c r="N792" i="2"/>
  <c r="N794" i="2"/>
  <c r="N796" i="2"/>
  <c r="N798" i="2"/>
  <c r="N800" i="2"/>
  <c r="N803" i="2"/>
  <c r="N805" i="2"/>
  <c r="N807" i="2"/>
  <c r="N809" i="2"/>
  <c r="N811" i="2"/>
  <c r="N813" i="2"/>
  <c r="N815" i="2"/>
  <c r="N817" i="2"/>
  <c r="N819" i="2"/>
  <c r="N821" i="2"/>
  <c r="N823" i="2"/>
  <c r="N825" i="2"/>
  <c r="N827" i="2"/>
  <c r="N829" i="2"/>
  <c r="N831" i="2"/>
  <c r="N833" i="2"/>
  <c r="N835" i="2"/>
  <c r="N837" i="2"/>
  <c r="N839" i="2"/>
  <c r="N841" i="2"/>
  <c r="N843" i="2"/>
  <c r="N845" i="2"/>
  <c r="N847" i="2"/>
  <c r="N849" i="2"/>
  <c r="N851" i="2"/>
  <c r="N853" i="2"/>
  <c r="N855" i="2"/>
  <c r="N857" i="2"/>
  <c r="N859" i="2"/>
  <c r="N861" i="2"/>
  <c r="N863" i="2"/>
  <c r="N865" i="2"/>
  <c r="N867" i="2"/>
  <c r="N869" i="2"/>
  <c r="N30" i="2"/>
  <c r="N46" i="2"/>
  <c r="N62" i="2"/>
  <c r="N78" i="2"/>
  <c r="N94" i="2"/>
  <c r="N110" i="2"/>
  <c r="N126" i="2"/>
  <c r="N142" i="2"/>
  <c r="N158" i="2"/>
  <c r="N175" i="2"/>
  <c r="N192" i="2"/>
  <c r="N203" i="2"/>
  <c r="N211" i="2"/>
  <c r="N219" i="2"/>
  <c r="N227" i="2"/>
  <c r="N235" i="2"/>
  <c r="N244" i="2"/>
  <c r="N252" i="2"/>
  <c r="N260" i="2"/>
  <c r="N268" i="2"/>
  <c r="N276" i="2"/>
  <c r="N284" i="2"/>
  <c r="N292" i="2"/>
  <c r="N300" i="2"/>
  <c r="N308" i="2"/>
  <c r="N316" i="2"/>
  <c r="N324" i="2"/>
  <c r="N332" i="2"/>
  <c r="N340" i="2"/>
  <c r="N348" i="2"/>
  <c r="N356" i="2"/>
  <c r="N366" i="2"/>
  <c r="N375" i="2"/>
  <c r="N383" i="2"/>
  <c r="N391" i="2"/>
  <c r="N399" i="2"/>
  <c r="N407" i="2"/>
  <c r="N415" i="2"/>
  <c r="N424" i="2"/>
  <c r="N432" i="2"/>
  <c r="N440" i="2"/>
  <c r="N448" i="2"/>
  <c r="N456" i="2"/>
  <c r="N459" i="2"/>
  <c r="N461" i="2"/>
  <c r="N463" i="2"/>
  <c r="N465" i="2"/>
  <c r="N467" i="2"/>
  <c r="N469" i="2"/>
  <c r="N471" i="2"/>
  <c r="N473" i="2"/>
  <c r="N475" i="2"/>
  <c r="N477" i="2"/>
  <c r="N479" i="2"/>
  <c r="N481" i="2"/>
  <c r="N483" i="2"/>
  <c r="N485" i="2"/>
  <c r="N487" i="2"/>
  <c r="N489" i="2"/>
  <c r="N491" i="2"/>
  <c r="N493" i="2"/>
  <c r="N495" i="2"/>
  <c r="N497" i="2"/>
  <c r="N499" i="2"/>
  <c r="N501" i="2"/>
  <c r="N503" i="2"/>
  <c r="N505" i="2"/>
  <c r="N507" i="2"/>
  <c r="N509" i="2"/>
  <c r="N511" i="2"/>
  <c r="N513" i="2"/>
  <c r="N515" i="2"/>
  <c r="N517" i="2"/>
  <c r="N519" i="2"/>
  <c r="N521" i="2"/>
  <c r="N523" i="2"/>
  <c r="N525" i="2"/>
  <c r="N527" i="2"/>
  <c r="N529" i="2"/>
  <c r="N531" i="2"/>
  <c r="N533" i="2"/>
  <c r="N535" i="2"/>
  <c r="N537" i="2"/>
  <c r="N539" i="2"/>
  <c r="N541" i="2"/>
  <c r="N543" i="2"/>
  <c r="N545" i="2"/>
  <c r="N547" i="2"/>
  <c r="N549" i="2"/>
  <c r="N551" i="2"/>
  <c r="N553" i="2"/>
  <c r="N555" i="2"/>
  <c r="N557" i="2"/>
  <c r="N559" i="2"/>
  <c r="N561" i="2"/>
  <c r="N565" i="2"/>
  <c r="N569" i="2"/>
  <c r="N573" i="2"/>
  <c r="N577" i="2"/>
  <c r="N581" i="2"/>
  <c r="N585" i="2"/>
  <c r="N589" i="2"/>
  <c r="N593" i="2"/>
  <c r="N597" i="2"/>
  <c r="N601" i="2"/>
  <c r="N605" i="2"/>
  <c r="N609" i="2"/>
  <c r="N613" i="2"/>
  <c r="N617" i="2"/>
  <c r="N621" i="2"/>
  <c r="N625" i="2"/>
  <c r="N629" i="2"/>
  <c r="N634" i="2"/>
  <c r="N638" i="2"/>
  <c r="N642" i="2"/>
  <c r="N646" i="2"/>
  <c r="N650" i="2"/>
  <c r="N654" i="2"/>
  <c r="N658" i="2"/>
  <c r="N662" i="2"/>
  <c r="N666" i="2"/>
  <c r="N670" i="2"/>
  <c r="N674" i="2"/>
  <c r="N678" i="2"/>
  <c r="N682" i="2"/>
  <c r="N686" i="2"/>
  <c r="N690" i="2"/>
  <c r="N694" i="2"/>
  <c r="N698" i="2"/>
  <c r="N702" i="2"/>
  <c r="N706" i="2"/>
  <c r="N710" i="2"/>
  <c r="N714" i="2"/>
  <c r="N718" i="2"/>
  <c r="N722" i="2"/>
  <c r="N726" i="2"/>
  <c r="N730" i="2"/>
  <c r="N734" i="2"/>
  <c r="N738" i="2"/>
  <c r="N743" i="2"/>
  <c r="N747" i="2"/>
  <c r="N751" i="2"/>
  <c r="N755" i="2"/>
  <c r="N759" i="2"/>
  <c r="N763" i="2"/>
  <c r="N767" i="2"/>
  <c r="N771" i="2"/>
  <c r="N775" i="2"/>
  <c r="N779" i="2"/>
  <c r="N783" i="2"/>
  <c r="N787" i="2"/>
  <c r="N791" i="2"/>
  <c r="N795" i="2"/>
  <c r="N799" i="2"/>
  <c r="N804" i="2"/>
  <c r="N808" i="2"/>
  <c r="N812" i="2"/>
  <c r="N816" i="2"/>
  <c r="N820" i="2"/>
  <c r="N824" i="2"/>
  <c r="N828" i="2"/>
  <c r="N832" i="2"/>
  <c r="N836" i="2"/>
  <c r="N840" i="2"/>
  <c r="N844" i="2"/>
  <c r="N848" i="2"/>
  <c r="N852" i="2"/>
  <c r="N856" i="2"/>
  <c r="N860" i="2"/>
  <c r="N864" i="2"/>
  <c r="N868" i="2"/>
  <c r="N563" i="2"/>
  <c r="N567" i="2"/>
  <c r="N571" i="2"/>
  <c r="N575" i="2"/>
  <c r="N579" i="2"/>
  <c r="N583" i="2"/>
  <c r="N587" i="2"/>
  <c r="N591" i="2"/>
  <c r="N595" i="2"/>
  <c r="N599" i="2"/>
  <c r="N603" i="2"/>
  <c r="N607" i="2"/>
  <c r="N611" i="2"/>
  <c r="N615" i="2"/>
  <c r="N619" i="2"/>
  <c r="N623" i="2"/>
  <c r="N627" i="2"/>
  <c r="N631" i="2"/>
  <c r="N636" i="2"/>
  <c r="N640" i="2"/>
  <c r="N644" i="2"/>
  <c r="N648" i="2"/>
  <c r="N652" i="2"/>
  <c r="N656" i="2"/>
  <c r="N660" i="2"/>
  <c r="N664" i="2"/>
  <c r="N668" i="2"/>
  <c r="N672" i="2"/>
  <c r="N676" i="2"/>
  <c r="N680" i="2"/>
  <c r="N684" i="2"/>
  <c r="N688" i="2"/>
  <c r="N692" i="2"/>
  <c r="N696" i="2"/>
  <c r="N700" i="2"/>
  <c r="N704" i="2"/>
  <c r="N708" i="2"/>
  <c r="N712" i="2"/>
  <c r="N716" i="2"/>
  <c r="N720" i="2"/>
  <c r="N724" i="2"/>
  <c r="N728" i="2"/>
  <c r="N732" i="2"/>
  <c r="N736" i="2"/>
  <c r="N740" i="2"/>
  <c r="N745" i="2"/>
  <c r="N749" i="2"/>
  <c r="N753" i="2"/>
  <c r="N757" i="2"/>
  <c r="N761" i="2"/>
  <c r="N765" i="2"/>
  <c r="N769" i="2"/>
  <c r="N773" i="2"/>
  <c r="N777" i="2"/>
  <c r="N781" i="2"/>
  <c r="N785" i="2"/>
  <c r="N789" i="2"/>
  <c r="N793" i="2"/>
  <c r="N797" i="2"/>
  <c r="N801" i="2"/>
  <c r="N806" i="2"/>
  <c r="N810" i="2"/>
  <c r="N814" i="2"/>
  <c r="N818" i="2"/>
  <c r="N822" i="2"/>
  <c r="N826" i="2"/>
  <c r="N830" i="2"/>
  <c r="N834" i="2"/>
  <c r="N838" i="2"/>
  <c r="N842" i="2"/>
  <c r="N846" i="2"/>
  <c r="N850" i="2"/>
  <c r="N854" i="2"/>
  <c r="N858" i="2"/>
  <c r="N862" i="2"/>
  <c r="N866" i="2"/>
  <c r="N870" i="2"/>
  <c r="N12" i="2"/>
  <c r="N14" i="2"/>
  <c r="N16" i="2"/>
  <c r="N18" i="2"/>
  <c r="N20" i="2"/>
  <c r="N22" i="2"/>
  <c r="N24" i="2"/>
  <c r="N26" i="2"/>
  <c r="N9" i="2"/>
  <c r="N10" i="2"/>
  <c r="N15" i="2"/>
  <c r="N19" i="2"/>
  <c r="N23" i="2"/>
  <c r="N27" i="2"/>
  <c r="N13" i="2"/>
  <c r="N17" i="2"/>
  <c r="N21" i="2"/>
  <c r="N25" i="2"/>
  <c r="G854" i="8"/>
  <c r="F854" i="8"/>
  <c r="D854" i="8"/>
  <c r="C854" i="8"/>
  <c r="E854" i="8" l="1"/>
  <c r="G855" i="8"/>
  <c r="G856" i="8" s="1"/>
  <c r="I262" i="2" l="1"/>
  <c r="I261" i="2"/>
  <c r="I260" i="2"/>
  <c r="I259" i="2"/>
  <c r="I258" i="2"/>
  <c r="I257" i="2"/>
  <c r="I256" i="2"/>
  <c r="I255" i="2"/>
  <c r="K9" i="2" l="1"/>
  <c r="D871" i="2"/>
  <c r="C871" i="2"/>
  <c r="M28" i="2"/>
  <c r="L28" i="2"/>
  <c r="K28" i="2"/>
  <c r="L840" i="2"/>
  <c r="K840" i="2"/>
  <c r="M812" i="2"/>
  <c r="L812" i="2"/>
  <c r="K812" i="2"/>
  <c r="M733" i="2"/>
  <c r="L733" i="2"/>
  <c r="K733" i="2"/>
  <c r="M730" i="2"/>
  <c r="L730" i="2"/>
  <c r="K730" i="2"/>
  <c r="M586" i="2"/>
  <c r="L586" i="2"/>
  <c r="K586" i="2"/>
  <c r="L552" i="2"/>
  <c r="K552" i="2"/>
  <c r="L492" i="2"/>
  <c r="K492" i="2"/>
  <c r="L432" i="2"/>
  <c r="K432" i="2"/>
  <c r="M422" i="2"/>
  <c r="L422" i="2"/>
  <c r="K422" i="2"/>
  <c r="L388" i="2"/>
  <c r="K388" i="2"/>
  <c r="L306" i="2"/>
  <c r="K306" i="2"/>
  <c r="L205" i="2"/>
  <c r="K205" i="2"/>
  <c r="M192" i="2" l="1"/>
  <c r="L192" i="2"/>
  <c r="K192" i="2"/>
  <c r="M191" i="2"/>
  <c r="L191" i="2"/>
  <c r="K191" i="2"/>
  <c r="M190" i="2"/>
  <c r="L190" i="2"/>
  <c r="K190" i="2"/>
  <c r="L189" i="2"/>
  <c r="K189" i="2"/>
  <c r="L188" i="2"/>
  <c r="K188" i="2"/>
  <c r="L187" i="2"/>
  <c r="K187" i="2"/>
  <c r="L186" i="2"/>
  <c r="K186" i="2"/>
  <c r="M185" i="2"/>
  <c r="L185" i="2"/>
  <c r="K185" i="2"/>
  <c r="L184" i="2"/>
  <c r="K184" i="2"/>
  <c r="L183" i="2"/>
  <c r="K183" i="2"/>
  <c r="M111" i="2" l="1"/>
  <c r="L111" i="2"/>
  <c r="K111" i="2"/>
  <c r="G858" i="6" l="1"/>
  <c r="F857" i="6"/>
  <c r="D857" i="6"/>
  <c r="C857" i="6"/>
  <c r="G856" i="6"/>
  <c r="E856" i="6"/>
  <c r="G855" i="6"/>
  <c r="E855" i="6"/>
  <c r="G854" i="6"/>
  <c r="E854" i="6"/>
  <c r="G853" i="6"/>
  <c r="E853" i="6"/>
  <c r="G852" i="6"/>
  <c r="E852" i="6"/>
  <c r="G851" i="6"/>
  <c r="E851" i="6"/>
  <c r="G850" i="6"/>
  <c r="E850" i="6"/>
  <c r="G849" i="6"/>
  <c r="E849" i="6"/>
  <c r="G848" i="6"/>
  <c r="E848" i="6"/>
  <c r="G847" i="6"/>
  <c r="E847" i="6"/>
  <c r="G846" i="6"/>
  <c r="E846" i="6"/>
  <c r="G845" i="6"/>
  <c r="E845" i="6"/>
  <c r="G844" i="6"/>
  <c r="E844" i="6"/>
  <c r="G843" i="6"/>
  <c r="E843" i="6"/>
  <c r="G842" i="6"/>
  <c r="E842" i="6"/>
  <c r="G841" i="6"/>
  <c r="E841" i="6"/>
  <c r="G840" i="6"/>
  <c r="E840" i="6"/>
  <c r="G839" i="6"/>
  <c r="E839" i="6"/>
  <c r="G838" i="6"/>
  <c r="E838" i="6"/>
  <c r="G837" i="6"/>
  <c r="E837" i="6"/>
  <c r="G836" i="6"/>
  <c r="E836" i="6"/>
  <c r="G835" i="6"/>
  <c r="E835" i="6"/>
  <c r="G834" i="6"/>
  <c r="E834" i="6"/>
  <c r="G833" i="6"/>
  <c r="E833" i="6"/>
  <c r="G832" i="6"/>
  <c r="E832" i="6"/>
  <c r="G831" i="6"/>
  <c r="E831" i="6"/>
  <c r="G830" i="6"/>
  <c r="E830" i="6"/>
  <c r="G829" i="6"/>
  <c r="E829" i="6"/>
  <c r="G828" i="6"/>
  <c r="E828" i="6"/>
  <c r="G827" i="6"/>
  <c r="E827" i="6"/>
  <c r="G826" i="6"/>
  <c r="E826" i="6"/>
  <c r="G825" i="6"/>
  <c r="E825" i="6"/>
  <c r="G824" i="6"/>
  <c r="E824" i="6"/>
  <c r="G823" i="6"/>
  <c r="E823" i="6"/>
  <c r="G822" i="6"/>
  <c r="E822" i="6"/>
  <c r="G821" i="6"/>
  <c r="E821" i="6"/>
  <c r="G820" i="6"/>
  <c r="E820" i="6"/>
  <c r="G819" i="6"/>
  <c r="E819" i="6"/>
  <c r="G818" i="6"/>
  <c r="E818" i="6"/>
  <c r="G817" i="6"/>
  <c r="E817" i="6"/>
  <c r="G816" i="6"/>
  <c r="E816" i="6"/>
  <c r="G815" i="6"/>
  <c r="E815" i="6"/>
  <c r="G814" i="6"/>
  <c r="E814" i="6"/>
  <c r="G813" i="6"/>
  <c r="E813" i="6"/>
  <c r="G812" i="6"/>
  <c r="E812" i="6"/>
  <c r="G811" i="6"/>
  <c r="E811" i="6"/>
  <c r="G810" i="6"/>
  <c r="E810" i="6"/>
  <c r="G809" i="6"/>
  <c r="E809" i="6"/>
  <c r="G808" i="6"/>
  <c r="E808" i="6"/>
  <c r="G807" i="6"/>
  <c r="E807" i="6"/>
  <c r="G806" i="6"/>
  <c r="E806" i="6"/>
  <c r="G805" i="6"/>
  <c r="E805" i="6"/>
  <c r="G804" i="6"/>
  <c r="E804" i="6"/>
  <c r="G803" i="6"/>
  <c r="E803" i="6"/>
  <c r="G802" i="6"/>
  <c r="E802" i="6"/>
  <c r="G801" i="6"/>
  <c r="E801" i="6"/>
  <c r="G800" i="6"/>
  <c r="E800" i="6"/>
  <c r="G799" i="6"/>
  <c r="E799" i="6"/>
  <c r="G798" i="6"/>
  <c r="E798" i="6"/>
  <c r="G797" i="6"/>
  <c r="E797" i="6"/>
  <c r="G796" i="6"/>
  <c r="E796" i="6"/>
  <c r="G795" i="6"/>
  <c r="E795" i="6"/>
  <c r="G794" i="6"/>
  <c r="E794" i="6"/>
  <c r="G793" i="6"/>
  <c r="E793" i="6"/>
  <c r="G792" i="6"/>
  <c r="E792" i="6"/>
  <c r="G791" i="6"/>
  <c r="E791" i="6"/>
  <c r="G790" i="6"/>
  <c r="E790" i="6"/>
  <c r="G789" i="6"/>
  <c r="E789" i="6"/>
  <c r="G788" i="6"/>
  <c r="E788" i="6"/>
  <c r="G787" i="6"/>
  <c r="E787" i="6"/>
  <c r="G786" i="6"/>
  <c r="E786" i="6"/>
  <c r="G785" i="6"/>
  <c r="E785" i="6"/>
  <c r="G784" i="6"/>
  <c r="E784" i="6"/>
  <c r="G783" i="6"/>
  <c r="E783" i="6"/>
  <c r="G782" i="6"/>
  <c r="E782" i="6"/>
  <c r="G781" i="6"/>
  <c r="E781" i="6"/>
  <c r="G780" i="6"/>
  <c r="E780" i="6"/>
  <c r="G779" i="6"/>
  <c r="E779" i="6"/>
  <c r="G778" i="6"/>
  <c r="E778" i="6"/>
  <c r="G777" i="6"/>
  <c r="E777" i="6"/>
  <c r="G776" i="6"/>
  <c r="E776" i="6"/>
  <c r="G775" i="6"/>
  <c r="E775" i="6"/>
  <c r="G774" i="6"/>
  <c r="E774" i="6"/>
  <c r="G773" i="6"/>
  <c r="E773" i="6"/>
  <c r="G772" i="6"/>
  <c r="E772" i="6"/>
  <c r="G771" i="6"/>
  <c r="E771" i="6"/>
  <c r="G770" i="6"/>
  <c r="E770" i="6"/>
  <c r="G769" i="6"/>
  <c r="E769" i="6"/>
  <c r="G768" i="6"/>
  <c r="E768" i="6"/>
  <c r="G767" i="6"/>
  <c r="E767" i="6"/>
  <c r="G766" i="6"/>
  <c r="E766" i="6"/>
  <c r="G765" i="6"/>
  <c r="E765" i="6"/>
  <c r="G764" i="6"/>
  <c r="E764" i="6"/>
  <c r="G763" i="6"/>
  <c r="E763" i="6"/>
  <c r="G762" i="6"/>
  <c r="E762" i="6"/>
  <c r="G761" i="6"/>
  <c r="E761" i="6"/>
  <c r="G760" i="6"/>
  <c r="E760" i="6"/>
  <c r="G759" i="6"/>
  <c r="E759" i="6"/>
  <c r="G758" i="6"/>
  <c r="E758" i="6"/>
  <c r="G757" i="6"/>
  <c r="E757" i="6"/>
  <c r="G756" i="6"/>
  <c r="E756" i="6"/>
  <c r="G755" i="6"/>
  <c r="E755" i="6"/>
  <c r="G754" i="6"/>
  <c r="E754" i="6"/>
  <c r="G753" i="6"/>
  <c r="E753" i="6"/>
  <c r="G752" i="6"/>
  <c r="E752" i="6"/>
  <c r="G751" i="6"/>
  <c r="E751" i="6"/>
  <c r="G750" i="6"/>
  <c r="E750" i="6"/>
  <c r="G749" i="6"/>
  <c r="E749" i="6"/>
  <c r="G748" i="6"/>
  <c r="E748" i="6"/>
  <c r="G747" i="6"/>
  <c r="E747" i="6"/>
  <c r="G746" i="6"/>
  <c r="E746" i="6"/>
  <c r="G745" i="6"/>
  <c r="E745" i="6"/>
  <c r="G744" i="6"/>
  <c r="E744" i="6"/>
  <c r="G743" i="6"/>
  <c r="E743" i="6"/>
  <c r="G742" i="6"/>
  <c r="E742" i="6"/>
  <c r="G741" i="6"/>
  <c r="E741" i="6"/>
  <c r="G740" i="6"/>
  <c r="E740" i="6"/>
  <c r="G739" i="6"/>
  <c r="E739" i="6"/>
  <c r="G738" i="6"/>
  <c r="E738" i="6"/>
  <c r="G737" i="6"/>
  <c r="E737" i="6"/>
  <c r="G736" i="6"/>
  <c r="E736" i="6"/>
  <c r="G735" i="6"/>
  <c r="E735" i="6"/>
  <c r="G734" i="6"/>
  <c r="E734" i="6"/>
  <c r="G733" i="6"/>
  <c r="E733" i="6"/>
  <c r="G732" i="6"/>
  <c r="E732" i="6"/>
  <c r="G731" i="6"/>
  <c r="E731" i="6"/>
  <c r="G730" i="6"/>
  <c r="E730" i="6"/>
  <c r="G729" i="6"/>
  <c r="E729" i="6"/>
  <c r="G728" i="6"/>
  <c r="E728" i="6"/>
  <c r="G727" i="6"/>
  <c r="E727" i="6"/>
  <c r="G726" i="6"/>
  <c r="E726" i="6"/>
  <c r="G725" i="6"/>
  <c r="E725" i="6"/>
  <c r="G724" i="6"/>
  <c r="E724" i="6"/>
  <c r="G723" i="6"/>
  <c r="E723" i="6"/>
  <c r="G722" i="6"/>
  <c r="E722" i="6"/>
  <c r="G721" i="6"/>
  <c r="E721" i="6"/>
  <c r="G720" i="6"/>
  <c r="E720" i="6"/>
  <c r="G719" i="6"/>
  <c r="E719" i="6"/>
  <c r="G718" i="6"/>
  <c r="E718" i="6"/>
  <c r="G717" i="6"/>
  <c r="E717" i="6"/>
  <c r="G716" i="6"/>
  <c r="E716" i="6"/>
  <c r="G715" i="6"/>
  <c r="E715" i="6"/>
  <c r="G714" i="6"/>
  <c r="E714" i="6"/>
  <c r="G713" i="6"/>
  <c r="E713" i="6"/>
  <c r="G712" i="6"/>
  <c r="E712" i="6"/>
  <c r="G711" i="6"/>
  <c r="E711" i="6"/>
  <c r="G710" i="6"/>
  <c r="E710" i="6"/>
  <c r="G709" i="6"/>
  <c r="E709" i="6"/>
  <c r="G708" i="6"/>
  <c r="E708" i="6"/>
  <c r="G707" i="6"/>
  <c r="E707" i="6"/>
  <c r="G706" i="6"/>
  <c r="E706" i="6"/>
  <c r="G705" i="6"/>
  <c r="E705" i="6"/>
  <c r="G704" i="6"/>
  <c r="E704" i="6"/>
  <c r="G703" i="6"/>
  <c r="E703" i="6"/>
  <c r="G702" i="6"/>
  <c r="E702" i="6"/>
  <c r="G701" i="6"/>
  <c r="E701" i="6"/>
  <c r="G700" i="6"/>
  <c r="E700" i="6"/>
  <c r="G699" i="6"/>
  <c r="E699" i="6"/>
  <c r="G698" i="6"/>
  <c r="E698" i="6"/>
  <c r="G697" i="6"/>
  <c r="E697" i="6"/>
  <c r="G696" i="6"/>
  <c r="E696" i="6"/>
  <c r="G695" i="6"/>
  <c r="E695" i="6"/>
  <c r="G694" i="6"/>
  <c r="E694" i="6"/>
  <c r="G693" i="6"/>
  <c r="E693" i="6"/>
  <c r="G692" i="6"/>
  <c r="E692" i="6"/>
  <c r="G691" i="6"/>
  <c r="E691" i="6"/>
  <c r="G690" i="6"/>
  <c r="E690" i="6"/>
  <c r="G689" i="6"/>
  <c r="E689" i="6"/>
  <c r="G688" i="6"/>
  <c r="E688" i="6"/>
  <c r="G687" i="6"/>
  <c r="E687" i="6"/>
  <c r="G686" i="6"/>
  <c r="E686" i="6"/>
  <c r="G685" i="6"/>
  <c r="E685" i="6"/>
  <c r="G684" i="6"/>
  <c r="E684" i="6"/>
  <c r="G683" i="6"/>
  <c r="E683" i="6"/>
  <c r="G682" i="6"/>
  <c r="E682" i="6"/>
  <c r="G681" i="6"/>
  <c r="E681" i="6"/>
  <c r="G680" i="6"/>
  <c r="E680" i="6"/>
  <c r="G679" i="6"/>
  <c r="E679" i="6"/>
  <c r="G678" i="6"/>
  <c r="E678" i="6"/>
  <c r="G677" i="6"/>
  <c r="E677" i="6"/>
  <c r="G676" i="6"/>
  <c r="E676" i="6"/>
  <c r="G675" i="6"/>
  <c r="E675" i="6"/>
  <c r="G674" i="6"/>
  <c r="E674" i="6"/>
  <c r="G673" i="6"/>
  <c r="E673" i="6"/>
  <c r="G672" i="6"/>
  <c r="E672" i="6"/>
  <c r="G671" i="6"/>
  <c r="E671" i="6"/>
  <c r="G670" i="6"/>
  <c r="E670" i="6"/>
  <c r="G669" i="6"/>
  <c r="E669" i="6"/>
  <c r="G668" i="6"/>
  <c r="E668" i="6"/>
  <c r="G667" i="6"/>
  <c r="E667" i="6"/>
  <c r="G666" i="6"/>
  <c r="E666" i="6"/>
  <c r="G665" i="6"/>
  <c r="E665" i="6"/>
  <c r="G664" i="6"/>
  <c r="E664" i="6"/>
  <c r="G663" i="6"/>
  <c r="E663" i="6"/>
  <c r="G662" i="6"/>
  <c r="E662" i="6"/>
  <c r="G661" i="6"/>
  <c r="E661" i="6"/>
  <c r="G660" i="6"/>
  <c r="E660" i="6"/>
  <c r="G659" i="6"/>
  <c r="E659" i="6"/>
  <c r="G658" i="6"/>
  <c r="E658" i="6"/>
  <c r="G657" i="6"/>
  <c r="E657" i="6"/>
  <c r="G656" i="6"/>
  <c r="E656" i="6"/>
  <c r="G655" i="6"/>
  <c r="E655" i="6"/>
  <c r="G654" i="6"/>
  <c r="E654" i="6"/>
  <c r="G653" i="6"/>
  <c r="E653" i="6"/>
  <c r="G652" i="6"/>
  <c r="E652" i="6"/>
  <c r="G651" i="6"/>
  <c r="E651" i="6"/>
  <c r="G650" i="6"/>
  <c r="E650" i="6"/>
  <c r="G649" i="6"/>
  <c r="E649" i="6"/>
  <c r="G648" i="6"/>
  <c r="E648" i="6"/>
  <c r="G647" i="6"/>
  <c r="E647" i="6"/>
  <c r="G646" i="6"/>
  <c r="E646" i="6"/>
  <c r="G645" i="6"/>
  <c r="E645" i="6"/>
  <c r="G644" i="6"/>
  <c r="E644" i="6"/>
  <c r="G643" i="6"/>
  <c r="E643" i="6"/>
  <c r="G642" i="6"/>
  <c r="E642" i="6"/>
  <c r="G641" i="6"/>
  <c r="E641" i="6"/>
  <c r="G640" i="6"/>
  <c r="E640" i="6"/>
  <c r="G639" i="6"/>
  <c r="E639" i="6"/>
  <c r="G638" i="6"/>
  <c r="E638" i="6"/>
  <c r="G637" i="6"/>
  <c r="E637" i="6"/>
  <c r="G636" i="6"/>
  <c r="E636" i="6"/>
  <c r="G635" i="6"/>
  <c r="E635" i="6"/>
  <c r="G634" i="6"/>
  <c r="E634" i="6"/>
  <c r="G633" i="6"/>
  <c r="E633" i="6"/>
  <c r="G632" i="6"/>
  <c r="E632" i="6"/>
  <c r="G631" i="6"/>
  <c r="E631" i="6"/>
  <c r="G630" i="6"/>
  <c r="E630" i="6"/>
  <c r="G629" i="6"/>
  <c r="E629" i="6"/>
  <c r="G628" i="6"/>
  <c r="E628" i="6"/>
  <c r="G627" i="6"/>
  <c r="E627" i="6"/>
  <c r="G626" i="6"/>
  <c r="E626" i="6"/>
  <c r="G625" i="6"/>
  <c r="E625" i="6"/>
  <c r="G624" i="6"/>
  <c r="E624" i="6"/>
  <c r="G623" i="6"/>
  <c r="E623" i="6"/>
  <c r="G622" i="6"/>
  <c r="E622" i="6"/>
  <c r="G621" i="6"/>
  <c r="E621" i="6"/>
  <c r="G620" i="6"/>
  <c r="E620" i="6"/>
  <c r="G619" i="6"/>
  <c r="E619" i="6"/>
  <c r="G618" i="6"/>
  <c r="E618" i="6"/>
  <c r="G617" i="6"/>
  <c r="E617" i="6"/>
  <c r="G616" i="6"/>
  <c r="E616" i="6"/>
  <c r="G615" i="6"/>
  <c r="E615" i="6"/>
  <c r="G614" i="6"/>
  <c r="E614" i="6"/>
  <c r="G613" i="6"/>
  <c r="E613" i="6"/>
  <c r="G612" i="6"/>
  <c r="E612" i="6"/>
  <c r="G611" i="6"/>
  <c r="E611" i="6"/>
  <c r="G610" i="6"/>
  <c r="E610" i="6"/>
  <c r="G609" i="6"/>
  <c r="E609" i="6"/>
  <c r="G608" i="6"/>
  <c r="E608" i="6"/>
  <c r="G607" i="6"/>
  <c r="E607" i="6"/>
  <c r="G606" i="6"/>
  <c r="E606" i="6"/>
  <c r="G605" i="6"/>
  <c r="E605" i="6"/>
  <c r="G604" i="6"/>
  <c r="E604" i="6"/>
  <c r="G603" i="6"/>
  <c r="E603" i="6"/>
  <c r="G602" i="6"/>
  <c r="E602" i="6"/>
  <c r="G601" i="6"/>
  <c r="E601" i="6"/>
  <c r="G600" i="6"/>
  <c r="E600" i="6"/>
  <c r="G599" i="6"/>
  <c r="E599" i="6"/>
  <c r="G598" i="6"/>
  <c r="E598" i="6"/>
  <c r="G597" i="6"/>
  <c r="E597" i="6"/>
  <c r="G596" i="6"/>
  <c r="E596" i="6"/>
  <c r="G595" i="6"/>
  <c r="E595" i="6"/>
  <c r="G594" i="6"/>
  <c r="E594" i="6"/>
  <c r="G593" i="6"/>
  <c r="E593" i="6"/>
  <c r="G592" i="6"/>
  <c r="E592" i="6"/>
  <c r="G591" i="6"/>
  <c r="E591" i="6"/>
  <c r="G590" i="6"/>
  <c r="E590" i="6"/>
  <c r="G589" i="6"/>
  <c r="E589" i="6"/>
  <c r="G588" i="6"/>
  <c r="E588" i="6"/>
  <c r="G587" i="6"/>
  <c r="E587" i="6"/>
  <c r="G586" i="6"/>
  <c r="E586" i="6"/>
  <c r="G585" i="6"/>
  <c r="E585" i="6"/>
  <c r="G584" i="6"/>
  <c r="E584" i="6"/>
  <c r="G583" i="6"/>
  <c r="E583" i="6"/>
  <c r="G582" i="6"/>
  <c r="E582" i="6"/>
  <c r="G581" i="6"/>
  <c r="E581" i="6"/>
  <c r="G580" i="6"/>
  <c r="E580" i="6"/>
  <c r="G579" i="6"/>
  <c r="E579" i="6"/>
  <c r="G578" i="6"/>
  <c r="E578" i="6"/>
  <c r="G577" i="6"/>
  <c r="E577" i="6"/>
  <c r="G576" i="6"/>
  <c r="E576" i="6"/>
  <c r="G575" i="6"/>
  <c r="E575" i="6"/>
  <c r="G574" i="6"/>
  <c r="E574" i="6"/>
  <c r="G573" i="6"/>
  <c r="E573" i="6"/>
  <c r="G572" i="6"/>
  <c r="E572" i="6"/>
  <c r="G571" i="6"/>
  <c r="E571" i="6"/>
  <c r="G570" i="6"/>
  <c r="E570" i="6"/>
  <c r="G569" i="6"/>
  <c r="E569" i="6"/>
  <c r="G568" i="6"/>
  <c r="E568" i="6"/>
  <c r="G567" i="6"/>
  <c r="E567" i="6"/>
  <c r="G566" i="6"/>
  <c r="E566" i="6"/>
  <c r="G565" i="6"/>
  <c r="E565" i="6"/>
  <c r="G564" i="6"/>
  <c r="E564" i="6"/>
  <c r="G563" i="6"/>
  <c r="E563" i="6"/>
  <c r="G562" i="6"/>
  <c r="E562" i="6"/>
  <c r="G561" i="6"/>
  <c r="E561" i="6"/>
  <c r="G560" i="6"/>
  <c r="E560" i="6"/>
  <c r="G559" i="6"/>
  <c r="E559" i="6"/>
  <c r="G558" i="6"/>
  <c r="E558" i="6"/>
  <c r="G557" i="6"/>
  <c r="E557" i="6"/>
  <c r="G556" i="6"/>
  <c r="E556" i="6"/>
  <c r="G555" i="6"/>
  <c r="E555" i="6"/>
  <c r="G554" i="6"/>
  <c r="E554" i="6"/>
  <c r="G553" i="6"/>
  <c r="E553" i="6"/>
  <c r="G552" i="6"/>
  <c r="E552" i="6"/>
  <c r="G551" i="6"/>
  <c r="E551" i="6"/>
  <c r="G550" i="6"/>
  <c r="E550" i="6"/>
  <c r="G549" i="6"/>
  <c r="E549" i="6"/>
  <c r="G548" i="6"/>
  <c r="E548" i="6"/>
  <c r="G547" i="6"/>
  <c r="E547" i="6"/>
  <c r="G546" i="6"/>
  <c r="E546" i="6"/>
  <c r="G545" i="6"/>
  <c r="E545" i="6"/>
  <c r="G544" i="6"/>
  <c r="E544" i="6"/>
  <c r="G543" i="6"/>
  <c r="E543" i="6"/>
  <c r="G542" i="6"/>
  <c r="E542" i="6"/>
  <c r="G541" i="6"/>
  <c r="E541" i="6"/>
  <c r="G540" i="6"/>
  <c r="E540" i="6"/>
  <c r="G539" i="6"/>
  <c r="E539" i="6"/>
  <c r="G538" i="6"/>
  <c r="E538" i="6"/>
  <c r="G537" i="6"/>
  <c r="E537" i="6"/>
  <c r="G536" i="6"/>
  <c r="E536" i="6"/>
  <c r="G535" i="6"/>
  <c r="E535" i="6"/>
  <c r="G534" i="6"/>
  <c r="E534" i="6"/>
  <c r="G533" i="6"/>
  <c r="E533" i="6"/>
  <c r="G532" i="6"/>
  <c r="E532" i="6"/>
  <c r="G531" i="6"/>
  <c r="E531" i="6"/>
  <c r="G530" i="6"/>
  <c r="E530" i="6"/>
  <c r="G529" i="6"/>
  <c r="E529" i="6"/>
  <c r="G528" i="6"/>
  <c r="E528" i="6"/>
  <c r="G527" i="6"/>
  <c r="E527" i="6"/>
  <c r="G526" i="6"/>
  <c r="E526" i="6"/>
  <c r="G525" i="6"/>
  <c r="E525" i="6"/>
  <c r="G524" i="6"/>
  <c r="E524" i="6"/>
  <c r="G523" i="6"/>
  <c r="E523" i="6"/>
  <c r="G522" i="6"/>
  <c r="E522" i="6"/>
  <c r="G521" i="6"/>
  <c r="E521" i="6"/>
  <c r="G520" i="6"/>
  <c r="E520" i="6"/>
  <c r="G519" i="6"/>
  <c r="E519" i="6"/>
  <c r="G518" i="6"/>
  <c r="E518" i="6"/>
  <c r="G517" i="6"/>
  <c r="E517" i="6"/>
  <c r="G516" i="6"/>
  <c r="E516" i="6"/>
  <c r="G515" i="6"/>
  <c r="E515" i="6"/>
  <c r="G514" i="6"/>
  <c r="E514" i="6"/>
  <c r="G513" i="6"/>
  <c r="E513" i="6"/>
  <c r="G512" i="6"/>
  <c r="E512" i="6"/>
  <c r="G511" i="6"/>
  <c r="E511" i="6"/>
  <c r="G510" i="6"/>
  <c r="E510" i="6"/>
  <c r="G509" i="6"/>
  <c r="E509" i="6"/>
  <c r="G508" i="6"/>
  <c r="E508" i="6"/>
  <c r="G507" i="6"/>
  <c r="E507" i="6"/>
  <c r="G506" i="6"/>
  <c r="E506" i="6"/>
  <c r="G505" i="6"/>
  <c r="E505" i="6"/>
  <c r="G504" i="6"/>
  <c r="E504" i="6"/>
  <c r="G503" i="6"/>
  <c r="E503" i="6"/>
  <c r="G502" i="6"/>
  <c r="E502" i="6"/>
  <c r="G501" i="6"/>
  <c r="E501" i="6"/>
  <c r="G500" i="6"/>
  <c r="E500" i="6"/>
  <c r="G499" i="6"/>
  <c r="E499" i="6"/>
  <c r="G498" i="6"/>
  <c r="E498" i="6"/>
  <c r="G497" i="6"/>
  <c r="E497" i="6"/>
  <c r="G496" i="6"/>
  <c r="E496" i="6"/>
  <c r="G495" i="6"/>
  <c r="E495" i="6"/>
  <c r="G494" i="6"/>
  <c r="E494" i="6"/>
  <c r="G493" i="6"/>
  <c r="E493" i="6"/>
  <c r="G492" i="6"/>
  <c r="E492" i="6"/>
  <c r="G491" i="6"/>
  <c r="E491" i="6"/>
  <c r="G490" i="6"/>
  <c r="E490" i="6"/>
  <c r="G489" i="6"/>
  <c r="E489" i="6"/>
  <c r="G488" i="6"/>
  <c r="E488" i="6"/>
  <c r="G487" i="6"/>
  <c r="E487" i="6"/>
  <c r="G486" i="6"/>
  <c r="E486" i="6"/>
  <c r="G485" i="6"/>
  <c r="E485" i="6"/>
  <c r="G484" i="6"/>
  <c r="E484" i="6"/>
  <c r="G483" i="6"/>
  <c r="E483" i="6"/>
  <c r="G482" i="6"/>
  <c r="E482" i="6"/>
  <c r="G481" i="6"/>
  <c r="E481" i="6"/>
  <c r="G480" i="6"/>
  <c r="E480" i="6"/>
  <c r="G479" i="6"/>
  <c r="E479" i="6"/>
  <c r="G478" i="6"/>
  <c r="E478" i="6"/>
  <c r="G477" i="6"/>
  <c r="E477" i="6"/>
  <c r="G476" i="6"/>
  <c r="E476" i="6"/>
  <c r="G475" i="6"/>
  <c r="E475" i="6"/>
  <c r="G474" i="6"/>
  <c r="E474" i="6"/>
  <c r="G473" i="6"/>
  <c r="E473" i="6"/>
  <c r="G472" i="6"/>
  <c r="E472" i="6"/>
  <c r="G471" i="6"/>
  <c r="E471" i="6"/>
  <c r="G470" i="6"/>
  <c r="E470" i="6"/>
  <c r="G469" i="6"/>
  <c r="E469" i="6"/>
  <c r="G468" i="6"/>
  <c r="E468" i="6"/>
  <c r="G467" i="6"/>
  <c r="E467" i="6"/>
  <c r="G466" i="6"/>
  <c r="E466" i="6"/>
  <c r="G465" i="6"/>
  <c r="E465" i="6"/>
  <c r="G464" i="6"/>
  <c r="E464" i="6"/>
  <c r="G463" i="6"/>
  <c r="E463" i="6"/>
  <c r="G462" i="6"/>
  <c r="E462" i="6"/>
  <c r="G461" i="6"/>
  <c r="E461" i="6"/>
  <c r="G460" i="6"/>
  <c r="E460" i="6"/>
  <c r="G459" i="6"/>
  <c r="E459" i="6"/>
  <c r="G458" i="6"/>
  <c r="E458" i="6"/>
  <c r="G457" i="6"/>
  <c r="E457" i="6"/>
  <c r="G456" i="6"/>
  <c r="E456" i="6"/>
  <c r="G455" i="6"/>
  <c r="E455" i="6"/>
  <c r="G454" i="6"/>
  <c r="E454" i="6"/>
  <c r="G453" i="6"/>
  <c r="E453" i="6"/>
  <c r="G452" i="6"/>
  <c r="E452" i="6"/>
  <c r="G451" i="6"/>
  <c r="E451" i="6"/>
  <c r="G450" i="6"/>
  <c r="E450" i="6"/>
  <c r="G449" i="6"/>
  <c r="E449" i="6"/>
  <c r="G448" i="6"/>
  <c r="E448" i="6"/>
  <c r="G447" i="6"/>
  <c r="E447" i="6"/>
  <c r="G446" i="6"/>
  <c r="E446" i="6"/>
  <c r="G445" i="6"/>
  <c r="E445" i="6"/>
  <c r="G444" i="6"/>
  <c r="E444" i="6"/>
  <c r="G443" i="6"/>
  <c r="E443" i="6"/>
  <c r="G442" i="6"/>
  <c r="E442" i="6"/>
  <c r="G441" i="6"/>
  <c r="E441" i="6"/>
  <c r="G440" i="6"/>
  <c r="E440" i="6"/>
  <c r="G439" i="6"/>
  <c r="E439" i="6"/>
  <c r="G438" i="6"/>
  <c r="E438" i="6"/>
  <c r="G437" i="6"/>
  <c r="E437" i="6"/>
  <c r="G436" i="6"/>
  <c r="E436" i="6"/>
  <c r="G435" i="6"/>
  <c r="E435" i="6"/>
  <c r="G434" i="6"/>
  <c r="E434" i="6"/>
  <c r="G433" i="6"/>
  <c r="E433" i="6"/>
  <c r="G432" i="6"/>
  <c r="E432" i="6"/>
  <c r="G431" i="6"/>
  <c r="E431" i="6"/>
  <c r="G430" i="6"/>
  <c r="E430" i="6"/>
  <c r="G429" i="6"/>
  <c r="E429" i="6"/>
  <c r="G428" i="6"/>
  <c r="E428" i="6"/>
  <c r="G427" i="6"/>
  <c r="E427" i="6"/>
  <c r="G426" i="6"/>
  <c r="E426" i="6"/>
  <c r="G425" i="6"/>
  <c r="E425" i="6"/>
  <c r="G424" i="6"/>
  <c r="E424" i="6"/>
  <c r="G423" i="6"/>
  <c r="E423" i="6"/>
  <c r="G422" i="6"/>
  <c r="E422" i="6"/>
  <c r="G421" i="6"/>
  <c r="E421" i="6"/>
  <c r="G420" i="6"/>
  <c r="E420" i="6"/>
  <c r="G419" i="6"/>
  <c r="E419" i="6"/>
  <c r="G418" i="6"/>
  <c r="E418" i="6"/>
  <c r="G417" i="6"/>
  <c r="E417" i="6"/>
  <c r="G416" i="6"/>
  <c r="E416" i="6"/>
  <c r="G415" i="6"/>
  <c r="E415" i="6"/>
  <c r="G414" i="6"/>
  <c r="E414" i="6"/>
  <c r="G413" i="6"/>
  <c r="E413" i="6"/>
  <c r="G412" i="6"/>
  <c r="E412" i="6"/>
  <c r="G411" i="6"/>
  <c r="E411" i="6"/>
  <c r="G410" i="6"/>
  <c r="E410" i="6"/>
  <c r="G409" i="6"/>
  <c r="E409" i="6"/>
  <c r="G408" i="6"/>
  <c r="E408" i="6"/>
  <c r="G407" i="6"/>
  <c r="E407" i="6"/>
  <c r="G406" i="6"/>
  <c r="E406" i="6"/>
  <c r="G405" i="6"/>
  <c r="E405" i="6"/>
  <c r="G404" i="6"/>
  <c r="E404" i="6"/>
  <c r="G403" i="6"/>
  <c r="E403" i="6"/>
  <c r="G402" i="6"/>
  <c r="E402" i="6"/>
  <c r="G401" i="6"/>
  <c r="E401" i="6"/>
  <c r="G400" i="6"/>
  <c r="E400" i="6"/>
  <c r="G399" i="6"/>
  <c r="E399" i="6"/>
  <c r="G398" i="6"/>
  <c r="E398" i="6"/>
  <c r="G397" i="6"/>
  <c r="E397" i="6"/>
  <c r="G396" i="6"/>
  <c r="E396" i="6"/>
  <c r="G395" i="6"/>
  <c r="E395" i="6"/>
  <c r="G394" i="6"/>
  <c r="E394" i="6"/>
  <c r="G393" i="6"/>
  <c r="E393" i="6"/>
  <c r="G392" i="6"/>
  <c r="E392" i="6"/>
  <c r="G391" i="6"/>
  <c r="E391" i="6"/>
  <c r="G390" i="6"/>
  <c r="E390" i="6"/>
  <c r="G389" i="6"/>
  <c r="E389" i="6"/>
  <c r="G388" i="6"/>
  <c r="E388" i="6"/>
  <c r="G387" i="6"/>
  <c r="E387" i="6"/>
  <c r="G386" i="6"/>
  <c r="E386" i="6"/>
  <c r="G385" i="6"/>
  <c r="E385" i="6"/>
  <c r="G384" i="6"/>
  <c r="E384" i="6"/>
  <c r="G383" i="6"/>
  <c r="E383" i="6"/>
  <c r="G382" i="6"/>
  <c r="E382" i="6"/>
  <c r="G381" i="6"/>
  <c r="E381" i="6"/>
  <c r="G380" i="6"/>
  <c r="E380" i="6"/>
  <c r="G379" i="6"/>
  <c r="E379" i="6"/>
  <c r="G378" i="6"/>
  <c r="E378" i="6"/>
  <c r="G377" i="6"/>
  <c r="E377" i="6"/>
  <c r="G376" i="6"/>
  <c r="E376" i="6"/>
  <c r="G375" i="6"/>
  <c r="E375" i="6"/>
  <c r="G374" i="6"/>
  <c r="E374" i="6"/>
  <c r="G373" i="6"/>
  <c r="E373" i="6"/>
  <c r="G372" i="6"/>
  <c r="E372" i="6"/>
  <c r="G371" i="6"/>
  <c r="E371" i="6"/>
  <c r="G370" i="6"/>
  <c r="E370" i="6"/>
  <c r="G369" i="6"/>
  <c r="E369" i="6"/>
  <c r="G368" i="6"/>
  <c r="E368" i="6"/>
  <c r="G367" i="6"/>
  <c r="E367" i="6"/>
  <c r="G366" i="6"/>
  <c r="E366" i="6"/>
  <c r="G365" i="6"/>
  <c r="E365" i="6"/>
  <c r="G364" i="6"/>
  <c r="E364" i="6"/>
  <c r="G363" i="6"/>
  <c r="E363" i="6"/>
  <c r="G362" i="6"/>
  <c r="E362" i="6"/>
  <c r="G361" i="6"/>
  <c r="E361" i="6"/>
  <c r="G360" i="6"/>
  <c r="E360" i="6"/>
  <c r="G359" i="6"/>
  <c r="E359" i="6"/>
  <c r="G358" i="6"/>
  <c r="E358" i="6"/>
  <c r="G357" i="6"/>
  <c r="E357" i="6"/>
  <c r="G356" i="6"/>
  <c r="E356" i="6"/>
  <c r="G355" i="6"/>
  <c r="E355" i="6"/>
  <c r="G354" i="6"/>
  <c r="E354" i="6"/>
  <c r="G353" i="6"/>
  <c r="E353" i="6"/>
  <c r="G352" i="6"/>
  <c r="E352" i="6"/>
  <c r="G351" i="6"/>
  <c r="E351" i="6"/>
  <c r="G350" i="6"/>
  <c r="E350" i="6"/>
  <c r="G349" i="6"/>
  <c r="E349" i="6"/>
  <c r="G348" i="6"/>
  <c r="E348" i="6"/>
  <c r="G347" i="6"/>
  <c r="E347" i="6"/>
  <c r="G346" i="6"/>
  <c r="E346" i="6"/>
  <c r="G345" i="6"/>
  <c r="E345" i="6"/>
  <c r="G344" i="6"/>
  <c r="E344" i="6"/>
  <c r="G343" i="6"/>
  <c r="E343" i="6"/>
  <c r="G342" i="6"/>
  <c r="E342" i="6"/>
  <c r="G341" i="6"/>
  <c r="E341" i="6"/>
  <c r="G340" i="6"/>
  <c r="E340" i="6"/>
  <c r="G339" i="6"/>
  <c r="E339" i="6"/>
  <c r="G338" i="6"/>
  <c r="E338" i="6"/>
  <c r="G337" i="6"/>
  <c r="E337" i="6"/>
  <c r="G336" i="6"/>
  <c r="E336" i="6"/>
  <c r="G335" i="6"/>
  <c r="E335" i="6"/>
  <c r="G334" i="6"/>
  <c r="E334" i="6"/>
  <c r="G333" i="6"/>
  <c r="E333" i="6"/>
  <c r="G332" i="6"/>
  <c r="E332" i="6"/>
  <c r="G331" i="6"/>
  <c r="E331" i="6"/>
  <c r="G330" i="6"/>
  <c r="E330" i="6"/>
  <c r="G329" i="6"/>
  <c r="E329" i="6"/>
  <c r="G328" i="6"/>
  <c r="E328" i="6"/>
  <c r="G327" i="6"/>
  <c r="E327" i="6"/>
  <c r="G326" i="6"/>
  <c r="E326" i="6"/>
  <c r="G325" i="6"/>
  <c r="E325" i="6"/>
  <c r="G324" i="6"/>
  <c r="E324" i="6"/>
  <c r="G323" i="6"/>
  <c r="E323" i="6"/>
  <c r="G322" i="6"/>
  <c r="E322" i="6"/>
  <c r="G321" i="6"/>
  <c r="E321" i="6"/>
  <c r="G320" i="6"/>
  <c r="E320" i="6"/>
  <c r="G319" i="6"/>
  <c r="E319" i="6"/>
  <c r="G318" i="6"/>
  <c r="E318" i="6"/>
  <c r="G317" i="6"/>
  <c r="E317" i="6"/>
  <c r="G316" i="6"/>
  <c r="E316" i="6"/>
  <c r="G315" i="6"/>
  <c r="E315" i="6"/>
  <c r="G314" i="6"/>
  <c r="E314" i="6"/>
  <c r="G313" i="6"/>
  <c r="E313" i="6"/>
  <c r="G312" i="6"/>
  <c r="E312" i="6"/>
  <c r="G311" i="6"/>
  <c r="E311" i="6"/>
  <c r="G310" i="6"/>
  <c r="E310" i="6"/>
  <c r="G309" i="6"/>
  <c r="E309" i="6"/>
  <c r="G308" i="6"/>
  <c r="E308" i="6"/>
  <c r="G307" i="6"/>
  <c r="E307" i="6"/>
  <c r="G306" i="6"/>
  <c r="E306" i="6"/>
  <c r="G305" i="6"/>
  <c r="E305" i="6"/>
  <c r="G304" i="6"/>
  <c r="E304" i="6"/>
  <c r="G303" i="6"/>
  <c r="E303" i="6"/>
  <c r="G302" i="6"/>
  <c r="E302" i="6"/>
  <c r="G301" i="6"/>
  <c r="E301" i="6"/>
  <c r="G300" i="6"/>
  <c r="E300" i="6"/>
  <c r="G299" i="6"/>
  <c r="E299" i="6"/>
  <c r="G298" i="6"/>
  <c r="E298" i="6"/>
  <c r="G297" i="6"/>
  <c r="E297" i="6"/>
  <c r="G296" i="6"/>
  <c r="E296" i="6"/>
  <c r="G295" i="6"/>
  <c r="E295" i="6"/>
  <c r="G294" i="6"/>
  <c r="E294" i="6"/>
  <c r="G293" i="6"/>
  <c r="E293" i="6"/>
  <c r="G292" i="6"/>
  <c r="E292" i="6"/>
  <c r="G291" i="6"/>
  <c r="E291" i="6"/>
  <c r="G290" i="6"/>
  <c r="E290" i="6"/>
  <c r="G289" i="6"/>
  <c r="E289" i="6"/>
  <c r="G288" i="6"/>
  <c r="E288" i="6"/>
  <c r="G287" i="6"/>
  <c r="E287" i="6"/>
  <c r="G286" i="6"/>
  <c r="E286" i="6"/>
  <c r="G285" i="6"/>
  <c r="E285" i="6"/>
  <c r="G284" i="6"/>
  <c r="E284" i="6"/>
  <c r="G283" i="6"/>
  <c r="E283" i="6"/>
  <c r="G282" i="6"/>
  <c r="E282" i="6"/>
  <c r="G281" i="6"/>
  <c r="E281" i="6"/>
  <c r="G280" i="6"/>
  <c r="E280" i="6"/>
  <c r="G279" i="6"/>
  <c r="E279" i="6"/>
  <c r="G278" i="6"/>
  <c r="E278" i="6"/>
  <c r="G277" i="6"/>
  <c r="E277" i="6"/>
  <c r="G276" i="6"/>
  <c r="E276" i="6"/>
  <c r="G275" i="6"/>
  <c r="E275" i="6"/>
  <c r="G274" i="6"/>
  <c r="E274" i="6"/>
  <c r="G273" i="6"/>
  <c r="E273" i="6"/>
  <c r="G272" i="6"/>
  <c r="E272" i="6"/>
  <c r="G271" i="6"/>
  <c r="E271" i="6"/>
  <c r="G270" i="6"/>
  <c r="E270" i="6"/>
  <c r="G269" i="6"/>
  <c r="E269" i="6"/>
  <c r="G268" i="6"/>
  <c r="E268" i="6"/>
  <c r="G267" i="6"/>
  <c r="E267" i="6"/>
  <c r="G266" i="6"/>
  <c r="E266" i="6"/>
  <c r="G265" i="6"/>
  <c r="E265" i="6"/>
  <c r="G264" i="6"/>
  <c r="E264" i="6"/>
  <c r="G263" i="6"/>
  <c r="E263" i="6"/>
  <c r="G262" i="6"/>
  <c r="E262" i="6"/>
  <c r="G261" i="6"/>
  <c r="E261" i="6"/>
  <c r="G260" i="6"/>
  <c r="E260" i="6"/>
  <c r="G259" i="6"/>
  <c r="E259" i="6"/>
  <c r="G258" i="6"/>
  <c r="E258" i="6"/>
  <c r="G257" i="6"/>
  <c r="E257" i="6"/>
  <c r="G256" i="6"/>
  <c r="E256" i="6"/>
  <c r="G255" i="6"/>
  <c r="E255" i="6"/>
  <c r="G254" i="6"/>
  <c r="E254" i="6"/>
  <c r="G253" i="6"/>
  <c r="E253" i="6"/>
  <c r="G252" i="6"/>
  <c r="E252" i="6"/>
  <c r="G251" i="6"/>
  <c r="E251" i="6"/>
  <c r="G250" i="6"/>
  <c r="E250" i="6"/>
  <c r="G249" i="6"/>
  <c r="E249" i="6"/>
  <c r="G248" i="6"/>
  <c r="E248" i="6"/>
  <c r="G247" i="6"/>
  <c r="E247" i="6"/>
  <c r="G246" i="6"/>
  <c r="E246" i="6"/>
  <c r="G245" i="6"/>
  <c r="E245" i="6"/>
  <c r="G244" i="6"/>
  <c r="E244" i="6"/>
  <c r="G243" i="6"/>
  <c r="E243" i="6"/>
  <c r="G242" i="6"/>
  <c r="E242" i="6"/>
  <c r="G241" i="6"/>
  <c r="E241" i="6"/>
  <c r="G240" i="6"/>
  <c r="E240" i="6"/>
  <c r="G239" i="6"/>
  <c r="E239" i="6"/>
  <c r="G238" i="6"/>
  <c r="E238" i="6"/>
  <c r="G237" i="6"/>
  <c r="E237" i="6"/>
  <c r="G236" i="6"/>
  <c r="E236" i="6"/>
  <c r="G235" i="6"/>
  <c r="E235" i="6"/>
  <c r="G234" i="6"/>
  <c r="E234" i="6"/>
  <c r="G233" i="6"/>
  <c r="E233" i="6"/>
  <c r="G232" i="6"/>
  <c r="E232" i="6"/>
  <c r="G231" i="6"/>
  <c r="E231" i="6"/>
  <c r="G230" i="6"/>
  <c r="E230" i="6"/>
  <c r="G229" i="6"/>
  <c r="E229" i="6"/>
  <c r="G228" i="6"/>
  <c r="E228" i="6"/>
  <c r="G227" i="6"/>
  <c r="E227" i="6"/>
  <c r="G226" i="6"/>
  <c r="E226" i="6"/>
  <c r="G225" i="6"/>
  <c r="E225" i="6"/>
  <c r="G224" i="6"/>
  <c r="E224" i="6"/>
  <c r="G223" i="6"/>
  <c r="E223" i="6"/>
  <c r="G222" i="6"/>
  <c r="E222" i="6"/>
  <c r="G221" i="6"/>
  <c r="E221" i="6"/>
  <c r="G220" i="6"/>
  <c r="E220" i="6"/>
  <c r="G219" i="6"/>
  <c r="E219" i="6"/>
  <c r="G218" i="6"/>
  <c r="E218" i="6"/>
  <c r="G217" i="6"/>
  <c r="E217" i="6"/>
  <c r="G216" i="6"/>
  <c r="E216" i="6"/>
  <c r="G215" i="6"/>
  <c r="E215" i="6"/>
  <c r="G214" i="6"/>
  <c r="E214" i="6"/>
  <c r="G213" i="6"/>
  <c r="E213" i="6"/>
  <c r="G212" i="6"/>
  <c r="E212" i="6"/>
  <c r="G211" i="6"/>
  <c r="E211" i="6"/>
  <c r="G210" i="6"/>
  <c r="E210" i="6"/>
  <c r="G209" i="6"/>
  <c r="E209" i="6"/>
  <c r="G208" i="6"/>
  <c r="E208" i="6"/>
  <c r="G207" i="6"/>
  <c r="E207" i="6"/>
  <c r="G206" i="6"/>
  <c r="E206" i="6"/>
  <c r="G205" i="6"/>
  <c r="E205" i="6"/>
  <c r="G204" i="6"/>
  <c r="E204" i="6"/>
  <c r="G203" i="6"/>
  <c r="E203" i="6"/>
  <c r="G202" i="6"/>
  <c r="E202" i="6"/>
  <c r="G201" i="6"/>
  <c r="E201" i="6"/>
  <c r="G200" i="6"/>
  <c r="E200" i="6"/>
  <c r="G199" i="6"/>
  <c r="E199" i="6"/>
  <c r="G198" i="6"/>
  <c r="E198" i="6"/>
  <c r="G197" i="6"/>
  <c r="E197" i="6"/>
  <c r="G196" i="6"/>
  <c r="E196" i="6"/>
  <c r="G195" i="6"/>
  <c r="E195" i="6"/>
  <c r="G194" i="6"/>
  <c r="E194" i="6"/>
  <c r="G193" i="6"/>
  <c r="E193" i="6"/>
  <c r="G192" i="6"/>
  <c r="E192" i="6"/>
  <c r="G191" i="6"/>
  <c r="E191" i="6"/>
  <c r="G190" i="6"/>
  <c r="E190" i="6"/>
  <c r="G189" i="6"/>
  <c r="E189" i="6"/>
  <c r="G188" i="6"/>
  <c r="E188" i="6"/>
  <c r="G187" i="6"/>
  <c r="E187" i="6"/>
  <c r="G186" i="6"/>
  <c r="E186" i="6"/>
  <c r="G185" i="6"/>
  <c r="E185" i="6"/>
  <c r="G184" i="6"/>
  <c r="E184" i="6"/>
  <c r="G183" i="6"/>
  <c r="E183" i="6"/>
  <c r="G182" i="6"/>
  <c r="E182" i="6"/>
  <c r="G181" i="6"/>
  <c r="E181" i="6"/>
  <c r="G180" i="6"/>
  <c r="E180" i="6"/>
  <c r="G179" i="6"/>
  <c r="E179" i="6"/>
  <c r="G178" i="6"/>
  <c r="E178" i="6"/>
  <c r="G177" i="6"/>
  <c r="E177" i="6"/>
  <c r="G176" i="6"/>
  <c r="E176" i="6"/>
  <c r="G175" i="6"/>
  <c r="E175" i="6"/>
  <c r="G174" i="6"/>
  <c r="E174" i="6"/>
  <c r="G173" i="6"/>
  <c r="E173" i="6"/>
  <c r="G172" i="6"/>
  <c r="E172" i="6"/>
  <c r="G171" i="6"/>
  <c r="E171" i="6"/>
  <c r="G170" i="6"/>
  <c r="E170" i="6"/>
  <c r="G169" i="6"/>
  <c r="E169" i="6"/>
  <c r="G168" i="6"/>
  <c r="E168" i="6"/>
  <c r="G167" i="6"/>
  <c r="E167" i="6"/>
  <c r="G166" i="6"/>
  <c r="E166" i="6"/>
  <c r="G165" i="6"/>
  <c r="E165" i="6"/>
  <c r="G164" i="6"/>
  <c r="E164" i="6"/>
  <c r="G163" i="6"/>
  <c r="E163" i="6"/>
  <c r="G162" i="6"/>
  <c r="E162" i="6"/>
  <c r="G161" i="6"/>
  <c r="E161" i="6"/>
  <c r="G160" i="6"/>
  <c r="E160" i="6"/>
  <c r="G159" i="6"/>
  <c r="E159" i="6"/>
  <c r="G158" i="6"/>
  <c r="E158" i="6"/>
  <c r="G157" i="6"/>
  <c r="E157" i="6"/>
  <c r="G156" i="6"/>
  <c r="E156" i="6"/>
  <c r="G155" i="6"/>
  <c r="E155" i="6"/>
  <c r="G154" i="6"/>
  <c r="E154" i="6"/>
  <c r="G153" i="6"/>
  <c r="E153" i="6"/>
  <c r="G152" i="6"/>
  <c r="E152" i="6"/>
  <c r="G151" i="6"/>
  <c r="E151" i="6"/>
  <c r="G150" i="6"/>
  <c r="E150" i="6"/>
  <c r="G149" i="6"/>
  <c r="E149" i="6"/>
  <c r="G148" i="6"/>
  <c r="E148" i="6"/>
  <c r="G147" i="6"/>
  <c r="E147" i="6"/>
  <c r="G146" i="6"/>
  <c r="E146" i="6"/>
  <c r="G145" i="6"/>
  <c r="E145" i="6"/>
  <c r="G144" i="6"/>
  <c r="E144" i="6"/>
  <c r="G143" i="6"/>
  <c r="E143" i="6"/>
  <c r="G142" i="6"/>
  <c r="E142" i="6"/>
  <c r="G141" i="6"/>
  <c r="E141" i="6"/>
  <c r="G140" i="6"/>
  <c r="E140" i="6"/>
  <c r="G139" i="6"/>
  <c r="E139" i="6"/>
  <c r="G138" i="6"/>
  <c r="E138" i="6"/>
  <c r="G137" i="6"/>
  <c r="E137" i="6"/>
  <c r="G136" i="6"/>
  <c r="E136" i="6"/>
  <c r="G135" i="6"/>
  <c r="E135" i="6"/>
  <c r="G134" i="6"/>
  <c r="E134" i="6"/>
  <c r="G133" i="6"/>
  <c r="E133" i="6"/>
  <c r="G132" i="6"/>
  <c r="E132" i="6"/>
  <c r="G131" i="6"/>
  <c r="E131" i="6"/>
  <c r="G130" i="6"/>
  <c r="E130" i="6"/>
  <c r="G129" i="6"/>
  <c r="E129" i="6"/>
  <c r="G128" i="6"/>
  <c r="E128" i="6"/>
  <c r="G127" i="6"/>
  <c r="E127" i="6"/>
  <c r="G126" i="6"/>
  <c r="E126" i="6"/>
  <c r="G125" i="6"/>
  <c r="E125" i="6"/>
  <c r="G124" i="6"/>
  <c r="E124" i="6"/>
  <c r="G123" i="6"/>
  <c r="E123" i="6"/>
  <c r="G122" i="6"/>
  <c r="E122" i="6"/>
  <c r="G121" i="6"/>
  <c r="E121" i="6"/>
  <c r="G120" i="6"/>
  <c r="E120" i="6"/>
  <c r="G119" i="6"/>
  <c r="E119" i="6"/>
  <c r="G118" i="6"/>
  <c r="E118" i="6"/>
  <c r="G117" i="6"/>
  <c r="E117" i="6"/>
  <c r="G116" i="6"/>
  <c r="E116" i="6"/>
  <c r="G115" i="6"/>
  <c r="E115" i="6"/>
  <c r="G114" i="6"/>
  <c r="E114" i="6"/>
  <c r="G113" i="6"/>
  <c r="E113" i="6"/>
  <c r="G112" i="6"/>
  <c r="E112" i="6"/>
  <c r="G111" i="6"/>
  <c r="E111" i="6"/>
  <c r="G110" i="6"/>
  <c r="E110" i="6"/>
  <c r="G109" i="6"/>
  <c r="E109" i="6"/>
  <c r="G108" i="6"/>
  <c r="E108" i="6"/>
  <c r="G107" i="6"/>
  <c r="E107" i="6"/>
  <c r="G106" i="6"/>
  <c r="E106" i="6"/>
  <c r="G105" i="6"/>
  <c r="E105" i="6"/>
  <c r="G104" i="6"/>
  <c r="E104" i="6"/>
  <c r="G103" i="6"/>
  <c r="E103" i="6"/>
  <c r="G102" i="6"/>
  <c r="E102" i="6"/>
  <c r="G101" i="6"/>
  <c r="E101" i="6"/>
  <c r="G100" i="6"/>
  <c r="E100" i="6"/>
  <c r="G99" i="6"/>
  <c r="E99" i="6"/>
  <c r="G98" i="6"/>
  <c r="E98" i="6"/>
  <c r="G97" i="6"/>
  <c r="E97" i="6"/>
  <c r="G96" i="6"/>
  <c r="E96" i="6"/>
  <c r="G95" i="6"/>
  <c r="E95" i="6"/>
  <c r="G94" i="6"/>
  <c r="E94" i="6"/>
  <c r="G93" i="6"/>
  <c r="E93" i="6"/>
  <c r="G92" i="6"/>
  <c r="E92" i="6"/>
  <c r="G91" i="6"/>
  <c r="E91" i="6"/>
  <c r="G90" i="6"/>
  <c r="E90" i="6"/>
  <c r="G89" i="6"/>
  <c r="E89" i="6"/>
  <c r="G88" i="6"/>
  <c r="E88" i="6"/>
  <c r="G87" i="6"/>
  <c r="E87" i="6"/>
  <c r="G86" i="6"/>
  <c r="E86" i="6"/>
  <c r="G85" i="6"/>
  <c r="E85" i="6"/>
  <c r="G84" i="6"/>
  <c r="E84" i="6"/>
  <c r="G83" i="6"/>
  <c r="E83" i="6"/>
  <c r="G82" i="6"/>
  <c r="E82" i="6"/>
  <c r="G81" i="6"/>
  <c r="E81" i="6"/>
  <c r="G80" i="6"/>
  <c r="E80" i="6"/>
  <c r="G79" i="6"/>
  <c r="E79" i="6"/>
  <c r="G78" i="6"/>
  <c r="E78" i="6"/>
  <c r="G77" i="6"/>
  <c r="E77" i="6"/>
  <c r="G76" i="6"/>
  <c r="E76" i="6"/>
  <c r="G75" i="6"/>
  <c r="E75" i="6"/>
  <c r="G74" i="6"/>
  <c r="E74" i="6"/>
  <c r="G73" i="6"/>
  <c r="E73" i="6"/>
  <c r="G72" i="6"/>
  <c r="E72" i="6"/>
  <c r="G71" i="6"/>
  <c r="E71" i="6"/>
  <c r="G70" i="6"/>
  <c r="E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G47" i="6"/>
  <c r="E47" i="6"/>
  <c r="G46" i="6"/>
  <c r="E46" i="6"/>
  <c r="G45" i="6"/>
  <c r="E45" i="6"/>
  <c r="G44" i="6"/>
  <c r="E44" i="6"/>
  <c r="G43" i="6"/>
  <c r="E43" i="6"/>
  <c r="G42" i="6"/>
  <c r="E42" i="6"/>
  <c r="G41" i="6"/>
  <c r="E41" i="6"/>
  <c r="G40" i="6"/>
  <c r="E40" i="6"/>
  <c r="G39" i="6"/>
  <c r="E39" i="6"/>
  <c r="G38" i="6"/>
  <c r="E38" i="6"/>
  <c r="G37" i="6"/>
  <c r="E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G6" i="6"/>
  <c r="G857" i="6" s="1"/>
  <c r="G859" i="6" s="1"/>
  <c r="E6" i="6"/>
  <c r="G871" i="2"/>
  <c r="H871" i="2"/>
  <c r="M870" i="2"/>
  <c r="L870" i="2"/>
  <c r="K870" i="2"/>
  <c r="M869" i="2"/>
  <c r="L869" i="2"/>
  <c r="K869" i="2"/>
  <c r="M868" i="2"/>
  <c r="L868" i="2"/>
  <c r="K868" i="2"/>
  <c r="M867" i="2"/>
  <c r="L867" i="2"/>
  <c r="K867" i="2"/>
  <c r="M866" i="2"/>
  <c r="L866" i="2"/>
  <c r="K866" i="2"/>
  <c r="M865" i="2"/>
  <c r="L865" i="2"/>
  <c r="K865" i="2"/>
  <c r="M864" i="2"/>
  <c r="L864" i="2"/>
  <c r="K864" i="2"/>
  <c r="L863" i="2"/>
  <c r="K863" i="2"/>
  <c r="L862" i="2"/>
  <c r="K862" i="2"/>
  <c r="M861" i="2"/>
  <c r="L861" i="2"/>
  <c r="K861" i="2"/>
  <c r="I863" i="2"/>
  <c r="M863" i="2" s="1"/>
  <c r="L860" i="2"/>
  <c r="K860" i="2"/>
  <c r="L859" i="2"/>
  <c r="K859" i="2"/>
  <c r="L858" i="2"/>
  <c r="K858" i="2"/>
  <c r="L857" i="2"/>
  <c r="K857" i="2"/>
  <c r="L856" i="2"/>
  <c r="K856" i="2"/>
  <c r="L855" i="2"/>
  <c r="K855" i="2"/>
  <c r="L854" i="2"/>
  <c r="K854" i="2"/>
  <c r="L853" i="2"/>
  <c r="K853" i="2"/>
  <c r="L852" i="2"/>
  <c r="K852" i="2"/>
  <c r="L851" i="2"/>
  <c r="K851" i="2"/>
  <c r="L850" i="2"/>
  <c r="K850" i="2"/>
  <c r="L849" i="2"/>
  <c r="K849" i="2"/>
  <c r="L848" i="2"/>
  <c r="K848" i="2"/>
  <c r="L847" i="2"/>
  <c r="K847" i="2"/>
  <c r="L846" i="2"/>
  <c r="K846" i="2"/>
  <c r="L845" i="2"/>
  <c r="K845" i="2"/>
  <c r="L844" i="2"/>
  <c r="K844" i="2"/>
  <c r="L843" i="2"/>
  <c r="K843" i="2"/>
  <c r="L842" i="2"/>
  <c r="K842" i="2"/>
  <c r="L841" i="2"/>
  <c r="K841" i="2"/>
  <c r="I862" i="2"/>
  <c r="M862" i="2" s="1"/>
  <c r="I860" i="2"/>
  <c r="M860" i="2" s="1"/>
  <c r="I859" i="2"/>
  <c r="M859" i="2" s="1"/>
  <c r="I858" i="2"/>
  <c r="M858" i="2" s="1"/>
  <c r="I857" i="2"/>
  <c r="M857" i="2" s="1"/>
  <c r="I856" i="2"/>
  <c r="M856" i="2" s="1"/>
  <c r="I855" i="2"/>
  <c r="M855" i="2" s="1"/>
  <c r="I854" i="2"/>
  <c r="M854" i="2" s="1"/>
  <c r="I853" i="2"/>
  <c r="M853" i="2" s="1"/>
  <c r="I852" i="2"/>
  <c r="M852" i="2" s="1"/>
  <c r="I851" i="2"/>
  <c r="M851" i="2" s="1"/>
  <c r="I850" i="2"/>
  <c r="M850" i="2" s="1"/>
  <c r="I849" i="2"/>
  <c r="M849" i="2" s="1"/>
  <c r="I848" i="2"/>
  <c r="M848" i="2" s="1"/>
  <c r="I847" i="2"/>
  <c r="M847" i="2" s="1"/>
  <c r="I846" i="2"/>
  <c r="M846" i="2" s="1"/>
  <c r="I845" i="2"/>
  <c r="M845" i="2" s="1"/>
  <c r="I844" i="2"/>
  <c r="M844" i="2" s="1"/>
  <c r="I843" i="2"/>
  <c r="M843" i="2" s="1"/>
  <c r="I842" i="2"/>
  <c r="M842" i="2" s="1"/>
  <c r="I841" i="2"/>
  <c r="M841" i="2" s="1"/>
  <c r="I840" i="2"/>
  <c r="M840" i="2" s="1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1" i="2"/>
  <c r="I810" i="2"/>
  <c r="I809" i="2"/>
  <c r="I808" i="2"/>
  <c r="I807" i="2"/>
  <c r="I806" i="2"/>
  <c r="I805" i="2"/>
  <c r="I804" i="2"/>
  <c r="I803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50" i="2"/>
  <c r="M741" i="2"/>
  <c r="L741" i="2"/>
  <c r="K741" i="2"/>
  <c r="K731" i="2"/>
  <c r="L731" i="2"/>
  <c r="M731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M673" i="2"/>
  <c r="L673" i="2"/>
  <c r="K673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7" i="2"/>
  <c r="I656" i="2"/>
  <c r="I655" i="2"/>
  <c r="I654" i="2"/>
  <c r="I653" i="2"/>
  <c r="I652" i="2"/>
  <c r="I651" i="2"/>
  <c r="I650" i="2"/>
  <c r="I649" i="2"/>
  <c r="I648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551" i="2"/>
  <c r="I550" i="2"/>
  <c r="I552" i="2"/>
  <c r="M552" i="2" s="1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28" i="2"/>
  <c r="K525" i="2"/>
  <c r="L525" i="2"/>
  <c r="M525" i="2"/>
  <c r="I518" i="2"/>
  <c r="I492" i="2"/>
  <c r="M492" i="2" s="1"/>
  <c r="I461" i="2"/>
  <c r="I460" i="2"/>
  <c r="I459" i="2"/>
  <c r="I458" i="2"/>
  <c r="I457" i="2"/>
  <c r="I456" i="2"/>
  <c r="I455" i="2"/>
  <c r="I432" i="2"/>
  <c r="M432" i="2" s="1"/>
  <c r="L431" i="2"/>
  <c r="K431" i="2"/>
  <c r="L430" i="2"/>
  <c r="K430" i="2"/>
  <c r="L429" i="2"/>
  <c r="K429" i="2"/>
  <c r="L428" i="2"/>
  <c r="K428" i="2"/>
  <c r="L427" i="2"/>
  <c r="K427" i="2"/>
  <c r="I427" i="2"/>
  <c r="M427" i="2" s="1"/>
  <c r="I431" i="2"/>
  <c r="M431" i="2" s="1"/>
  <c r="I430" i="2"/>
  <c r="M430" i="2" s="1"/>
  <c r="I429" i="2"/>
  <c r="M429" i="2" s="1"/>
  <c r="I428" i="2"/>
  <c r="M428" i="2" s="1"/>
  <c r="I426" i="2"/>
  <c r="I425" i="2"/>
  <c r="I424" i="2"/>
  <c r="I423" i="2"/>
  <c r="I419" i="2"/>
  <c r="I418" i="2"/>
  <c r="I417" i="2"/>
  <c r="I410" i="2"/>
  <c r="I409" i="2"/>
  <c r="I406" i="2"/>
  <c r="I404" i="2"/>
  <c r="I403" i="2"/>
  <c r="M387" i="2"/>
  <c r="L387" i="2"/>
  <c r="K387" i="2"/>
  <c r="I388" i="2"/>
  <c r="M388" i="2" s="1"/>
  <c r="M373" i="2"/>
  <c r="L373" i="2"/>
  <c r="K373" i="2"/>
  <c r="I362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20" i="2"/>
  <c r="I321" i="2"/>
  <c r="I306" i="2"/>
  <c r="M306" i="2" s="1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54" i="2"/>
  <c r="I253" i="2"/>
  <c r="I252" i="2"/>
  <c r="K251" i="2"/>
  <c r="L251" i="2"/>
  <c r="I251" i="2"/>
  <c r="M251" i="2" s="1"/>
  <c r="I243" i="2"/>
  <c r="I242" i="2"/>
  <c r="I241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M205" i="2" s="1"/>
  <c r="I204" i="2"/>
  <c r="I203" i="2"/>
  <c r="I202" i="2"/>
  <c r="I201" i="2"/>
  <c r="I200" i="2"/>
  <c r="I199" i="2"/>
  <c r="I198" i="2"/>
  <c r="K193" i="2"/>
  <c r="L193" i="2"/>
  <c r="M193" i="2"/>
  <c r="I189" i="2"/>
  <c r="M189" i="2" s="1"/>
  <c r="I182" i="2"/>
  <c r="I181" i="2"/>
  <c r="I180" i="2"/>
  <c r="I179" i="2"/>
  <c r="I178" i="2"/>
  <c r="I177" i="2"/>
  <c r="I176" i="2"/>
  <c r="I175" i="2"/>
  <c r="I184" i="2"/>
  <c r="M184" i="2" s="1"/>
  <c r="I183" i="2"/>
  <c r="M183" i="2" s="1"/>
  <c r="I188" i="2"/>
  <c r="M188" i="2" s="1"/>
  <c r="I187" i="2"/>
  <c r="M187" i="2" s="1"/>
  <c r="I186" i="2"/>
  <c r="M186" i="2" s="1"/>
  <c r="I169" i="2"/>
  <c r="I174" i="2"/>
  <c r="I173" i="2"/>
  <c r="M167" i="2"/>
  <c r="L167" i="2"/>
  <c r="K167" i="2"/>
  <c r="M166" i="2"/>
  <c r="L166" i="2"/>
  <c r="K166" i="2"/>
  <c r="M165" i="2"/>
  <c r="L165" i="2"/>
  <c r="K165" i="2"/>
  <c r="M164" i="2"/>
  <c r="L164" i="2"/>
  <c r="K164" i="2"/>
  <c r="E857" i="6" l="1"/>
  <c r="I871" i="2"/>
  <c r="E871" i="2"/>
  <c r="I172" i="2"/>
  <c r="I171" i="2"/>
  <c r="I170" i="2"/>
  <c r="I168" i="2"/>
  <c r="I163" i="2"/>
  <c r="I162" i="2"/>
  <c r="I161" i="2"/>
  <c r="I160" i="2"/>
  <c r="I159" i="2"/>
  <c r="I158" i="2"/>
  <c r="L149" i="2"/>
  <c r="K149" i="2"/>
  <c r="I147" i="2"/>
  <c r="M147" i="2" s="1"/>
  <c r="L148" i="2"/>
  <c r="K148" i="2"/>
  <c r="L147" i="2"/>
  <c r="K147" i="2"/>
  <c r="I157" i="2"/>
  <c r="I156" i="2"/>
  <c r="I155" i="2"/>
  <c r="I154" i="2"/>
  <c r="I149" i="2"/>
  <c r="M149" i="2" s="1"/>
  <c r="I148" i="2"/>
  <c r="M148" i="2" s="1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8" i="2"/>
  <c r="I127" i="2"/>
  <c r="I126" i="2"/>
  <c r="I125" i="2"/>
  <c r="I90" i="2" l="1"/>
  <c r="I73" i="2"/>
  <c r="K33" i="2"/>
  <c r="L33" i="2"/>
  <c r="M33" i="2"/>
  <c r="K34" i="2"/>
  <c r="L34" i="2"/>
  <c r="M34" i="2"/>
  <c r="K35" i="2"/>
  <c r="L35" i="2"/>
  <c r="M35" i="2"/>
  <c r="I11" i="2" l="1"/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9" i="2"/>
  <c r="M30" i="2"/>
  <c r="M31" i="2"/>
  <c r="M32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8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94" i="2"/>
  <c r="M195" i="2"/>
  <c r="M197" i="2"/>
  <c r="M198" i="2"/>
  <c r="M199" i="2"/>
  <c r="M200" i="2"/>
  <c r="M201" i="2"/>
  <c r="M202" i="2"/>
  <c r="M203" i="2"/>
  <c r="M204" i="2"/>
  <c r="M196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3" i="2"/>
  <c r="M424" i="2"/>
  <c r="M425" i="2"/>
  <c r="M426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3" i="2"/>
  <c r="M554" i="2"/>
  <c r="M555" i="2"/>
  <c r="M556" i="2"/>
  <c r="M557" i="2"/>
  <c r="M558" i="2"/>
  <c r="M559" i="2"/>
  <c r="M560" i="2"/>
  <c r="M561" i="2"/>
  <c r="M574" i="2"/>
  <c r="M575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6" i="2"/>
  <c r="M577" i="2"/>
  <c r="M578" i="2"/>
  <c r="M579" i="2"/>
  <c r="M580" i="2"/>
  <c r="M581" i="2"/>
  <c r="M582" i="2"/>
  <c r="M583" i="2"/>
  <c r="M584" i="2"/>
  <c r="M585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2" i="2"/>
  <c r="M734" i="2"/>
  <c r="M735" i="2"/>
  <c r="M736" i="2"/>
  <c r="M737" i="2"/>
  <c r="M738" i="2"/>
  <c r="M739" i="2"/>
  <c r="M740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/>
  <c r="L30" i="2"/>
  <c r="L31" i="2"/>
  <c r="L32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8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94" i="2"/>
  <c r="L195" i="2"/>
  <c r="L197" i="2"/>
  <c r="L198" i="2"/>
  <c r="L199" i="2"/>
  <c r="L200" i="2"/>
  <c r="L201" i="2"/>
  <c r="L202" i="2"/>
  <c r="L203" i="2"/>
  <c r="L204" i="2"/>
  <c r="L196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3" i="2"/>
  <c r="L424" i="2"/>
  <c r="L425" i="2"/>
  <c r="L426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3" i="2"/>
  <c r="L554" i="2"/>
  <c r="L555" i="2"/>
  <c r="L556" i="2"/>
  <c r="L557" i="2"/>
  <c r="L558" i="2"/>
  <c r="L559" i="2"/>
  <c r="L560" i="2"/>
  <c r="L561" i="2"/>
  <c r="L574" i="2"/>
  <c r="L575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6" i="2"/>
  <c r="L577" i="2"/>
  <c r="L578" i="2"/>
  <c r="L579" i="2"/>
  <c r="L580" i="2"/>
  <c r="L581" i="2"/>
  <c r="L582" i="2"/>
  <c r="L583" i="2"/>
  <c r="L584" i="2"/>
  <c r="L585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2" i="2"/>
  <c r="L734" i="2"/>
  <c r="L735" i="2"/>
  <c r="L736" i="2"/>
  <c r="L737" i="2"/>
  <c r="L738" i="2"/>
  <c r="L739" i="2"/>
  <c r="L740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9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9" i="2"/>
  <c r="K30" i="2"/>
  <c r="K31" i="2"/>
  <c r="K32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8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94" i="2"/>
  <c r="K195" i="2"/>
  <c r="K197" i="2"/>
  <c r="K198" i="2"/>
  <c r="K199" i="2"/>
  <c r="K200" i="2"/>
  <c r="K201" i="2"/>
  <c r="K202" i="2"/>
  <c r="K203" i="2"/>
  <c r="K204" i="2"/>
  <c r="K196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3" i="2"/>
  <c r="K424" i="2"/>
  <c r="K425" i="2"/>
  <c r="K426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3" i="2"/>
  <c r="K554" i="2"/>
  <c r="K555" i="2"/>
  <c r="K556" i="2"/>
  <c r="K557" i="2"/>
  <c r="K558" i="2"/>
  <c r="K559" i="2"/>
  <c r="K560" i="2"/>
  <c r="K561" i="2"/>
  <c r="K574" i="2"/>
  <c r="K575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6" i="2"/>
  <c r="K577" i="2"/>
  <c r="K578" i="2"/>
  <c r="K579" i="2"/>
  <c r="K580" i="2"/>
  <c r="K581" i="2"/>
  <c r="K582" i="2"/>
  <c r="K583" i="2"/>
  <c r="K584" i="2"/>
  <c r="K585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2" i="2"/>
  <c r="K734" i="2"/>
  <c r="K735" i="2"/>
  <c r="K736" i="2"/>
  <c r="K737" i="2"/>
  <c r="K738" i="2"/>
  <c r="K739" i="2"/>
  <c r="K740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WHEELER ALEX</author>
  </authors>
  <commentList>
    <comment ref="G151" authorId="0" shapeId="0" xr:uid="{68C8A23A-AEC3-46DC-A89B-F24460C714AD}">
      <text>
        <r>
          <rPr>
            <b/>
            <sz val="9"/>
            <color indexed="81"/>
            <rFont val="Tahoma"/>
            <family val="2"/>
          </rPr>
          <t>WHEELER ALEX:</t>
        </r>
        <r>
          <rPr>
            <sz val="9"/>
            <color indexed="81"/>
            <rFont val="Tahoma"/>
            <family val="2"/>
          </rPr>
          <t xml:space="preserve">
CPS was reduced by 1 due to rounding. According to the re-org sheet, CPS + Charters should account for 79,140. But with rounding they were accounting for 79,141.</t>
        </r>
      </text>
    </comment>
  </commentList>
</comments>
</file>

<file path=xl/sharedStrings.xml><?xml version="1.0" encoding="utf-8"?>
<sst xmlns="http://schemas.openxmlformats.org/spreadsheetml/2006/main" count="51994" uniqueCount="14442">
  <si>
    <t>A-C Central CUSD 262</t>
  </si>
  <si>
    <t>Abingdon-Avon CUSD 276</t>
  </si>
  <si>
    <t>Addison SD 4</t>
  </si>
  <si>
    <t>Adlai E Stevenson HSD 125</t>
  </si>
  <si>
    <t>Akin CCSD 91</t>
  </si>
  <si>
    <t>Albers SD 63</t>
  </si>
  <si>
    <t>Alden Hebron SD 19</t>
  </si>
  <si>
    <t>Allen-Otter Creek CCSD 65</t>
  </si>
  <si>
    <t>Allendale CCSD 17</t>
  </si>
  <si>
    <t>Alsip-Hazlgrn-Oaklwn SD 126</t>
  </si>
  <si>
    <t>Altamont CUSD 10</t>
  </si>
  <si>
    <t>Alton CUSD 11</t>
  </si>
  <si>
    <t>AlWood CUSD 225</t>
  </si>
  <si>
    <t>Amboy CUSD 272</t>
  </si>
  <si>
    <t>Anna CCSD 37</t>
  </si>
  <si>
    <t>Anna Jonesboro CHSD 81</t>
  </si>
  <si>
    <t>Annawan CUSD 226</t>
  </si>
  <si>
    <t>Antioch CCSD 34</t>
  </si>
  <si>
    <t>Aptakisic-Tripp CCSD 102</t>
  </si>
  <si>
    <t>Arbor Park SD 145</t>
  </si>
  <si>
    <t>Arcola CUSD 306</t>
  </si>
  <si>
    <t>Argenta-Oreana CUSD 1</t>
  </si>
  <si>
    <t>Argo CHSD 217</t>
  </si>
  <si>
    <t>Arlington Heights SD 25</t>
  </si>
  <si>
    <t>Armstrong Twp HSD 225</t>
  </si>
  <si>
    <t>Armstrong-Ellis Cons SD 61</t>
  </si>
  <si>
    <t>Arthur CUSD 305</t>
  </si>
  <si>
    <t>Ashley CCSD 15</t>
  </si>
  <si>
    <t>Ashton-Franklin Center CUSD 275</t>
  </si>
  <si>
    <t>Astoria CUSD 1</t>
  </si>
  <si>
    <t>Athens CUSD 213</t>
  </si>
  <si>
    <t>Atwood Heights SD 125</t>
  </si>
  <si>
    <t>Auburn CUSD 10</t>
  </si>
  <si>
    <t>Aurora East USD 131</t>
  </si>
  <si>
    <t>Aurora West USD 129</t>
  </si>
  <si>
    <t>Aviston SD 21</t>
  </si>
  <si>
    <t>Avoca SD 37</t>
  </si>
  <si>
    <t>Ball Chatham CUSD 5</t>
  </si>
  <si>
    <t>Bannockburn SD 106</t>
  </si>
  <si>
    <t>Barrington CUSD 220</t>
  </si>
  <si>
    <t>Bartelso SD 57</t>
  </si>
  <si>
    <t>Bartonville SD 66</t>
  </si>
  <si>
    <t>Batavia USD 101</t>
  </si>
  <si>
    <t>Beach Park CCSD 3</t>
  </si>
  <si>
    <t>Beardstown CUSD 15</t>
  </si>
  <si>
    <t>Beecher City CUSD 20</t>
  </si>
  <si>
    <t>Beecher CUSD 200U</t>
  </si>
  <si>
    <t>Belle Valley SD 119</t>
  </si>
  <si>
    <t>Belleville SD 118</t>
  </si>
  <si>
    <t>Belleville Twp HSD 201</t>
  </si>
  <si>
    <t>Bellwood SD 88</t>
  </si>
  <si>
    <t>Belvidere CUSD 100</t>
  </si>
  <si>
    <t>Bement CUSD 5</t>
  </si>
  <si>
    <t>Benjamin SD 25</t>
  </si>
  <si>
    <t>Bensenville SD 2</t>
  </si>
  <si>
    <t>Benton CCSD 47</t>
  </si>
  <si>
    <t>Benton Cons HSD 103</t>
  </si>
  <si>
    <t>Berkeley SD 87</t>
  </si>
  <si>
    <t>Berwyn North SD 98</t>
  </si>
  <si>
    <t>Berwyn South SD 100</t>
  </si>
  <si>
    <t>Bethalto CUSD 8</t>
  </si>
  <si>
    <t>Bethel SD 82</t>
  </si>
  <si>
    <t>Betty Shabazz International Charter School</t>
  </si>
  <si>
    <t>Big Hollow SD 38</t>
  </si>
  <si>
    <t>Bismarck Henning CUSD</t>
  </si>
  <si>
    <t>Bloom Twp HSD 206</t>
  </si>
  <si>
    <t>Bloomingdale SD 13</t>
  </si>
  <si>
    <t>Bloomington SD 87</t>
  </si>
  <si>
    <t>Blue Ridge CUSD 18</t>
  </si>
  <si>
    <t>Bluford Unit School District 318</t>
  </si>
  <si>
    <t>Bond County CUSD 2</t>
  </si>
  <si>
    <t>Bourbonnais SD 53</t>
  </si>
  <si>
    <t>Braceville SD 75</t>
  </si>
  <si>
    <t>Bradford CUSD 1</t>
  </si>
  <si>
    <t>Bradley Bourbonnais CHSD 307</t>
  </si>
  <si>
    <t>Bradley SD 61</t>
  </si>
  <si>
    <t>Breese ESD 12</t>
  </si>
  <si>
    <t>Bremen CHSD 228</t>
  </si>
  <si>
    <t>Brimfield CUSD 309</t>
  </si>
  <si>
    <t>Bronzeville Academy Charter School</t>
  </si>
  <si>
    <t>Brookfield Lagrange Park SD 95</t>
  </si>
  <si>
    <t>Brooklyn UD 188</t>
  </si>
  <si>
    <t>Brookwood SD 167</t>
  </si>
  <si>
    <t>Brown County CUSD 1</t>
  </si>
  <si>
    <t>Brownstown CUSD 201</t>
  </si>
  <si>
    <t>Brussels CUSD 42</t>
  </si>
  <si>
    <t>Buncombe Cons SD 43</t>
  </si>
  <si>
    <t>Bunker Hill CUSD 8</t>
  </si>
  <si>
    <t>Burbank SD 111</t>
  </si>
  <si>
    <t>Bureau Valley CUSD 340</t>
  </si>
  <si>
    <t>Burnham SD 154-5</t>
  </si>
  <si>
    <t>Bushnell Prairie City CUSD 170</t>
  </si>
  <si>
    <t>Butler SD 53</t>
  </si>
  <si>
    <t>Byron CUSD 226</t>
  </si>
  <si>
    <t>Cahokia CUSD 187</t>
  </si>
  <si>
    <t>Cairo USD 1</t>
  </si>
  <si>
    <t>Calhoun CUSD 40</t>
  </si>
  <si>
    <t>Calumet City SD 155</t>
  </si>
  <si>
    <t>Calumet Public SD 132</t>
  </si>
  <si>
    <t>Cambridge CUSD 227</t>
  </si>
  <si>
    <t>Canton Union SD 66</t>
  </si>
  <si>
    <t>Carbon Cliff-Barstow SD 36</t>
  </si>
  <si>
    <t>Carbondale CHSD 165</t>
  </si>
  <si>
    <t>Carbondale ESD 95</t>
  </si>
  <si>
    <t>Carlinville CUSD 1</t>
  </si>
  <si>
    <t>Carlyle CUSD 1</t>
  </si>
  <si>
    <t>Carmi-White County CUSD 5</t>
  </si>
  <si>
    <t>Carrier Mills-Stonefort CUSD 2</t>
  </si>
  <si>
    <t>Carrollton CUSD 1</t>
  </si>
  <si>
    <t>Carterville CUSD 5</t>
  </si>
  <si>
    <t>Carthage ESD 317</t>
  </si>
  <si>
    <t>Cary CCSD 26</t>
  </si>
  <si>
    <t>Casey-Westfield CUSD 4C</t>
  </si>
  <si>
    <t>Cass SD 63</t>
  </si>
  <si>
    <t>Center Cass SD 66</t>
  </si>
  <si>
    <t>Central A &amp; M CUD 21</t>
  </si>
  <si>
    <t>Central CHSD 71</t>
  </si>
  <si>
    <t>Central City SD 133</t>
  </si>
  <si>
    <t>Central CUSD 301</t>
  </si>
  <si>
    <t>Central CUSD 4</t>
  </si>
  <si>
    <t>Central SD 104</t>
  </si>
  <si>
    <t>Central SD 51</t>
  </si>
  <si>
    <t>Central Stickney SD 110</t>
  </si>
  <si>
    <t>Centralia HSD 200</t>
  </si>
  <si>
    <t>Centralia SD 135</t>
  </si>
  <si>
    <t>Century CUSD 100</t>
  </si>
  <si>
    <t>Cerro Gordo CUSD 100</t>
  </si>
  <si>
    <t>Chadwick-Milledgeville CUSD 399</t>
  </si>
  <si>
    <t>Champaign CUSD 4</t>
  </si>
  <si>
    <t>Chaney-Monge SD 88</t>
  </si>
  <si>
    <t>Channahon SD 17</t>
  </si>
  <si>
    <t>Charleston CUSD 1</t>
  </si>
  <si>
    <t>Chester CUSD 139</t>
  </si>
  <si>
    <t>Chester N HSD 122</t>
  </si>
  <si>
    <t>Chester-East Lincoln CCSD 61</t>
  </si>
  <si>
    <t>Chicago Heights SD 170</t>
  </si>
  <si>
    <t>Chicago Ridge SD 127-5</t>
  </si>
  <si>
    <t>Christopher USD 99</t>
  </si>
  <si>
    <t>CHSD 155</t>
  </si>
  <si>
    <t>CHSD 218</t>
  </si>
  <si>
    <t>CHSD 94</t>
  </si>
  <si>
    <t>CHSD 99</t>
  </si>
  <si>
    <t>Cicero SD 99</t>
  </si>
  <si>
    <t>Cissna Park CUSD 6</t>
  </si>
  <si>
    <t>City of Chicago SD 299</t>
  </si>
  <si>
    <t>Clay City CUSD 10</t>
  </si>
  <si>
    <t>Clinton CUSD 15</t>
  </si>
  <si>
    <t>Coal City CUSD 1</t>
  </si>
  <si>
    <t>Cobden SUD 17</t>
  </si>
  <si>
    <t>Collinsville CUSD 10</t>
  </si>
  <si>
    <t>Colona SD 190</t>
  </si>
  <si>
    <t>Columbia CUSD 4</t>
  </si>
  <si>
    <t>Comm Cons SD 59</t>
  </si>
  <si>
    <t>Cons HSD 230</t>
  </si>
  <si>
    <t>Cook County SD 130</t>
  </si>
  <si>
    <t>Cornell CCSD 426</t>
  </si>
  <si>
    <t>Coulterville USD 1</t>
  </si>
  <si>
    <t>Country Club Hills SD 160</t>
  </si>
  <si>
    <t>Cowden-Herrick CUSD 3A</t>
  </si>
  <si>
    <t>Crab Orchard CUSD 3</t>
  </si>
  <si>
    <t>Crescent Iroquois CUSD 249</t>
  </si>
  <si>
    <t>Creston CCSD 161</t>
  </si>
  <si>
    <t>Crete Monee CUSD 201U</t>
  </si>
  <si>
    <t>Creve Coeur SD 76</t>
  </si>
  <si>
    <t>Crystal Lake CCSD 47</t>
  </si>
  <si>
    <t>Cumberland CUSD 77</t>
  </si>
  <si>
    <t>CUSD 200</t>
  </si>
  <si>
    <t>CUSD 3 Fulton County</t>
  </si>
  <si>
    <t>CUSD 300</t>
  </si>
  <si>
    <t>CUSD 4</t>
  </si>
  <si>
    <t>Cypress SD 64</t>
  </si>
  <si>
    <t>Dakota CUSD 201</t>
  </si>
  <si>
    <t>Dallas ESD 327</t>
  </si>
  <si>
    <t>Dalzell SD 98</t>
  </si>
  <si>
    <t>Damiansville SD 62</t>
  </si>
  <si>
    <t>Danville CCSD 118</t>
  </si>
  <si>
    <t>Darien SD 61</t>
  </si>
  <si>
    <t>Decatur SD 61</t>
  </si>
  <si>
    <t>Deer Creek-Mackinaw CUSD 701</t>
  </si>
  <si>
    <t>Deer Park CCSD 82</t>
  </si>
  <si>
    <t>Deerfield SD 109</t>
  </si>
  <si>
    <t>DeKalb CUSD 428</t>
  </si>
  <si>
    <t>Deland-Weldon CUSD 57</t>
  </si>
  <si>
    <t>Delavan CUSD 703</t>
  </si>
  <si>
    <t>DePue USD 103</t>
  </si>
  <si>
    <t>DeSoto Cons SD 86</t>
  </si>
  <si>
    <t>Diamond Lake SD 76</t>
  </si>
  <si>
    <t>Dieterich CUSD 30</t>
  </si>
  <si>
    <t>Dimmick CCSD 175</t>
  </si>
  <si>
    <t>District 50 Schools</t>
  </si>
  <si>
    <t>Dixon USD 170</t>
  </si>
  <si>
    <t>Dolton SD 148</t>
  </si>
  <si>
    <t>Dolton SD 149</t>
  </si>
  <si>
    <t>Dongola USD 66</t>
  </si>
  <si>
    <t>Donovan CUSD 3</t>
  </si>
  <si>
    <t>Downers Grove GSD 58</t>
  </si>
  <si>
    <t>Du Quoin CUSD 300</t>
  </si>
  <si>
    <t>Dunlap CUSD 323</t>
  </si>
  <si>
    <t>DuPage HSD 88</t>
  </si>
  <si>
    <t>Dupo CUSD 196</t>
  </si>
  <si>
    <t>Durand CUSD 322</t>
  </si>
  <si>
    <t>Dwight Common SD 232</t>
  </si>
  <si>
    <t>Dwight Twp HSD 230</t>
  </si>
  <si>
    <t>Earlville CUSD 9</t>
  </si>
  <si>
    <t>East Alton SD 13</t>
  </si>
  <si>
    <t>East Alton-Wood River CHSD 14</t>
  </si>
  <si>
    <t>East Coloma - Nelson CESD 20</t>
  </si>
  <si>
    <t>East Dubuque USD 119</t>
  </si>
  <si>
    <t>East Maine SD 63</t>
  </si>
  <si>
    <t>East Moline SD 37</t>
  </si>
  <si>
    <t>East Peoria CHSD 309</t>
  </si>
  <si>
    <t>East Peoria SD 86</t>
  </si>
  <si>
    <t>East Prairie SD 73</t>
  </si>
  <si>
    <t>East St Louis SD 189</t>
  </si>
  <si>
    <t>Eastland CUSD 308</t>
  </si>
  <si>
    <t>Edgar County CUD 6</t>
  </si>
  <si>
    <t>Edinburg CUSD 4</t>
  </si>
  <si>
    <t>Edwards County CUSD 1</t>
  </si>
  <si>
    <t>Edwardsville CUSD 7</t>
  </si>
  <si>
    <t>Effingham CUSD 40</t>
  </si>
  <si>
    <t>Egyptian CUSD 5</t>
  </si>
  <si>
    <t>El Paso-Gridley CUSD 11</t>
  </si>
  <si>
    <t>Eldorado CUSD 4</t>
  </si>
  <si>
    <t>Elgin Math and Science Academy Charter School</t>
  </si>
  <si>
    <t>Elmhurst SD 205</t>
  </si>
  <si>
    <t>Elmwood CUSD 322</t>
  </si>
  <si>
    <t>Elmwood Park CUSD 401</t>
  </si>
  <si>
    <t>Elverado CUSD 196</t>
  </si>
  <si>
    <t>Elwood CCSD 203</t>
  </si>
  <si>
    <t>Emmons SD 33</t>
  </si>
  <si>
    <t>Erie CUSD 1</t>
  </si>
  <si>
    <t>ESD 159</t>
  </si>
  <si>
    <t>Eswood CCSD 269</t>
  </si>
  <si>
    <t>Eureka CUD 140</t>
  </si>
  <si>
    <t>Evanston CCSD 65</t>
  </si>
  <si>
    <t>Evanston Twp HSD 202</t>
  </si>
  <si>
    <t>Evergreen Park CHSD 231</t>
  </si>
  <si>
    <t>Evergreen Park ESD 124</t>
  </si>
  <si>
    <t>Ewing Northern CCSD 115</t>
  </si>
  <si>
    <t>Fairfield Comm H S Dist 225</t>
  </si>
  <si>
    <t>Fairfield PSD 112</t>
  </si>
  <si>
    <t>Fairmont SD 89</t>
  </si>
  <si>
    <t>Farmington Central CUSD 265</t>
  </si>
  <si>
    <t>Farrington CCSD 99</t>
  </si>
  <si>
    <t>Fenton CHSD 100</t>
  </si>
  <si>
    <t>Field CCSD 3</t>
  </si>
  <si>
    <t>Fieldcrest CUSD 6</t>
  </si>
  <si>
    <t>Fisher CUSD 1</t>
  </si>
  <si>
    <t>Flanagan-Cornell Dist 74</t>
  </si>
  <si>
    <t>Flora CUSD 35</t>
  </si>
  <si>
    <t>Flossmoor SD 161</t>
  </si>
  <si>
    <t>Ford Heights SD 169</t>
  </si>
  <si>
    <t>Forest Park SD 91</t>
  </si>
  <si>
    <t>Forest Ridge SD 142</t>
  </si>
  <si>
    <t>Forrestville Valley CUSD 221</t>
  </si>
  <si>
    <t>Fox Lake GSD 114</t>
  </si>
  <si>
    <t>Fox River Grove Cons SD 3</t>
  </si>
  <si>
    <t>Frankfort CCSD 157C</t>
  </si>
  <si>
    <t>Frankfort CUSD 168</t>
  </si>
  <si>
    <t>Franklin CUSD 1</t>
  </si>
  <si>
    <t>Franklin Park SD 84</t>
  </si>
  <si>
    <t>Freeburg CCSD 70</t>
  </si>
  <si>
    <t>Freeburg CHSD 77</t>
  </si>
  <si>
    <t>Freeport SD 145</t>
  </si>
  <si>
    <t>Fremont SD 79</t>
  </si>
  <si>
    <t>Galatia CUSD 1</t>
  </si>
  <si>
    <t>Galena USD 120</t>
  </si>
  <si>
    <t>Galesburg CUSD 205</t>
  </si>
  <si>
    <t>Gallatin CUSD 7</t>
  </si>
  <si>
    <t>Galva CUSD 224</t>
  </si>
  <si>
    <t>Gardner CCSD 72C</t>
  </si>
  <si>
    <t>Gardner S Wilmington Twp HSD 73</t>
  </si>
  <si>
    <t>Gavin SD 37</t>
  </si>
  <si>
    <t>Geff CCSD 14</t>
  </si>
  <si>
    <t>Gen George Patton SD 133</t>
  </si>
  <si>
    <t>Geneseo CUSD 228</t>
  </si>
  <si>
    <t>Geneva CUSD 304</t>
  </si>
  <si>
    <t>Genoa Kingston CUSD 424</t>
  </si>
  <si>
    <t>Georgetown-Ridge Farm CUD 4</t>
  </si>
  <si>
    <t>Germantown Hills SD 69</t>
  </si>
  <si>
    <t>Germantown SD 60</t>
  </si>
  <si>
    <t>Giant City CCSD 130</t>
  </si>
  <si>
    <t>Gibson City-Melvin-Sibley CUSD 5</t>
  </si>
  <si>
    <t>Gifford CCSD 188</t>
  </si>
  <si>
    <t>Gillespie CUSD 7</t>
  </si>
  <si>
    <t>Glen Ellyn SD 41</t>
  </si>
  <si>
    <t>Glenbard Twp HSD 87</t>
  </si>
  <si>
    <t>Glencoe SD 35</t>
  </si>
  <si>
    <t>Glenview CCSD 34</t>
  </si>
  <si>
    <t>Golf ESD 67</t>
  </si>
  <si>
    <t>Goreville CUD 1</t>
  </si>
  <si>
    <t>Gower SD 62</t>
  </si>
  <si>
    <t>Grand Prairie CCSD 6</t>
  </si>
  <si>
    <t>Grand Ridge CCSD 95</t>
  </si>
  <si>
    <t>Granite City CUSD 9</t>
  </si>
  <si>
    <t>Grant CCSD 110</t>
  </si>
  <si>
    <t>Grant CHSD 124</t>
  </si>
  <si>
    <t>Grant Park CUSD 6</t>
  </si>
  <si>
    <t>Grass Lake SD 36</t>
  </si>
  <si>
    <t>Grayslake CCSD 46</t>
  </si>
  <si>
    <t>Grayslake CHSD 127</t>
  </si>
  <si>
    <t>Grayville CUSD 1</t>
  </si>
  <si>
    <t>Greenfield CUSD 10</t>
  </si>
  <si>
    <t>Greenview CUSD 200</t>
  </si>
  <si>
    <t>Griggsville-Perry CUSD 4</t>
  </si>
  <si>
    <t>Gurnee SD 56</t>
  </si>
  <si>
    <t>Hall HSD 502</t>
  </si>
  <si>
    <t>Hamilton CCSD 328</t>
  </si>
  <si>
    <t>Hamilton Co CUSD 10</t>
  </si>
  <si>
    <t>Hampton SD 29</t>
  </si>
  <si>
    <t>Hardin County CUSD 1</t>
  </si>
  <si>
    <t>Harlem UD 122</t>
  </si>
  <si>
    <t>Harmony Emge SD 175</t>
  </si>
  <si>
    <t>Harrisburg CUSD 3</t>
  </si>
  <si>
    <t>Harrison SD 36</t>
  </si>
  <si>
    <t>Hartsburg Emden CUSD 21</t>
  </si>
  <si>
    <t>Harvard CUSD 50</t>
  </si>
  <si>
    <t>Harvey SD 152</t>
  </si>
  <si>
    <t>Havana CUSD 126</t>
  </si>
  <si>
    <t>Hawthorn CCSD 73</t>
  </si>
  <si>
    <t>Hazel Crest SD 152-5</t>
  </si>
  <si>
    <t>Henry-Senachwine CUSD 5</t>
  </si>
  <si>
    <t>Heritage CUSD 8</t>
  </si>
  <si>
    <t>Herrin CUSD 4</t>
  </si>
  <si>
    <t>Herscher CUSD 2</t>
  </si>
  <si>
    <t>Heyworth CUSD 4</t>
  </si>
  <si>
    <t>Hiawatha CUSD 426</t>
  </si>
  <si>
    <t>High Mount SD 116</t>
  </si>
  <si>
    <t>Highland CUSD 5</t>
  </si>
  <si>
    <t>Hillsboro CUSD 3</t>
  </si>
  <si>
    <t>Hillside SD 93</t>
  </si>
  <si>
    <t>Hinckley Big Rock CUSD 429</t>
  </si>
  <si>
    <t>Hinsdale CCSD 181</t>
  </si>
  <si>
    <t>Hinsdale Twp HSD 86</t>
  </si>
  <si>
    <t>Hollis Cons SD 328</t>
  </si>
  <si>
    <t>Homer CCSD 33C</t>
  </si>
  <si>
    <t>Homewood Flossmoor CHSD 233</t>
  </si>
  <si>
    <t>Homewood SD 153</t>
  </si>
  <si>
    <t>Hononegah CHD 207</t>
  </si>
  <si>
    <t>Hoopeston Area CUSD 11</t>
  </si>
  <si>
    <t>Hoover-Schrum Memorial SD 157</t>
  </si>
  <si>
    <t>Horizon Science Acad-Belmont Charter Sch</t>
  </si>
  <si>
    <t>Horizon Science Acad-McKinley Park Charter Sch</t>
  </si>
  <si>
    <t>Huntley Community School District 158</t>
  </si>
  <si>
    <t>Hutsonville CUSD 1</t>
  </si>
  <si>
    <t>Il Valley Central USD 321</t>
  </si>
  <si>
    <t>Illini Bluffs CUSD 327</t>
  </si>
  <si>
    <t>Illini Central CUSD 189</t>
  </si>
  <si>
    <t>Illini West H S Dist 307</t>
  </si>
  <si>
    <t>Indian Creek CUSD 425</t>
  </si>
  <si>
    <t>Indian Prairie CUSD 204</t>
  </si>
  <si>
    <t>Indian Springs SD 109</t>
  </si>
  <si>
    <t>Iroquois County CUSD 9</t>
  </si>
  <si>
    <t>Iroquois West CUSD 10</t>
  </si>
  <si>
    <t>Irvington CCSD 11</t>
  </si>
  <si>
    <t>Itasca SD 10</t>
  </si>
  <si>
    <t>Iuka CCSD 7</t>
  </si>
  <si>
    <t>J S Morton HSD 201</t>
  </si>
  <si>
    <t>Jacksonville SD 117</t>
  </si>
  <si>
    <t>Jasper CCSD 17</t>
  </si>
  <si>
    <t>Jasper County CUD 1</t>
  </si>
  <si>
    <t>Jersey CUSD 100</t>
  </si>
  <si>
    <t>Johnsburg CUSD 12</t>
  </si>
  <si>
    <t>Johnston City CUSD 1</t>
  </si>
  <si>
    <t>Joliet PSD 86</t>
  </si>
  <si>
    <t>Joliet Twp HSD 204</t>
  </si>
  <si>
    <t>Joppa-Maple Grove UD 38</t>
  </si>
  <si>
    <t>Kaneland CUSD 302</t>
  </si>
  <si>
    <t>Kankakee SD 111</t>
  </si>
  <si>
    <t>Kansas CUSD 3</t>
  </si>
  <si>
    <t>Keeneyville SD 20</t>
  </si>
  <si>
    <t>Kell Cons SD 2</t>
  </si>
  <si>
    <t>Kenilworth SD 38</t>
  </si>
  <si>
    <t>Kewanee CUSD 229</t>
  </si>
  <si>
    <t>Kildeer Countryside CCSD 96</t>
  </si>
  <si>
    <t>Kings Cons SD 144</t>
  </si>
  <si>
    <t>Kinnikinnick CCSD 131</t>
  </si>
  <si>
    <t>Kirby SD 140</t>
  </si>
  <si>
    <t>Knoxville CUSD 202</t>
  </si>
  <si>
    <t>Komarek SD 94</t>
  </si>
  <si>
    <t>La Grange SD 102</t>
  </si>
  <si>
    <t>La Grange SD 105 South</t>
  </si>
  <si>
    <t>La Harpe CSD 347</t>
  </si>
  <si>
    <t>La Moille CUSD 303</t>
  </si>
  <si>
    <t>La Salle ESD 122</t>
  </si>
  <si>
    <t>La Salle-Peru Twp HSD 120</t>
  </si>
  <si>
    <t>Ladd CCSD 94</t>
  </si>
  <si>
    <t>LaGrange Highlands SD 106</t>
  </si>
  <si>
    <t>Lake Bluff ESD 65</t>
  </si>
  <si>
    <t>Lake Forest CHSD 115</t>
  </si>
  <si>
    <t>Lake Forest SD 67</t>
  </si>
  <si>
    <t>Lake Park CHSD 108</t>
  </si>
  <si>
    <t>Lake Villa CCSD 41</t>
  </si>
  <si>
    <t>Lake Zurich CUSD 95</t>
  </si>
  <si>
    <t>Lansing SD 158</t>
  </si>
  <si>
    <t>Laraway CCSD 70C</t>
  </si>
  <si>
    <t>Lawrence County CUD 20</t>
  </si>
  <si>
    <t>LEARN Charter 9  Campus in Waukegan</t>
  </si>
  <si>
    <t>Lebanon CUSD 9</t>
  </si>
  <si>
    <t>Leland CUSD 1</t>
  </si>
  <si>
    <t>Lemont Twp HSD 210</t>
  </si>
  <si>
    <t>Lemont-Bromberek CSD 113A</t>
  </si>
  <si>
    <t>Lena Winslow CUSD 202</t>
  </si>
  <si>
    <t>LeRoy CUSD 2</t>
  </si>
  <si>
    <t>Lewistown CUSD 97</t>
  </si>
  <si>
    <t>Lexington CUSD 7</t>
  </si>
  <si>
    <t>Leyden CHSD 212</t>
  </si>
  <si>
    <t>Liberty CUSD 2</t>
  </si>
  <si>
    <t>Libertyville SD 70</t>
  </si>
  <si>
    <t>Lick Creek CCSD 16</t>
  </si>
  <si>
    <t>Limestone CHSD 310</t>
  </si>
  <si>
    <t>Limestone Walters CCSD 316</t>
  </si>
  <si>
    <t>Lincoln CHSD 404</t>
  </si>
  <si>
    <t>Lincoln ESD 156</t>
  </si>
  <si>
    <t>Lincoln ESD 27</t>
  </si>
  <si>
    <t>Lincoln Way CHSD 210</t>
  </si>
  <si>
    <t>Lincolnshire-Prairieview SD 103</t>
  </si>
  <si>
    <t>Lincolnwood SD 74</t>
  </si>
  <si>
    <t>Lindop SD 92</t>
  </si>
  <si>
    <t>Lisbon CCSD 90</t>
  </si>
  <si>
    <t>Lisle CUSD 202</t>
  </si>
  <si>
    <t>Litchfield CUSD 12</t>
  </si>
  <si>
    <t>Lockport SD 91</t>
  </si>
  <si>
    <t>Lockport Twp HSD 205</t>
  </si>
  <si>
    <t>Lombard SD 44</t>
  </si>
  <si>
    <t>Lostant CUSD 425</t>
  </si>
  <si>
    <t>Lowpoint-Washburn CUSD 21</t>
  </si>
  <si>
    <t>Ludlow CCSD 142</t>
  </si>
  <si>
    <t>Lyons SD 103</t>
  </si>
  <si>
    <t>Lyons Twp HSD 204</t>
  </si>
  <si>
    <t>Macomb CUSD 185</t>
  </si>
  <si>
    <t>Madison CUSD 12</t>
  </si>
  <si>
    <t>Maercker SD 60</t>
  </si>
  <si>
    <t>Mahomet-Seymour CUSD 3</t>
  </si>
  <si>
    <t>Maine Township HSD 207</t>
  </si>
  <si>
    <t>Malden CCSD 84</t>
  </si>
  <si>
    <t>Manhattan SD 114</t>
  </si>
  <si>
    <t>Mannheim SD 83</t>
  </si>
  <si>
    <t>Manteno CUSD 5</t>
  </si>
  <si>
    <t>Marengo CHSD 154</t>
  </si>
  <si>
    <t>Marengo-Union E Cons D 165</t>
  </si>
  <si>
    <t>Marion CUSD 2</t>
  </si>
  <si>
    <t>Marissa CUSD 40</t>
  </si>
  <si>
    <t>Maroa Forsyth CUSD 2</t>
  </si>
  <si>
    <t>Marquardt SD 15</t>
  </si>
  <si>
    <t>Marseilles ESD 150</t>
  </si>
  <si>
    <t>Marshall CUSD 2C</t>
  </si>
  <si>
    <t>Martinsville CUSD 3C</t>
  </si>
  <si>
    <t>Mascoutah CUD 19</t>
  </si>
  <si>
    <t>Massac UD 1</t>
  </si>
  <si>
    <t>Matteson ESD 162</t>
  </si>
  <si>
    <t>Mattoon CUSD 2</t>
  </si>
  <si>
    <t>Maywood-Melrose Park-Broadview 89</t>
  </si>
  <si>
    <t>Mazon-Verona-Kinsman ESD 2C</t>
  </si>
  <si>
    <t>McClellan CCSD 12</t>
  </si>
  <si>
    <t>McHenry CCSD 15</t>
  </si>
  <si>
    <t>McHenry CHSD 156</t>
  </si>
  <si>
    <t>McLean County USD 5</t>
  </si>
  <si>
    <t>Medinah SD 11</t>
  </si>
  <si>
    <t>Mendota CCSD 289</t>
  </si>
  <si>
    <t>Mendota Twp HSD 280</t>
  </si>
  <si>
    <t>Mercer County School District 404</t>
  </si>
  <si>
    <t>Meredosia-Chambersburg CUSD 11</t>
  </si>
  <si>
    <t>Meridian CUSD 101</t>
  </si>
  <si>
    <t>Meridian CUSD 15</t>
  </si>
  <si>
    <t>Meridian CUSD 223</t>
  </si>
  <si>
    <t>Metamora CCSD 1</t>
  </si>
  <si>
    <t>Midland CUSD 7</t>
  </si>
  <si>
    <t>Midlothian SD 143</t>
  </si>
  <si>
    <t>Midwest Central CUSD 191</t>
  </si>
  <si>
    <t>Milford Area Public Schools District 124</t>
  </si>
  <si>
    <t>Millburn CCSD 24</t>
  </si>
  <si>
    <t>Miller Twp CCSD 210</t>
  </si>
  <si>
    <t>Millstadt CCSD 160</t>
  </si>
  <si>
    <t>Minooka CCSD 201</t>
  </si>
  <si>
    <t>Minooka CHSD 111</t>
  </si>
  <si>
    <t>Mokena SD 159</t>
  </si>
  <si>
    <t>Moline-Coal Valley CUSD 40</t>
  </si>
  <si>
    <t>Momence CUSD 1</t>
  </si>
  <si>
    <t>Monmouth-Roseville CUSD 238</t>
  </si>
  <si>
    <t>Monroe SD 70</t>
  </si>
  <si>
    <t>Monticello CUSD 25</t>
  </si>
  <si>
    <t>Montmorency CCSD 145</t>
  </si>
  <si>
    <t>Morris CHSD 101</t>
  </si>
  <si>
    <t>Morris SD 54</t>
  </si>
  <si>
    <t>Morrison CUSD 6</t>
  </si>
  <si>
    <t>Morrisonville CUSD 1</t>
  </si>
  <si>
    <t>Morton CUSD 709</t>
  </si>
  <si>
    <t>Morton Grove SD 70</t>
  </si>
  <si>
    <t>Mount Olive CUSD 5</t>
  </si>
  <si>
    <t>Mount Prospect SD 57</t>
  </si>
  <si>
    <t>Mount Vernon SD 80</t>
  </si>
  <si>
    <t>Mt Pulaski CUSD 23</t>
  </si>
  <si>
    <t>Mt Vernon Twp HSD 201</t>
  </si>
  <si>
    <t>Mt Zion CUSD 3</t>
  </si>
  <si>
    <t>Mulberry Grove CUSD 1</t>
  </si>
  <si>
    <t>Mundelein Cons HSD 120</t>
  </si>
  <si>
    <t>Mundelein ESD 75</t>
  </si>
  <si>
    <t>Murphysboro CUSD 186</t>
  </si>
  <si>
    <t>N Pekin &amp; Marquette Hght SD 102</t>
  </si>
  <si>
    <t>Naperville CUSD 203</t>
  </si>
  <si>
    <t>Nashville CCSD 49</t>
  </si>
  <si>
    <t>Nashville CHSD 99</t>
  </si>
  <si>
    <t>Nauvoo-Colusa CUSD 325</t>
  </si>
  <si>
    <t>Neoga CUSD 3</t>
  </si>
  <si>
    <t>Nettle Creek CCSD 24C</t>
  </si>
  <si>
    <t>New Athens CUSD 60</t>
  </si>
  <si>
    <t>New Holland-Middletown ED 88</t>
  </si>
  <si>
    <t>New Hope CCSD 6</t>
  </si>
  <si>
    <t>New Lenox SD 122</t>
  </si>
  <si>
    <t>New Simpson Hill SD 32</t>
  </si>
  <si>
    <t>New Trier Twp HSD 203</t>
  </si>
  <si>
    <t>Newark CCSD 66</t>
  </si>
  <si>
    <t>Newark CHSD 18</t>
  </si>
  <si>
    <t>Niles ESD 71</t>
  </si>
  <si>
    <t>Niles Twp HSD 219</t>
  </si>
  <si>
    <t>Nippersink SD 2</t>
  </si>
  <si>
    <t>Nokomis CUSD 22</t>
  </si>
  <si>
    <t>Norridge SD 80</t>
  </si>
  <si>
    <t>Norris City-Omaha-Enfield CUSD 3</t>
  </si>
  <si>
    <t>North Boone CUSD 200</t>
  </si>
  <si>
    <t>North Chicago SD 187</t>
  </si>
  <si>
    <t>North Clay CUSD 25</t>
  </si>
  <si>
    <t>North Greene CUSD 3</t>
  </si>
  <si>
    <t>North Mac CUSD 34</t>
  </si>
  <si>
    <t>North Palos SD 117</t>
  </si>
  <si>
    <t>North Shore SD 112</t>
  </si>
  <si>
    <t>North Wamac SD 186</t>
  </si>
  <si>
    <t>North Wayne CUSD 200</t>
  </si>
  <si>
    <t>Northbrook ESD 27</t>
  </si>
  <si>
    <t>Northbrook SD 28</t>
  </si>
  <si>
    <t>Northbrook/Glenview SD 30</t>
  </si>
  <si>
    <t>Northfield Twp HSD 225</t>
  </si>
  <si>
    <t>Northwestern CUSD 2</t>
  </si>
  <si>
    <t>Norwood ESD 63</t>
  </si>
  <si>
    <t>O Fallon CCSD 90</t>
  </si>
  <si>
    <t>O Fallon Twp HSD 203</t>
  </si>
  <si>
    <t>Oak Grove SD 68  Bartonville</t>
  </si>
  <si>
    <t>Oak Grove SD 68 Green Oaks</t>
  </si>
  <si>
    <t>Oak Lawn CHSD 229</t>
  </si>
  <si>
    <t>Oak Lawn-Hometown SD 123</t>
  </si>
  <si>
    <t>Oak Park - River Forest SD 200</t>
  </si>
  <si>
    <t>Oak Park ESD 97</t>
  </si>
  <si>
    <t>Oakdale CCSD 1</t>
  </si>
  <si>
    <t>Oakland CUSD 5</t>
  </si>
  <si>
    <t>Oakwood CUSD 76</t>
  </si>
  <si>
    <t>Oblong CUSD 4</t>
  </si>
  <si>
    <t>Odell CCSD 435</t>
  </si>
  <si>
    <t>Odin PSD 722</t>
  </si>
  <si>
    <t>Oglesby ESD 125</t>
  </si>
  <si>
    <t>Ohio CCSD 17</t>
  </si>
  <si>
    <t>Ohio CHSD 505</t>
  </si>
  <si>
    <t>Okaw Valley CUSD 302</t>
  </si>
  <si>
    <t>Olympia CUSD 16</t>
  </si>
  <si>
    <t>Opdyke-Belle-Rive CCSD 5</t>
  </si>
  <si>
    <t>Orangeville CUSD 203</t>
  </si>
  <si>
    <t>Oregon CUSD 220</t>
  </si>
  <si>
    <t>Orion CUSD 223</t>
  </si>
  <si>
    <t>Orland SD 135</t>
  </si>
  <si>
    <t>Ottawa ESD 141</t>
  </si>
  <si>
    <t>Ottawa Twp HSD 140</t>
  </si>
  <si>
    <t>Palatine CCSD 15</t>
  </si>
  <si>
    <t>Palestine CUSD 3</t>
  </si>
  <si>
    <t>Palos CCSD 118</t>
  </si>
  <si>
    <t>Palos Heights SD 128</t>
  </si>
  <si>
    <t>Pana CUSD 8</t>
  </si>
  <si>
    <t>Panhandle CUSD 2</t>
  </si>
  <si>
    <t>Paris CUSD 4</t>
  </si>
  <si>
    <t>Paris-Union SD 95</t>
  </si>
  <si>
    <t>Park Forest SD 163</t>
  </si>
  <si>
    <t>Park Ridge CCSD 64</t>
  </si>
  <si>
    <t>Patoka CUSD 100</t>
  </si>
  <si>
    <t>Pawnee CUSD 11</t>
  </si>
  <si>
    <t>Paxton-Buckley-Loda CUD 10</t>
  </si>
  <si>
    <t>Payson CUSD 1</t>
  </si>
  <si>
    <t>Pearl City CUSD 200</t>
  </si>
  <si>
    <t>Pecatonica CUSD 321</t>
  </si>
  <si>
    <t>Pekin CSD 303</t>
  </si>
  <si>
    <t>Pekin PSD 108</t>
  </si>
  <si>
    <t>Pembroke CCSD 259</t>
  </si>
  <si>
    <t>Pennoyer SD 79</t>
  </si>
  <si>
    <t>Peoria Heights CUSD 325</t>
  </si>
  <si>
    <t>Peoria SD 150</t>
  </si>
  <si>
    <t>Peotone CUSD 207U</t>
  </si>
  <si>
    <t>Peru ESD 124</t>
  </si>
  <si>
    <t>Pikeland CUSD 10</t>
  </si>
  <si>
    <t>Pinckneyville CHSD 101</t>
  </si>
  <si>
    <t>Pinckneyville SD 50</t>
  </si>
  <si>
    <t>Plainfield SD 202</t>
  </si>
  <si>
    <t>Plano CUSD 88</t>
  </si>
  <si>
    <t>Pleasant Hill CUSD 3</t>
  </si>
  <si>
    <t>Pleasant Hill SD 69</t>
  </si>
  <si>
    <t>Pleasant Plains CUSD 8</t>
  </si>
  <si>
    <t>Pleasant Valley SD 62</t>
  </si>
  <si>
    <t>Pleasantdale SD 107</t>
  </si>
  <si>
    <t>Polo CUSD 222</t>
  </si>
  <si>
    <t>Pontiac CCSD 429</t>
  </si>
  <si>
    <t>Pontiac Twp HSD 90</t>
  </si>
  <si>
    <t>Pontiac-W Holliday SD 105</t>
  </si>
  <si>
    <t>Pope Co CUD 1</t>
  </si>
  <si>
    <t>Porta CUSD 202</t>
  </si>
  <si>
    <t>Posen-Robbins ESD 143-5</t>
  </si>
  <si>
    <t>Potomac CUSD 10</t>
  </si>
  <si>
    <t>Prairie Central CUSD 8</t>
  </si>
  <si>
    <t>Prairie Crossing Charter School</t>
  </si>
  <si>
    <t>Prairie Du Rocher CCSD 134</t>
  </si>
  <si>
    <t>Prairie Grove CSD 46</t>
  </si>
  <si>
    <t>Prairie Hill CCSD 133</t>
  </si>
  <si>
    <t>Prairie-Hills ESD 144</t>
  </si>
  <si>
    <t>Prairieview-Ogden CCSD 197</t>
  </si>
  <si>
    <t>Princeton ESD 115</t>
  </si>
  <si>
    <t>Princeton HSD 500</t>
  </si>
  <si>
    <t>Princeville CUSD 326</t>
  </si>
  <si>
    <t>Prophetstown-Lyndon-Tampico CUSD3</t>
  </si>
  <si>
    <t>Prospect Heights SD 23</t>
  </si>
  <si>
    <t>Proviso Twp HSD 209</t>
  </si>
  <si>
    <t>Putnam County CUSD 535</t>
  </si>
  <si>
    <t>Queen Bee SD 16</t>
  </si>
  <si>
    <t>Quincy SD 172</t>
  </si>
  <si>
    <t>R O W V A CUSD 208</t>
  </si>
  <si>
    <t>Raccoon Cons SD 1</t>
  </si>
  <si>
    <t>Ramsey CUSD 204</t>
  </si>
  <si>
    <t>Rankin CSD 98</t>
  </si>
  <si>
    <t>Rantoul City SD 137</t>
  </si>
  <si>
    <t>Rantoul Township HSD 193</t>
  </si>
  <si>
    <t>Reavis Twp HSD 220</t>
  </si>
  <si>
    <t>Red Bud CUSD 132</t>
  </si>
  <si>
    <t>Red Hill CUSD 10</t>
  </si>
  <si>
    <t>Reed Custer CUSD 255U</t>
  </si>
  <si>
    <t>Rhodes SD 84-5</t>
  </si>
  <si>
    <t>Rich Twp HSD 227</t>
  </si>
  <si>
    <t>Richland County CUSD 1</t>
  </si>
  <si>
    <t>Richland GSD 88A</t>
  </si>
  <si>
    <t>Richmond-Burton CHSD 157</t>
  </si>
  <si>
    <t>Ridgeland SD 122</t>
  </si>
  <si>
    <t>Ridgeview CUSD 19</t>
  </si>
  <si>
    <t>Ridgewood CHSD 234</t>
  </si>
  <si>
    <t>Riley CCSD 18</t>
  </si>
  <si>
    <t>River Bend CUSD 2</t>
  </si>
  <si>
    <t>River Forest SD 90</t>
  </si>
  <si>
    <t>River Grove SD 85-5</t>
  </si>
  <si>
    <t>River Ridge CUSD 210</t>
  </si>
  <si>
    <t>River Trails SD 26</t>
  </si>
  <si>
    <t>Riverdale CUSD 100</t>
  </si>
  <si>
    <t>Riverside SD 96</t>
  </si>
  <si>
    <t>Riverside-Brookfield Twp SD 208</t>
  </si>
  <si>
    <t>Riverton CUSD 14</t>
  </si>
  <si>
    <t>Riverview CCSD 2</t>
  </si>
  <si>
    <t>Roanoke Benson CUSD 60</t>
  </si>
  <si>
    <t>Robein SD 85</t>
  </si>
  <si>
    <t>Robinson CUSD 2</t>
  </si>
  <si>
    <t>Rochelle CCSD 231</t>
  </si>
  <si>
    <t>Rochelle Twp HSD 212</t>
  </si>
  <si>
    <t>Rochester CUSD 3A</t>
  </si>
  <si>
    <t>Rock Falls ESD 13</t>
  </si>
  <si>
    <t>Rock Falls Twp HSD 301</t>
  </si>
  <si>
    <t>Rock Island SD 41</t>
  </si>
  <si>
    <t>Rockdale SD 84</t>
  </si>
  <si>
    <t>Rockford SD 205</t>
  </si>
  <si>
    <t>Rockridge CUSD 300</t>
  </si>
  <si>
    <t>Rockton SD 140</t>
  </si>
  <si>
    <t>Rome CCSD 2</t>
  </si>
  <si>
    <t>Rondout SD 72</t>
  </si>
  <si>
    <t>Rooks Creek CCSD 425</t>
  </si>
  <si>
    <t>Roselle SD 12</t>
  </si>
  <si>
    <t>Rosemont ESD 78</t>
  </si>
  <si>
    <t>Rossville-Alvin CUSD 7</t>
  </si>
  <si>
    <t>Round Lake CUSD 116</t>
  </si>
  <si>
    <t>Roxana CUSD 1</t>
  </si>
  <si>
    <t>Rutland CCSD 230</t>
  </si>
  <si>
    <t>Salem CHSD 600</t>
  </si>
  <si>
    <t>Salem SD 111</t>
  </si>
  <si>
    <t>Salt Creek SD 48</t>
  </si>
  <si>
    <t>Salt Fork Community Unit District  512</t>
  </si>
  <si>
    <t>Sandoval CUSD 501</t>
  </si>
  <si>
    <t>Sandridge SD 172</t>
  </si>
  <si>
    <t>Sandwich CUSD 430</t>
  </si>
  <si>
    <t>Sangamon Valley CUSD 9</t>
  </si>
  <si>
    <t>Saratoga CCSD 60C</t>
  </si>
  <si>
    <t>Saunemin CCSD 438</t>
  </si>
  <si>
    <t>Scales Mound CUSD 211</t>
  </si>
  <si>
    <t>Schaumburg CCSD 54</t>
  </si>
  <si>
    <t>Schiller Park SD 81</t>
  </si>
  <si>
    <t>Schuyler-Industry CUSD 5</t>
  </si>
  <si>
    <t>Scott-Morgan CUSD 2</t>
  </si>
  <si>
    <t>SD 45 DuPage County</t>
  </si>
  <si>
    <t>SD U-46</t>
  </si>
  <si>
    <t>Selmaville CCSD 10</t>
  </si>
  <si>
    <t>Seneca CCSD 170</t>
  </si>
  <si>
    <t>Seneca Twp HSD 160</t>
  </si>
  <si>
    <t>Sesser-Valier CUSD 196</t>
  </si>
  <si>
    <t>Shawnee CUSD 84</t>
  </si>
  <si>
    <t>Shelbyville CUSD 4</t>
  </si>
  <si>
    <t>Sherrard CUSD 200</t>
  </si>
  <si>
    <t>Shiloh CUSD 1</t>
  </si>
  <si>
    <t>Shiloh Village SD 85</t>
  </si>
  <si>
    <t>Shirland CCSD 134</t>
  </si>
  <si>
    <t>Signal Hill SD 181</t>
  </si>
  <si>
    <t>Silvis SD 34</t>
  </si>
  <si>
    <t>Skokie SD 68</t>
  </si>
  <si>
    <t>Skokie SD 69</t>
  </si>
  <si>
    <t>Skokie SD 73-5</t>
  </si>
  <si>
    <t>Smithton CCSD 130</t>
  </si>
  <si>
    <t>Somonauk CUSD 432</t>
  </si>
  <si>
    <t>South Central CUD 401</t>
  </si>
  <si>
    <t>South Fork SD 14</t>
  </si>
  <si>
    <t>South Holland SD 150</t>
  </si>
  <si>
    <t>South Holland SD 151</t>
  </si>
  <si>
    <t>South Pekin SD 137</t>
  </si>
  <si>
    <t>South Wilmington CCSD 74</t>
  </si>
  <si>
    <t>Southeastern CUSD 337</t>
  </si>
  <si>
    <t>Southland College Prep Charter High School</t>
  </si>
  <si>
    <t>Southwestern CUSD 9</t>
  </si>
  <si>
    <t>Sparta CUSD 140</t>
  </si>
  <si>
    <t>Spoon River Valley CUSD 4</t>
  </si>
  <si>
    <t>Spring Garden Community Consolidated School District 178</t>
  </si>
  <si>
    <t>Spring Lake CCSD 606</t>
  </si>
  <si>
    <t>Spring Valley CCSD 99</t>
  </si>
  <si>
    <t>Springfield SD 186</t>
  </si>
  <si>
    <t>St Anne CCSD 256</t>
  </si>
  <si>
    <t>St Anne CHSD 302</t>
  </si>
  <si>
    <t>St Charles CUSD 303</t>
  </si>
  <si>
    <t>St Elmo CUSD 202</t>
  </si>
  <si>
    <t>St George CCSD 258</t>
  </si>
  <si>
    <t>St Joseph CCSD 169</t>
  </si>
  <si>
    <t>St Joseph Ogden CHSD 305</t>
  </si>
  <si>
    <t>St Rose SD 14-15</t>
  </si>
  <si>
    <t>Stark County CUSD 100</t>
  </si>
  <si>
    <t>Staunton CUSD 6</t>
  </si>
  <si>
    <t>Steeleville CUSD 138</t>
  </si>
  <si>
    <t>Steger SD 194</t>
  </si>
  <si>
    <t>Sterling CUSD 5</t>
  </si>
  <si>
    <t>Steward ESD 220</t>
  </si>
  <si>
    <t>Stewardson-Strasburg CUD 5A</t>
  </si>
  <si>
    <t>Stockton CUSD 206</t>
  </si>
  <si>
    <t>Streator ESD 44</t>
  </si>
  <si>
    <t>Streator Twp HSD 40</t>
  </si>
  <si>
    <t>Sullivan CUSD 300</t>
  </si>
  <si>
    <t>Summersville SD 79</t>
  </si>
  <si>
    <t>Summit Hill SD 161</t>
  </si>
  <si>
    <t>Summit SD 104</t>
  </si>
  <si>
    <t>Sunnybrook SD 171</t>
  </si>
  <si>
    <t>Sunset Ridge SD 29</t>
  </si>
  <si>
    <t>Sycamore CUSD 427</t>
  </si>
  <si>
    <t>Taft SD 90</t>
  </si>
  <si>
    <t>Tamaroa School Dist 5</t>
  </si>
  <si>
    <t>Taylorville CUSD 3</t>
  </si>
  <si>
    <t>Teutopolis CUSD 50</t>
  </si>
  <si>
    <t>Thomasboro CCSD 130</t>
  </si>
  <si>
    <t>Thompsonville CUSD 174</t>
  </si>
  <si>
    <t>Thornton Fractional Twp HSD 215</t>
  </si>
  <si>
    <t>Thornton SD 154</t>
  </si>
  <si>
    <t>Thornton Twp HSD 205</t>
  </si>
  <si>
    <t>Tolono CUSD 7</t>
  </si>
  <si>
    <t>Tonica CCSD 79</t>
  </si>
  <si>
    <t>Township HSD 211</t>
  </si>
  <si>
    <t>Township HSD 214</t>
  </si>
  <si>
    <t>Tremont CUSD 702</t>
  </si>
  <si>
    <t>Tri City CUSD 1</t>
  </si>
  <si>
    <t>Tri Point CUSD 6-J</t>
  </si>
  <si>
    <t>Tri Valley CUSD 3</t>
  </si>
  <si>
    <t>Triad CUSD 2</t>
  </si>
  <si>
    <t>Trico CUSD 176</t>
  </si>
  <si>
    <t>Triopia CUSD 27</t>
  </si>
  <si>
    <t>Troy CCSD 30C</t>
  </si>
  <si>
    <t>Tuscola CUSD 301</t>
  </si>
  <si>
    <t>Twp HSD 113</t>
  </si>
  <si>
    <t>Union Ridge SD 86</t>
  </si>
  <si>
    <t>Union SD 81</t>
  </si>
  <si>
    <t>United CUSD 304</t>
  </si>
  <si>
    <t>United Twp HSD 30</t>
  </si>
  <si>
    <t>Unity Point CCSD 140</t>
  </si>
  <si>
    <t>Urban Prep West Charter School</t>
  </si>
  <si>
    <t>Urbana SD 116</t>
  </si>
  <si>
    <t>V I T CUSD 2</t>
  </si>
  <si>
    <t>Valley View CUSD 365U</t>
  </si>
  <si>
    <t>Valmeyer CUSD 3</t>
  </si>
  <si>
    <t>Vandalia CUSD 203</t>
  </si>
  <si>
    <t>Venice CUSD 3</t>
  </si>
  <si>
    <t>Vienna HSD 133</t>
  </si>
  <si>
    <t>Vienna SD 55</t>
  </si>
  <si>
    <t>Villa Grove CUSD 302</t>
  </si>
  <si>
    <t>Virginia CUSD 64</t>
  </si>
  <si>
    <t>W Harvey-Dixmoor PSD 147</t>
  </si>
  <si>
    <t>Wabash CUSD 348</t>
  </si>
  <si>
    <t>Wallace CCSD 195</t>
  </si>
  <si>
    <t>Waltham CCSD 185</t>
  </si>
  <si>
    <t>Waltonville CUSD 1</t>
  </si>
  <si>
    <t>Warren CUSD 205</t>
  </si>
  <si>
    <t>Warren Twp HSD 121</t>
  </si>
  <si>
    <t>Warrensburg-Latham CUSD 11</t>
  </si>
  <si>
    <t>Warsaw CUSD 316</t>
  </si>
  <si>
    <t>Washington CHSD 308</t>
  </si>
  <si>
    <t>Washington SD 52</t>
  </si>
  <si>
    <t>Waterloo CUSD 5</t>
  </si>
  <si>
    <t>Wauconda CUSD 118</t>
  </si>
  <si>
    <t>Waukegan CUSD 60</t>
  </si>
  <si>
    <t>Waverly CUSD 6</t>
  </si>
  <si>
    <t>Wayne City CUSD 100</t>
  </si>
  <si>
    <t>Wesclin CUSD 3</t>
  </si>
  <si>
    <t>West Carroll CUSD 314</t>
  </si>
  <si>
    <t>West Central CUSD 235</t>
  </si>
  <si>
    <t>West Chicago ESD 33</t>
  </si>
  <si>
    <t>West Lincoln-Broadwell ESD 92</t>
  </si>
  <si>
    <t>West Northfield SD 31</t>
  </si>
  <si>
    <t>West Prairie CUSD 103</t>
  </si>
  <si>
    <t>West Washington Co CUD 10</t>
  </si>
  <si>
    <t>Westchester SD 92-5</t>
  </si>
  <si>
    <t>Western CUSD 12</t>
  </si>
  <si>
    <t>Westville CUSD 2</t>
  </si>
  <si>
    <t>Wethersfield CUSD 230</t>
  </si>
  <si>
    <t>Wheeling CCSD 21</t>
  </si>
  <si>
    <t>Whiteside SD 115</t>
  </si>
  <si>
    <t>Will County SD 92</t>
  </si>
  <si>
    <t>Williamsfield CUSD 210</t>
  </si>
  <si>
    <t>Williamsville CUSD 15</t>
  </si>
  <si>
    <t>Willow Grove SD 46</t>
  </si>
  <si>
    <t>Willow Springs SD 108</t>
  </si>
  <si>
    <t>Wilmette SD 39</t>
  </si>
  <si>
    <t>Wilmington CUSD 209U</t>
  </si>
  <si>
    <t>Winchester CUSD 1</t>
  </si>
  <si>
    <t>Windsor CUSD 1</t>
  </si>
  <si>
    <t>Winfield SD 34</t>
  </si>
  <si>
    <t>Winnebago CUSD 323</t>
  </si>
  <si>
    <t>Winnetka SD 36</t>
  </si>
  <si>
    <t>Winthrop Harbor SD 1</t>
  </si>
  <si>
    <t>Wolf Branch SD 113</t>
  </si>
  <si>
    <t>Wood Dale SD 7</t>
  </si>
  <si>
    <t>Wood River-Hartford ESD 15</t>
  </si>
  <si>
    <t>Woodland CCSD 50</t>
  </si>
  <si>
    <t>Woodland CUSD 5</t>
  </si>
  <si>
    <t>Woodlawn Unit School District 209</t>
  </si>
  <si>
    <t>Woodridge SD 68</t>
  </si>
  <si>
    <t>Woodstock CUSD 200</t>
  </si>
  <si>
    <t>Worth SD 127</t>
  </si>
  <si>
    <t>Yorkville CUSD 115</t>
  </si>
  <si>
    <t>Zeigler-Royalton CUSD 188</t>
  </si>
  <si>
    <t>Zion ESD 6</t>
  </si>
  <si>
    <t>Zion-Benton Twp HSD 126</t>
  </si>
  <si>
    <t>ACE Amandla Charter School</t>
  </si>
  <si>
    <t>Intrinsic Charter School Downtown Campus</t>
  </si>
  <si>
    <t>Population</t>
  </si>
  <si>
    <t>01009262026</t>
  </si>
  <si>
    <t>33048276026</t>
  </si>
  <si>
    <t>15016902090</t>
  </si>
  <si>
    <t>19022004002</t>
  </si>
  <si>
    <t>34049125013</t>
  </si>
  <si>
    <t>21028091004</t>
  </si>
  <si>
    <t>13014063002</t>
  </si>
  <si>
    <t>44063019024</t>
  </si>
  <si>
    <t>35050065004</t>
  </si>
  <si>
    <t>20093017024</t>
  </si>
  <si>
    <t>07016126002</t>
  </si>
  <si>
    <t>03025010026</t>
  </si>
  <si>
    <t>41057011026</t>
  </si>
  <si>
    <t>28037225026</t>
  </si>
  <si>
    <t>47052272026</t>
  </si>
  <si>
    <t>30091037004</t>
  </si>
  <si>
    <t>30091081016</t>
  </si>
  <si>
    <t>28037226026</t>
  </si>
  <si>
    <t>34049034004</t>
  </si>
  <si>
    <t>34049102004</t>
  </si>
  <si>
    <t>07016145002</t>
  </si>
  <si>
    <t>11021306026</t>
  </si>
  <si>
    <t>39055001026</t>
  </si>
  <si>
    <t>07016217016</t>
  </si>
  <si>
    <t>05016025002</t>
  </si>
  <si>
    <t>54092225017</t>
  </si>
  <si>
    <t>54092061003</t>
  </si>
  <si>
    <t>11021305026</t>
  </si>
  <si>
    <t>13095015004</t>
  </si>
  <si>
    <t>47052275026</t>
  </si>
  <si>
    <t>26029001026</t>
  </si>
  <si>
    <t>51065213026</t>
  </si>
  <si>
    <t>07016125002</t>
  </si>
  <si>
    <t>51084010026</t>
  </si>
  <si>
    <t>31045131022</t>
  </si>
  <si>
    <t>31045129022</t>
  </si>
  <si>
    <t>13014021002</t>
  </si>
  <si>
    <t>05016037002</t>
  </si>
  <si>
    <t>51084005026</t>
  </si>
  <si>
    <t>34049106002</t>
  </si>
  <si>
    <t>34049220026</t>
  </si>
  <si>
    <t>13014057002</t>
  </si>
  <si>
    <t>48072066002</t>
  </si>
  <si>
    <t>31045101022</t>
  </si>
  <si>
    <t>34049003004</t>
  </si>
  <si>
    <t>01009015026</t>
  </si>
  <si>
    <t>03025020026</t>
  </si>
  <si>
    <t>56099200U26</t>
  </si>
  <si>
    <t>50082119002</t>
  </si>
  <si>
    <t>50082118002</t>
  </si>
  <si>
    <t>50082201017</t>
  </si>
  <si>
    <t>06016088002</t>
  </si>
  <si>
    <t>04004100026</t>
  </si>
  <si>
    <t>39074005026</t>
  </si>
  <si>
    <t>19022025002</t>
  </si>
  <si>
    <t>19022002002</t>
  </si>
  <si>
    <t>21028047004</t>
  </si>
  <si>
    <t>21028103013</t>
  </si>
  <si>
    <t>06016087002</t>
  </si>
  <si>
    <t>06016098002</t>
  </si>
  <si>
    <t>06016100002</t>
  </si>
  <si>
    <t>41057008026</t>
  </si>
  <si>
    <t>13041082002</t>
  </si>
  <si>
    <t>15016904090</t>
  </si>
  <si>
    <t>34049038002</t>
  </si>
  <si>
    <t>54092001026</t>
  </si>
  <si>
    <t>07016206017</t>
  </si>
  <si>
    <t>19022013002</t>
  </si>
  <si>
    <t>17064087025</t>
  </si>
  <si>
    <t>17020018026</t>
  </si>
  <si>
    <t>13041318027</t>
  </si>
  <si>
    <t>03003002026</t>
  </si>
  <si>
    <t>32046053002</t>
  </si>
  <si>
    <t>24032075002</t>
  </si>
  <si>
    <t>28088001026</t>
  </si>
  <si>
    <t>32046307016</t>
  </si>
  <si>
    <t>32046061002</t>
  </si>
  <si>
    <t>13014012004</t>
  </si>
  <si>
    <t>07016228016</t>
  </si>
  <si>
    <t>48072309026</t>
  </si>
  <si>
    <t>15016903090</t>
  </si>
  <si>
    <t>06016095002</t>
  </si>
  <si>
    <t>50082188022</t>
  </si>
  <si>
    <t>07016167002</t>
  </si>
  <si>
    <t>01005001026</t>
  </si>
  <si>
    <t>03026201026</t>
  </si>
  <si>
    <t>40007042026</t>
  </si>
  <si>
    <t>21044043003</t>
  </si>
  <si>
    <t>40056008026</t>
  </si>
  <si>
    <t>07016111002</t>
  </si>
  <si>
    <t>28006340026</t>
  </si>
  <si>
    <t>07016154502</t>
  </si>
  <si>
    <t>26062170026</t>
  </si>
  <si>
    <t>19022053002</t>
  </si>
  <si>
    <t>47071226026</t>
  </si>
  <si>
    <t>50082187026</t>
  </si>
  <si>
    <t>30002001022</t>
  </si>
  <si>
    <t>40007040026</t>
  </si>
  <si>
    <t>07016155002</t>
  </si>
  <si>
    <t>07016132002</t>
  </si>
  <si>
    <t>28037227026</t>
  </si>
  <si>
    <t>26029066025</t>
  </si>
  <si>
    <t>49081036002</t>
  </si>
  <si>
    <t>30039165016</t>
  </si>
  <si>
    <t>30039095002</t>
  </si>
  <si>
    <t>40056001026</t>
  </si>
  <si>
    <t>13014001026</t>
  </si>
  <si>
    <t>20097005026</t>
  </si>
  <si>
    <t>20083002026</t>
  </si>
  <si>
    <t>40031001026</t>
  </si>
  <si>
    <t>21100005026</t>
  </si>
  <si>
    <t>26034317004</t>
  </si>
  <si>
    <t>44063026004</t>
  </si>
  <si>
    <t>11012004C26</t>
  </si>
  <si>
    <t>19022063002</t>
  </si>
  <si>
    <t>07016146004</t>
  </si>
  <si>
    <t>07016168004</t>
  </si>
  <si>
    <t>19022180004</t>
  </si>
  <si>
    <t>30073204004</t>
  </si>
  <si>
    <t>19022066002</t>
  </si>
  <si>
    <t>11087021026</t>
  </si>
  <si>
    <t>13014071016</t>
  </si>
  <si>
    <t>13058133002</t>
  </si>
  <si>
    <t>01001003026</t>
  </si>
  <si>
    <t>31045301026</t>
  </si>
  <si>
    <t>32038004026</t>
  </si>
  <si>
    <t>50082104002</t>
  </si>
  <si>
    <t>53090051002</t>
  </si>
  <si>
    <t>07016110002</t>
  </si>
  <si>
    <t>13058200017</t>
  </si>
  <si>
    <t>13058135002</t>
  </si>
  <si>
    <t>30077100026</t>
  </si>
  <si>
    <t>39074100026</t>
  </si>
  <si>
    <t>08008399026</t>
  </si>
  <si>
    <t>09010004026</t>
  </si>
  <si>
    <t>56099088002</t>
  </si>
  <si>
    <t>56099017002</t>
  </si>
  <si>
    <t>11015001026</t>
  </si>
  <si>
    <t>45079139026</t>
  </si>
  <si>
    <t>45079122019</t>
  </si>
  <si>
    <t>17054061004</t>
  </si>
  <si>
    <t>07016170002</t>
  </si>
  <si>
    <t>07016127502</t>
  </si>
  <si>
    <t>21028099026</t>
  </si>
  <si>
    <t>44063155016</t>
  </si>
  <si>
    <t>07016218016</t>
  </si>
  <si>
    <t>19022094016</t>
  </si>
  <si>
    <t>19022099016</t>
  </si>
  <si>
    <t>06016099002</t>
  </si>
  <si>
    <t>32038006026</t>
  </si>
  <si>
    <t>15016299025</t>
  </si>
  <si>
    <t>12013010026</t>
  </si>
  <si>
    <t>17020015026</t>
  </si>
  <si>
    <t>24032001026</t>
  </si>
  <si>
    <t>30091017022</t>
  </si>
  <si>
    <t>41057010026</t>
  </si>
  <si>
    <t>28037190002</t>
  </si>
  <si>
    <t>45067004026</t>
  </si>
  <si>
    <t>05016059004</t>
  </si>
  <si>
    <t>07016230013</t>
  </si>
  <si>
    <t>07016130002</t>
  </si>
  <si>
    <t>17053426004</t>
  </si>
  <si>
    <t>45079001022</t>
  </si>
  <si>
    <t>07016160002</t>
  </si>
  <si>
    <t>04101320026</t>
  </si>
  <si>
    <t>11087003A26</t>
  </si>
  <si>
    <t>21100003026</t>
  </si>
  <si>
    <t>32038249026</t>
  </si>
  <si>
    <t>47071161004</t>
  </si>
  <si>
    <t>56099201U26</t>
  </si>
  <si>
    <t>53090076002</t>
  </si>
  <si>
    <t>44063047004</t>
  </si>
  <si>
    <t>11018077026</t>
  </si>
  <si>
    <t>19022200026</t>
  </si>
  <si>
    <t>26029003026</t>
  </si>
  <si>
    <t>31045300026</t>
  </si>
  <si>
    <t>01001004026</t>
  </si>
  <si>
    <t>21044064002</t>
  </si>
  <si>
    <t>08089201026</t>
  </si>
  <si>
    <t>26034327004</t>
  </si>
  <si>
    <t>28006098002</t>
  </si>
  <si>
    <t>13014062002</t>
  </si>
  <si>
    <t>54092118024</t>
  </si>
  <si>
    <t>19022061002</t>
  </si>
  <si>
    <t>39055061025</t>
  </si>
  <si>
    <t>53090701026</t>
  </si>
  <si>
    <t>35050082004</t>
  </si>
  <si>
    <t>34049109002</t>
  </si>
  <si>
    <t>16019428026</t>
  </si>
  <si>
    <t>39074057026</t>
  </si>
  <si>
    <t>53090703026</t>
  </si>
  <si>
    <t>28006103022</t>
  </si>
  <si>
    <t>30039086003</t>
  </si>
  <si>
    <t>34049076002</t>
  </si>
  <si>
    <t>03025030026</t>
  </si>
  <si>
    <t>53090050002</t>
  </si>
  <si>
    <t>47052170022</t>
  </si>
  <si>
    <t>07016148002</t>
  </si>
  <si>
    <t>07016149002</t>
  </si>
  <si>
    <t>30091066022</t>
  </si>
  <si>
    <t>32038003026</t>
  </si>
  <si>
    <t>19022058002</t>
  </si>
  <si>
    <t>30073300026</t>
  </si>
  <si>
    <t>48072323026</t>
  </si>
  <si>
    <t>19022088016</t>
  </si>
  <si>
    <t>50082196026</t>
  </si>
  <si>
    <t>04101322026</t>
  </si>
  <si>
    <t>17053232002</t>
  </si>
  <si>
    <t>17053230017</t>
  </si>
  <si>
    <t>35050009026</t>
  </si>
  <si>
    <t>41057013002</t>
  </si>
  <si>
    <t>41057014016</t>
  </si>
  <si>
    <t>47098020002</t>
  </si>
  <si>
    <t>08043119022</t>
  </si>
  <si>
    <t>05016063002</t>
  </si>
  <si>
    <t>49081037002</t>
  </si>
  <si>
    <t>53090309016</t>
  </si>
  <si>
    <t>53090086002</t>
  </si>
  <si>
    <t>05016073002</t>
  </si>
  <si>
    <t>50082189022</t>
  </si>
  <si>
    <t>08008308026</t>
  </si>
  <si>
    <t>11023006026</t>
  </si>
  <si>
    <t>03011004026</t>
  </si>
  <si>
    <t>20024001026</t>
  </si>
  <si>
    <t>41057007026</t>
  </si>
  <si>
    <t>03025040026</t>
  </si>
  <si>
    <t>30002005026</t>
  </si>
  <si>
    <t>53102011026</t>
  </si>
  <si>
    <t>20083004026</t>
  </si>
  <si>
    <t>31045900090</t>
  </si>
  <si>
    <t>19022205026</t>
  </si>
  <si>
    <t>48072322026</t>
  </si>
  <si>
    <t>06016401026</t>
  </si>
  <si>
    <t>30039196026</t>
  </si>
  <si>
    <t>56099203004</t>
  </si>
  <si>
    <t>34049033002</t>
  </si>
  <si>
    <t>47098001026</t>
  </si>
  <si>
    <t>07016159002</t>
  </si>
  <si>
    <t>47071269004</t>
  </si>
  <si>
    <t>53102140026</t>
  </si>
  <si>
    <t>05016065004</t>
  </si>
  <si>
    <t>05016202017</t>
  </si>
  <si>
    <t>07016231016</t>
  </si>
  <si>
    <t>07016124002</t>
  </si>
  <si>
    <t>21028115004</t>
  </si>
  <si>
    <t>20096225016</t>
  </si>
  <si>
    <t>20096112004</t>
  </si>
  <si>
    <t>56099089002</t>
  </si>
  <si>
    <t>05016072002</t>
  </si>
  <si>
    <t>48072265026</t>
  </si>
  <si>
    <t>13041099004</t>
  </si>
  <si>
    <t>19022100016</t>
  </si>
  <si>
    <t>13041003004</t>
  </si>
  <si>
    <t>53102006026</t>
  </si>
  <si>
    <t>09010001026</t>
  </si>
  <si>
    <t>17053074027</t>
  </si>
  <si>
    <t>12013035026</t>
  </si>
  <si>
    <t>07016161002</t>
  </si>
  <si>
    <t>07016169002</t>
  </si>
  <si>
    <t>06016091002</t>
  </si>
  <si>
    <t>07016142002</t>
  </si>
  <si>
    <t>47071221026</t>
  </si>
  <si>
    <t>34049114002</t>
  </si>
  <si>
    <t>44063003003</t>
  </si>
  <si>
    <t>56099157C04</t>
  </si>
  <si>
    <t>21028168026</t>
  </si>
  <si>
    <t>01069001026</t>
  </si>
  <si>
    <t>06016084002</t>
  </si>
  <si>
    <t>50082070004</t>
  </si>
  <si>
    <t>50082077016</t>
  </si>
  <si>
    <t>08089145022</t>
  </si>
  <si>
    <t>34049079002</t>
  </si>
  <si>
    <t>20083001026</t>
  </si>
  <si>
    <t>08043120022</t>
  </si>
  <si>
    <t>33048205026</t>
  </si>
  <si>
    <t>20030007026</t>
  </si>
  <si>
    <t>28037224026</t>
  </si>
  <si>
    <t>24032072C04</t>
  </si>
  <si>
    <t>24032073017</t>
  </si>
  <si>
    <t>34049037002</t>
  </si>
  <si>
    <t>20096014004</t>
  </si>
  <si>
    <t>07016133002</t>
  </si>
  <si>
    <t>28037228026</t>
  </si>
  <si>
    <t>31045304026</t>
  </si>
  <si>
    <t>16019424026</t>
  </si>
  <si>
    <t>54092004026</t>
  </si>
  <si>
    <t>53102069002</t>
  </si>
  <si>
    <t>13014060002</t>
  </si>
  <si>
    <t>30039130004</t>
  </si>
  <si>
    <t>09027005026</t>
  </si>
  <si>
    <t>09010188004</t>
  </si>
  <si>
    <t>40056007026</t>
  </si>
  <si>
    <t>19022041002</t>
  </si>
  <si>
    <t>19022087017</t>
  </si>
  <si>
    <t>05016035002</t>
  </si>
  <si>
    <t>05016034004</t>
  </si>
  <si>
    <t>05016067002</t>
  </si>
  <si>
    <t>21044001026</t>
  </si>
  <si>
    <t>19022062002</t>
  </si>
  <si>
    <t>13041006004</t>
  </si>
  <si>
    <t>35050095004</t>
  </si>
  <si>
    <t>41057009026</t>
  </si>
  <si>
    <t>50082110004</t>
  </si>
  <si>
    <t>34049124016</t>
  </si>
  <si>
    <t>32046006026</t>
  </si>
  <si>
    <t>34049036002</t>
  </si>
  <si>
    <t>34049046004</t>
  </si>
  <si>
    <t>34049127016</t>
  </si>
  <si>
    <t>20097001026</t>
  </si>
  <si>
    <t>40031010026</t>
  </si>
  <si>
    <t>51065200026</t>
  </si>
  <si>
    <t>01075004026</t>
  </si>
  <si>
    <t>34049056002</t>
  </si>
  <si>
    <t>28006502017</t>
  </si>
  <si>
    <t>26034328024</t>
  </si>
  <si>
    <t>20033010026</t>
  </si>
  <si>
    <t>49081029002</t>
  </si>
  <si>
    <t>20035001026</t>
  </si>
  <si>
    <t>04101122022</t>
  </si>
  <si>
    <t>50082175002</t>
  </si>
  <si>
    <t>20083003026</t>
  </si>
  <si>
    <t>44063036002</t>
  </si>
  <si>
    <t>17054021026</t>
  </si>
  <si>
    <t>44063050026</t>
  </si>
  <si>
    <t>07016152002</t>
  </si>
  <si>
    <t>53060126026</t>
  </si>
  <si>
    <t>34049073004</t>
  </si>
  <si>
    <t>07016152502</t>
  </si>
  <si>
    <t>35059005026</t>
  </si>
  <si>
    <t>09010008026</t>
  </si>
  <si>
    <t>21100004026</t>
  </si>
  <si>
    <t>32046002026</t>
  </si>
  <si>
    <t>17064004026</t>
  </si>
  <si>
    <t>16019426026</t>
  </si>
  <si>
    <t>50082116002</t>
  </si>
  <si>
    <t>41057005026</t>
  </si>
  <si>
    <t>03068003026</t>
  </si>
  <si>
    <t>06016093002</t>
  </si>
  <si>
    <t>16019429026</t>
  </si>
  <si>
    <t>19022181004</t>
  </si>
  <si>
    <t>19022086017</t>
  </si>
  <si>
    <t>48072328003</t>
  </si>
  <si>
    <t>56099033C04</t>
  </si>
  <si>
    <t>07016233016</t>
  </si>
  <si>
    <t>07016153002</t>
  </si>
  <si>
    <t>04101207016</t>
  </si>
  <si>
    <t>54092011026</t>
  </si>
  <si>
    <t>07016157002</t>
  </si>
  <si>
    <t>15016901090</t>
  </si>
  <si>
    <t>15016900090</t>
  </si>
  <si>
    <t>44063158022</t>
  </si>
  <si>
    <t>12017001026</t>
  </si>
  <si>
    <t>48072321026</t>
  </si>
  <si>
    <t>48072327026</t>
  </si>
  <si>
    <t>53060189026</t>
  </si>
  <si>
    <t>26034307016</t>
  </si>
  <si>
    <t>16019425026</t>
  </si>
  <si>
    <t>19022204026</t>
  </si>
  <si>
    <t>07016109002</t>
  </si>
  <si>
    <t>15016905090</t>
  </si>
  <si>
    <t>32038009026</t>
  </si>
  <si>
    <t>32038010026</t>
  </si>
  <si>
    <t>13095011004</t>
  </si>
  <si>
    <t>19022010002</t>
  </si>
  <si>
    <t>13058007004</t>
  </si>
  <si>
    <t>06016201017</t>
  </si>
  <si>
    <t>01069117022</t>
  </si>
  <si>
    <t>20096017004</t>
  </si>
  <si>
    <t>12040001026</t>
  </si>
  <si>
    <t>40042100026</t>
  </si>
  <si>
    <t>44063012026</t>
  </si>
  <si>
    <t>21100001026</t>
  </si>
  <si>
    <t>56099086005</t>
  </si>
  <si>
    <t>56099204017</t>
  </si>
  <si>
    <t>21061038026</t>
  </si>
  <si>
    <t>31045302026</t>
  </si>
  <si>
    <t>32046111025</t>
  </si>
  <si>
    <t>11023003026</t>
  </si>
  <si>
    <t>19022020002</t>
  </si>
  <si>
    <t>13058002003</t>
  </si>
  <si>
    <t>05016038002</t>
  </si>
  <si>
    <t>28037229026</t>
  </si>
  <si>
    <t>34049096004</t>
  </si>
  <si>
    <t>47071144003</t>
  </si>
  <si>
    <t>04101131004</t>
  </si>
  <si>
    <t>07016140002</t>
  </si>
  <si>
    <t>33048202026</t>
  </si>
  <si>
    <t>06016094002</t>
  </si>
  <si>
    <t>06016102002</t>
  </si>
  <si>
    <t>06016105002</t>
  </si>
  <si>
    <t>26034347004</t>
  </si>
  <si>
    <t>28006303026</t>
  </si>
  <si>
    <t>35050122002</t>
  </si>
  <si>
    <t>35050120017</t>
  </si>
  <si>
    <t>28006094004</t>
  </si>
  <si>
    <t>06016106002</t>
  </si>
  <si>
    <t>34049065002</t>
  </si>
  <si>
    <t>34049115016</t>
  </si>
  <si>
    <t>34049067005</t>
  </si>
  <si>
    <t>19022108016</t>
  </si>
  <si>
    <t>34049041004</t>
  </si>
  <si>
    <t>34049095026</t>
  </si>
  <si>
    <t>07016158002</t>
  </si>
  <si>
    <t>56099070C04</t>
  </si>
  <si>
    <t>12051020026</t>
  </si>
  <si>
    <t>34049901090</t>
  </si>
  <si>
    <t>50082009026</t>
  </si>
  <si>
    <t>35050001026</t>
  </si>
  <si>
    <t>07016210017</t>
  </si>
  <si>
    <t>07016113A02</t>
  </si>
  <si>
    <t>08089202026</t>
  </si>
  <si>
    <t>17064002026</t>
  </si>
  <si>
    <t>26029097026</t>
  </si>
  <si>
    <t>17064007026</t>
  </si>
  <si>
    <t>06016212016</t>
  </si>
  <si>
    <t>01001002026</t>
  </si>
  <si>
    <t>34049070002</t>
  </si>
  <si>
    <t>30091016004</t>
  </si>
  <si>
    <t>48072310016</t>
  </si>
  <si>
    <t>48072316004</t>
  </si>
  <si>
    <t>17054404016</t>
  </si>
  <si>
    <t>07016156002</t>
  </si>
  <si>
    <t>17054027002</t>
  </si>
  <si>
    <t>56099210016</t>
  </si>
  <si>
    <t>34049103002</t>
  </si>
  <si>
    <t>05016074002</t>
  </si>
  <si>
    <t>06016092002</t>
  </si>
  <si>
    <t>24047090004</t>
  </si>
  <si>
    <t>19022202026</t>
  </si>
  <si>
    <t>03068012026</t>
  </si>
  <si>
    <t>56099091002</t>
  </si>
  <si>
    <t>56099205017</t>
  </si>
  <si>
    <t>19022044002</t>
  </si>
  <si>
    <t>35050425026</t>
  </si>
  <si>
    <t>53102021026</t>
  </si>
  <si>
    <t>09010142004</t>
  </si>
  <si>
    <t>06016103002</t>
  </si>
  <si>
    <t>06016204017</t>
  </si>
  <si>
    <t>26062185026</t>
  </si>
  <si>
    <t>41057012026</t>
  </si>
  <si>
    <t>19022060002</t>
  </si>
  <si>
    <t>09010003026</t>
  </si>
  <si>
    <t>05016207017</t>
  </si>
  <si>
    <t>28006084004</t>
  </si>
  <si>
    <t>56099114002</t>
  </si>
  <si>
    <t>06016083002</t>
  </si>
  <si>
    <t>32046005026</t>
  </si>
  <si>
    <t>44063154016</t>
  </si>
  <si>
    <t>44063165003</t>
  </si>
  <si>
    <t>21100002026</t>
  </si>
  <si>
    <t>50082040026</t>
  </si>
  <si>
    <t>39055002026</t>
  </si>
  <si>
    <t>19022015002</t>
  </si>
  <si>
    <t>35050150002</t>
  </si>
  <si>
    <t>11012002C26</t>
  </si>
  <si>
    <t>11012003C26</t>
  </si>
  <si>
    <t>50082019026</t>
  </si>
  <si>
    <t>21061001026</t>
  </si>
  <si>
    <t>07016162002</t>
  </si>
  <si>
    <t>11015002026</t>
  </si>
  <si>
    <t>06016089002</t>
  </si>
  <si>
    <t>24032002C02</t>
  </si>
  <si>
    <t>13041012004</t>
  </si>
  <si>
    <t>44063015004</t>
  </si>
  <si>
    <t>44063156016</t>
  </si>
  <si>
    <t>17064005026</t>
  </si>
  <si>
    <t>19022011002</t>
  </si>
  <si>
    <t>35050289004</t>
  </si>
  <si>
    <t>35050280017</t>
  </si>
  <si>
    <t>33066404026</t>
  </si>
  <si>
    <t>01069011026</t>
  </si>
  <si>
    <t>30077101026</t>
  </si>
  <si>
    <t>39055015026</t>
  </si>
  <si>
    <t>47071223026</t>
  </si>
  <si>
    <t>53102001004</t>
  </si>
  <si>
    <t>35059007026</t>
  </si>
  <si>
    <t>07016143002</t>
  </si>
  <si>
    <t>53060191026</t>
  </si>
  <si>
    <t>32038124026</t>
  </si>
  <si>
    <t>34049024004</t>
  </si>
  <si>
    <t>35050210004</t>
  </si>
  <si>
    <t>50082160004</t>
  </si>
  <si>
    <t>24032201004</t>
  </si>
  <si>
    <t>24032111016</t>
  </si>
  <si>
    <t>56099159002</t>
  </si>
  <si>
    <t>49081040022</t>
  </si>
  <si>
    <t>32046001026</t>
  </si>
  <si>
    <t>33094238026</t>
  </si>
  <si>
    <t>48072070002</t>
  </si>
  <si>
    <t>39074025026</t>
  </si>
  <si>
    <t>47098145004</t>
  </si>
  <si>
    <t>24032101016</t>
  </si>
  <si>
    <t>24032054002</t>
  </si>
  <si>
    <t>47098006026</t>
  </si>
  <si>
    <t>03011001026</t>
  </si>
  <si>
    <t>53090709026</t>
  </si>
  <si>
    <t>05016070002</t>
  </si>
  <si>
    <t>40056005026</t>
  </si>
  <si>
    <t>05016057002</t>
  </si>
  <si>
    <t>13041080002</t>
  </si>
  <si>
    <t>17054023026</t>
  </si>
  <si>
    <t>13041201017</t>
  </si>
  <si>
    <t>39055003026</t>
  </si>
  <si>
    <t>03003001026</t>
  </si>
  <si>
    <t>34049120013</t>
  </si>
  <si>
    <t>34049075002</t>
  </si>
  <si>
    <t>30039186026</t>
  </si>
  <si>
    <t>53090102002</t>
  </si>
  <si>
    <t>19022203026</t>
  </si>
  <si>
    <t>13095049004</t>
  </si>
  <si>
    <t>13095099016</t>
  </si>
  <si>
    <t>26034325026</t>
  </si>
  <si>
    <t>11018003026</t>
  </si>
  <si>
    <t>24032024C04</t>
  </si>
  <si>
    <t>50082060026</t>
  </si>
  <si>
    <t>51084016026</t>
  </si>
  <si>
    <t>17054088002</t>
  </si>
  <si>
    <t>20096006004</t>
  </si>
  <si>
    <t>56099122002</t>
  </si>
  <si>
    <t>21044032003</t>
  </si>
  <si>
    <t>05016203017</t>
  </si>
  <si>
    <t>24047066004</t>
  </si>
  <si>
    <t>24047018016</t>
  </si>
  <si>
    <t>05016071002</t>
  </si>
  <si>
    <t>05016219017</t>
  </si>
  <si>
    <t>44063002003</t>
  </si>
  <si>
    <t>03068022026</t>
  </si>
  <si>
    <t>06016080002</t>
  </si>
  <si>
    <t>20097003026</t>
  </si>
  <si>
    <t>04004200026</t>
  </si>
  <si>
    <t>34049187026</t>
  </si>
  <si>
    <t>12013025026</t>
  </si>
  <si>
    <t>40031003026</t>
  </si>
  <si>
    <t>40056034026</t>
  </si>
  <si>
    <t>07016117002</t>
  </si>
  <si>
    <t>34049112002</t>
  </si>
  <si>
    <t>13014186002</t>
  </si>
  <si>
    <t>20096200026</t>
  </si>
  <si>
    <t>05016027002</t>
  </si>
  <si>
    <t>05016028002</t>
  </si>
  <si>
    <t>05016030002</t>
  </si>
  <si>
    <t>05016225017</t>
  </si>
  <si>
    <t>40056002026</t>
  </si>
  <si>
    <t>48072063002</t>
  </si>
  <si>
    <t>50082090004</t>
  </si>
  <si>
    <t>50082203017</t>
  </si>
  <si>
    <t>48072068002</t>
  </si>
  <si>
    <t>34049068002</t>
  </si>
  <si>
    <t>07016229016</t>
  </si>
  <si>
    <t>07016123002</t>
  </si>
  <si>
    <t>06016200013</t>
  </si>
  <si>
    <t>06016097002</t>
  </si>
  <si>
    <t>13095001004</t>
  </si>
  <si>
    <t>11015005026</t>
  </si>
  <si>
    <t>54092076026</t>
  </si>
  <si>
    <t>12017004026</t>
  </si>
  <si>
    <t>17053435004</t>
  </si>
  <si>
    <t>13058722026</t>
  </si>
  <si>
    <t>35050125002</t>
  </si>
  <si>
    <t>28006017004</t>
  </si>
  <si>
    <t>28006505016</t>
  </si>
  <si>
    <t>11070302026</t>
  </si>
  <si>
    <t>17064016026</t>
  </si>
  <si>
    <t>13041005004</t>
  </si>
  <si>
    <t>08089203026</t>
  </si>
  <si>
    <t>47071220026</t>
  </si>
  <si>
    <t>28037223026</t>
  </si>
  <si>
    <t>07016135002</t>
  </si>
  <si>
    <t>35050141002</t>
  </si>
  <si>
    <t>35050140017</t>
  </si>
  <si>
    <t>05016015004</t>
  </si>
  <si>
    <t>12017003026</t>
  </si>
  <si>
    <t>07016118004</t>
  </si>
  <si>
    <t>07016128002</t>
  </si>
  <si>
    <t>03011008026</t>
  </si>
  <si>
    <t>03068002026</t>
  </si>
  <si>
    <t>11023004026</t>
  </si>
  <si>
    <t>11023095025</t>
  </si>
  <si>
    <t>07016163002</t>
  </si>
  <si>
    <t>05016064004</t>
  </si>
  <si>
    <t>13058100026</t>
  </si>
  <si>
    <t>51084011026</t>
  </si>
  <si>
    <t>09027010026</t>
  </si>
  <si>
    <t>01001001026</t>
  </si>
  <si>
    <t>08089200026</t>
  </si>
  <si>
    <t>04101321026</t>
  </si>
  <si>
    <t>53090303016</t>
  </si>
  <si>
    <t>53090108002</t>
  </si>
  <si>
    <t>32046259004</t>
  </si>
  <si>
    <t>06016079002</t>
  </si>
  <si>
    <t>48072325026</t>
  </si>
  <si>
    <t>48072150025</t>
  </si>
  <si>
    <t>56099207U26</t>
  </si>
  <si>
    <t>35050124002</t>
  </si>
  <si>
    <t>01075010026</t>
  </si>
  <si>
    <t>30073101016</t>
  </si>
  <si>
    <t>30073050002</t>
  </si>
  <si>
    <t>56099202022</t>
  </si>
  <si>
    <t>24047088026</t>
  </si>
  <si>
    <t>01075003026</t>
  </si>
  <si>
    <t>48072069002</t>
  </si>
  <si>
    <t>51084008026</t>
  </si>
  <si>
    <t>48072062002</t>
  </si>
  <si>
    <t>06016107002</t>
  </si>
  <si>
    <t>47071222026</t>
  </si>
  <si>
    <t>17053429004</t>
  </si>
  <si>
    <t>17053090017</t>
  </si>
  <si>
    <t>50082105002</t>
  </si>
  <si>
    <t>20076001026</t>
  </si>
  <si>
    <t>51065202026</t>
  </si>
  <si>
    <t>07016143502</t>
  </si>
  <si>
    <t>54092010026</t>
  </si>
  <si>
    <t>17053008026</t>
  </si>
  <si>
    <t>34049900090</t>
  </si>
  <si>
    <t>45079134004</t>
  </si>
  <si>
    <t>44063046003</t>
  </si>
  <si>
    <t>04101133004</t>
  </si>
  <si>
    <t>07016144002</t>
  </si>
  <si>
    <t>09010197004</t>
  </si>
  <si>
    <t>28006115002</t>
  </si>
  <si>
    <t>28006500015</t>
  </si>
  <si>
    <t>48072326026</t>
  </si>
  <si>
    <t>47098003026</t>
  </si>
  <si>
    <t>05016023002</t>
  </si>
  <si>
    <t>06016209017</t>
  </si>
  <si>
    <t>35078535026</t>
  </si>
  <si>
    <t>19022016002</t>
  </si>
  <si>
    <t>01001172022</t>
  </si>
  <si>
    <t>33048208026</t>
  </si>
  <si>
    <t>13058001003</t>
  </si>
  <si>
    <t>03026204026</t>
  </si>
  <si>
    <t>53090098002</t>
  </si>
  <si>
    <t>09010137002</t>
  </si>
  <si>
    <t>09010193017</t>
  </si>
  <si>
    <t>07016220017</t>
  </si>
  <si>
    <t>45079132026</t>
  </si>
  <si>
    <t>12051010026</t>
  </si>
  <si>
    <t>56099255U26</t>
  </si>
  <si>
    <t>06016084502</t>
  </si>
  <si>
    <t>07016227017</t>
  </si>
  <si>
    <t>12080001026</t>
  </si>
  <si>
    <t>56099088A02</t>
  </si>
  <si>
    <t>44063157016</t>
  </si>
  <si>
    <t>07016122002</t>
  </si>
  <si>
    <t>17064019026</t>
  </si>
  <si>
    <t>06016234016</t>
  </si>
  <si>
    <t>44063018004</t>
  </si>
  <si>
    <t>47098002026</t>
  </si>
  <si>
    <t>06016090002</t>
  </si>
  <si>
    <t>06016085502</t>
  </si>
  <si>
    <t>08043210026</t>
  </si>
  <si>
    <t>05016026002</t>
  </si>
  <si>
    <t>49081100026</t>
  </si>
  <si>
    <t>06016096002</t>
  </si>
  <si>
    <t>06016208017</t>
  </si>
  <si>
    <t>51084014026</t>
  </si>
  <si>
    <t>53102002004</t>
  </si>
  <si>
    <t>53102060026</t>
  </si>
  <si>
    <t>53090085002</t>
  </si>
  <si>
    <t>12017002026</t>
  </si>
  <si>
    <t>47071231004</t>
  </si>
  <si>
    <t>47071212017</t>
  </si>
  <si>
    <t>51084003A26</t>
  </si>
  <si>
    <t>47098013002</t>
  </si>
  <si>
    <t>47098301017</t>
  </si>
  <si>
    <t>49081041025</t>
  </si>
  <si>
    <t>56099084002</t>
  </si>
  <si>
    <t>04101205025</t>
  </si>
  <si>
    <t>49081300026</t>
  </si>
  <si>
    <t>04101140004</t>
  </si>
  <si>
    <t>13041002004</t>
  </si>
  <si>
    <t>34049072002</t>
  </si>
  <si>
    <t>17053425004</t>
  </si>
  <si>
    <t>19022012002</t>
  </si>
  <si>
    <t>06016078002</t>
  </si>
  <si>
    <t>54092007026</t>
  </si>
  <si>
    <t>34049116026</t>
  </si>
  <si>
    <t>41057001026</t>
  </si>
  <si>
    <t>35050230004</t>
  </si>
  <si>
    <t>13058600016</t>
  </si>
  <si>
    <t>13058111002</t>
  </si>
  <si>
    <t>19022048002</t>
  </si>
  <si>
    <t>54092512026</t>
  </si>
  <si>
    <t>13058501026</t>
  </si>
  <si>
    <t>07016172002</t>
  </si>
  <si>
    <t>16019430026</t>
  </si>
  <si>
    <t>39055009026</t>
  </si>
  <si>
    <t>24032060C04</t>
  </si>
  <si>
    <t>17053438004</t>
  </si>
  <si>
    <t>08043211026</t>
  </si>
  <si>
    <t>05016054004</t>
  </si>
  <si>
    <t>06016081002</t>
  </si>
  <si>
    <t>26085005026</t>
  </si>
  <si>
    <t>01086002026</t>
  </si>
  <si>
    <t>19022045002</t>
  </si>
  <si>
    <t>31045046022</t>
  </si>
  <si>
    <t>13058010004</t>
  </si>
  <si>
    <t>35050170004</t>
  </si>
  <si>
    <t>35050160017</t>
  </si>
  <si>
    <t>21028196026</t>
  </si>
  <si>
    <t>30091084026</t>
  </si>
  <si>
    <t>11087004026</t>
  </si>
  <si>
    <t>49081200026</t>
  </si>
  <si>
    <t>11023001026</t>
  </si>
  <si>
    <t>50082085002</t>
  </si>
  <si>
    <t>04101134004</t>
  </si>
  <si>
    <t>50082181002</t>
  </si>
  <si>
    <t>49081034002</t>
  </si>
  <si>
    <t>05016068002</t>
  </si>
  <si>
    <t>05016069002</t>
  </si>
  <si>
    <t>05016073502</t>
  </si>
  <si>
    <t>50082130004</t>
  </si>
  <si>
    <t>16019432026</t>
  </si>
  <si>
    <t>13058401026</t>
  </si>
  <si>
    <t>03011014024</t>
  </si>
  <si>
    <t>07016150002</t>
  </si>
  <si>
    <t>07016151002</t>
  </si>
  <si>
    <t>53090137002</t>
  </si>
  <si>
    <t>24032074003</t>
  </si>
  <si>
    <t>26034337026</t>
  </si>
  <si>
    <t>07016901090</t>
  </si>
  <si>
    <t>40056009026</t>
  </si>
  <si>
    <t>45079140026</t>
  </si>
  <si>
    <t>26029004026</t>
  </si>
  <si>
    <t>13041178004</t>
  </si>
  <si>
    <t>53090606004</t>
  </si>
  <si>
    <t>28006099004</t>
  </si>
  <si>
    <t>51084186025</t>
  </si>
  <si>
    <t>32046256004</t>
  </si>
  <si>
    <t>32046302016</t>
  </si>
  <si>
    <t>31045303026</t>
  </si>
  <si>
    <t>03026202026</t>
  </si>
  <si>
    <t>32046258004</t>
  </si>
  <si>
    <t>09010169004</t>
  </si>
  <si>
    <t>09010305016</t>
  </si>
  <si>
    <t>13014141502</t>
  </si>
  <si>
    <t>28088100026</t>
  </si>
  <si>
    <t>40056006026</t>
  </si>
  <si>
    <t>45079138026</t>
  </si>
  <si>
    <t>07016194002</t>
  </si>
  <si>
    <t>47098005026</t>
  </si>
  <si>
    <t>47052220002</t>
  </si>
  <si>
    <t>11087005A26</t>
  </si>
  <si>
    <t>08043206026</t>
  </si>
  <si>
    <t>35050044002</t>
  </si>
  <si>
    <t>35050040017</t>
  </si>
  <si>
    <t>11070300026</t>
  </si>
  <si>
    <t>13041079002</t>
  </si>
  <si>
    <t>56099161002</t>
  </si>
  <si>
    <t>07016104002</t>
  </si>
  <si>
    <t>07016171002</t>
  </si>
  <si>
    <t>05016029002</t>
  </si>
  <si>
    <t>16019427026</t>
  </si>
  <si>
    <t>56099090002</t>
  </si>
  <si>
    <t>30073005002</t>
  </si>
  <si>
    <t>03011003026</t>
  </si>
  <si>
    <t>03025050026</t>
  </si>
  <si>
    <t>09010130004</t>
  </si>
  <si>
    <t>21028174026</t>
  </si>
  <si>
    <t>07016215017</t>
  </si>
  <si>
    <t>07016154002</t>
  </si>
  <si>
    <t>07016205017</t>
  </si>
  <si>
    <t>09010007026</t>
  </si>
  <si>
    <t>35050079004</t>
  </si>
  <si>
    <t>05016211017</t>
  </si>
  <si>
    <t>05016214017</t>
  </si>
  <si>
    <t>53090702026</t>
  </si>
  <si>
    <t>51084001026</t>
  </si>
  <si>
    <t>17053006J26</t>
  </si>
  <si>
    <t>17064003026</t>
  </si>
  <si>
    <t>41057002026</t>
  </si>
  <si>
    <t>30039176026</t>
  </si>
  <si>
    <t>01069027026</t>
  </si>
  <si>
    <t>56099030C04</t>
  </si>
  <si>
    <t>11021301026</t>
  </si>
  <si>
    <t>34049113017</t>
  </si>
  <si>
    <t>06016086002</t>
  </si>
  <si>
    <t>56099081002</t>
  </si>
  <si>
    <t>33094304026</t>
  </si>
  <si>
    <t>49081030017</t>
  </si>
  <si>
    <t>30039140004</t>
  </si>
  <si>
    <t>15016906090</t>
  </si>
  <si>
    <t>09010116022</t>
  </si>
  <si>
    <t>26029002026</t>
  </si>
  <si>
    <t>56099365U26</t>
  </si>
  <si>
    <t>45067003026</t>
  </si>
  <si>
    <t>03026203026</t>
  </si>
  <si>
    <t>41057003026</t>
  </si>
  <si>
    <t>21044133017</t>
  </si>
  <si>
    <t>21044055002</t>
  </si>
  <si>
    <t>11021302026</t>
  </si>
  <si>
    <t>01009064026</t>
  </si>
  <si>
    <t>07016147002</t>
  </si>
  <si>
    <t>20093348026</t>
  </si>
  <si>
    <t>35050195004</t>
  </si>
  <si>
    <t>35050185004</t>
  </si>
  <si>
    <t>13041001026</t>
  </si>
  <si>
    <t>08043205026</t>
  </si>
  <si>
    <t>34049121017</t>
  </si>
  <si>
    <t>39055011026</t>
  </si>
  <si>
    <t>26034316026</t>
  </si>
  <si>
    <t>53090308016</t>
  </si>
  <si>
    <t>53090052002</t>
  </si>
  <si>
    <t>45067005026</t>
  </si>
  <si>
    <t>34049118026</t>
  </si>
  <si>
    <t>34049060026</t>
  </si>
  <si>
    <t>01069006026</t>
  </si>
  <si>
    <t>20096100026</t>
  </si>
  <si>
    <t>13014003026</t>
  </si>
  <si>
    <t>08008314026</t>
  </si>
  <si>
    <t>33036235026</t>
  </si>
  <si>
    <t>19022033002</t>
  </si>
  <si>
    <t>17054092004</t>
  </si>
  <si>
    <t>05016031002</t>
  </si>
  <si>
    <t>26062103026</t>
  </si>
  <si>
    <t>13095010026</t>
  </si>
  <si>
    <t>06016092502</t>
  </si>
  <si>
    <t>01075012026</t>
  </si>
  <si>
    <t>54092002026</t>
  </si>
  <si>
    <t>28037230026</t>
  </si>
  <si>
    <t>05016021004</t>
  </si>
  <si>
    <t>50082115002</t>
  </si>
  <si>
    <t>56099092002</t>
  </si>
  <si>
    <t>33048210026</t>
  </si>
  <si>
    <t>51084015026</t>
  </si>
  <si>
    <t>13014046002</t>
  </si>
  <si>
    <t>07016108002</t>
  </si>
  <si>
    <t>05016039002</t>
  </si>
  <si>
    <t>56099209U26</t>
  </si>
  <si>
    <t>01086001026</t>
  </si>
  <si>
    <t>11087001026</t>
  </si>
  <si>
    <t>19022034002</t>
  </si>
  <si>
    <t>04101323026</t>
  </si>
  <si>
    <t>05016036002</t>
  </si>
  <si>
    <t>34049001002</t>
  </si>
  <si>
    <t>50082113002</t>
  </si>
  <si>
    <t>19022007002</t>
  </si>
  <si>
    <t>41057015003</t>
  </si>
  <si>
    <t>34049050004</t>
  </si>
  <si>
    <t>17053005026</t>
  </si>
  <si>
    <t>13041209027</t>
  </si>
  <si>
    <t>19022068002</t>
  </si>
  <si>
    <t>44063200026</t>
  </si>
  <si>
    <t>07016127002</t>
  </si>
  <si>
    <t>24047115026</t>
  </si>
  <si>
    <t>21028188026</t>
  </si>
  <si>
    <t>34049006002</t>
  </si>
  <si>
    <t>34049126017</t>
  </si>
  <si>
    <t xml:space="preserve">Change in Eligibility </t>
  </si>
  <si>
    <t>Title I Allocations</t>
  </si>
  <si>
    <t xml:space="preserve">Name of </t>
  </si>
  <si>
    <t>5 - 17</t>
  </si>
  <si>
    <t>Poverty</t>
  </si>
  <si>
    <t>RCDT</t>
  </si>
  <si>
    <t>Local Educational Agency (LEA)</t>
  </si>
  <si>
    <t>Percentage</t>
  </si>
  <si>
    <t>Funding and Disbursments</t>
  </si>
  <si>
    <t>Totals</t>
  </si>
  <si>
    <t xml:space="preserve">Illinois State Board of Education </t>
  </si>
  <si>
    <t>Spring Garden CCSD 178</t>
  </si>
  <si>
    <t>Westmont CUSD 201</t>
  </si>
  <si>
    <t>35050017504</t>
  </si>
  <si>
    <t>NAME OF STATE:  ILLINOIS</t>
  </si>
  <si>
    <t>Total Population</t>
  </si>
  <si>
    <t>Abingdon-Avon Community Unit School District 276</t>
  </si>
  <si>
    <t>A-C Central Community Unit School District 262</t>
  </si>
  <si>
    <t>Addison School District 4</t>
  </si>
  <si>
    <t>Adlai E. Stevenson High School District 125</t>
  </si>
  <si>
    <t>Akin Community Consolidated School District 91</t>
  </si>
  <si>
    <t>Albers School District 63</t>
  </si>
  <si>
    <t>Alden-Hebron School District 19</t>
  </si>
  <si>
    <t>Allen Township Community Consolidated School District 65</t>
  </si>
  <si>
    <t>Allendale Community Consolidated School District 17</t>
  </si>
  <si>
    <t>Alsip-Hazelgreen-Oaklawn School District 126</t>
  </si>
  <si>
    <t>Altamont Community Unit School District 10</t>
  </si>
  <si>
    <t>Alton Community Unit School District 11</t>
  </si>
  <si>
    <t>Alwood Community Unit School District 225</t>
  </si>
  <si>
    <t>Amboy Community Unit School District 272</t>
  </si>
  <si>
    <t>Anna Community Consolidated School District 37</t>
  </si>
  <si>
    <t>Anna Jonesboro Community High School District 81</t>
  </si>
  <si>
    <t>Annawan Community Unit School District 226</t>
  </si>
  <si>
    <t>Antioch Community Consolidated School District 34</t>
  </si>
  <si>
    <t>Antioch Community High School District 117</t>
  </si>
  <si>
    <t>Aptakisic-Tripp Community Consolidated School District</t>
  </si>
  <si>
    <t>Arbor Park School District 145</t>
  </si>
  <si>
    <t>Arcola Consolidated Unit School District 306</t>
  </si>
  <si>
    <t>Argenta-Oreana Community Unit School District 1</t>
  </si>
  <si>
    <t>Argo Community High School District 217</t>
  </si>
  <si>
    <t>Arlington Heights School District 25</t>
  </si>
  <si>
    <t>Armstrong Township High School District 225</t>
  </si>
  <si>
    <t>Armstrong-Ellis Consolidated School District 61</t>
  </si>
  <si>
    <t>Arthur Community Unit School District 305</t>
  </si>
  <si>
    <t>Ashley Community Consolidated School District 15</t>
  </si>
  <si>
    <t>Ashton Community Unit School District 275</t>
  </si>
  <si>
    <t>Astoria Community Unit School District 1</t>
  </si>
  <si>
    <t>Athens Community Unit School District 213</t>
  </si>
  <si>
    <t>Atwood Heights School District 125</t>
  </si>
  <si>
    <t>Auburn Community Unit School District 10</t>
  </si>
  <si>
    <t>Aurora East Unit School District 131</t>
  </si>
  <si>
    <t>Aurora West Unit School District 129</t>
  </si>
  <si>
    <t>Aviston School District 21</t>
  </si>
  <si>
    <t>Avoca School District 37</t>
  </si>
  <si>
    <t>Ball-Chatham Community Unit School District 5</t>
  </si>
  <si>
    <t>Bannockburn School District 106</t>
  </si>
  <si>
    <t>Barrington Community Unit School District 220</t>
  </si>
  <si>
    <t>Bartelso School District 57</t>
  </si>
  <si>
    <t>Bartonville School District 66</t>
  </si>
  <si>
    <t>Batavia Unit School District 101</t>
  </si>
  <si>
    <t>Beach Park Community Consolidated School District 3</t>
  </si>
  <si>
    <t>Beardstown Community Unit School District 15</t>
  </si>
  <si>
    <t>Beecher City Community Unit School District 20</t>
  </si>
  <si>
    <t>Beecher Community Unit School District 200U</t>
  </si>
  <si>
    <t>Belle Valley School District 119</t>
  </si>
  <si>
    <t>Belleville School District 118</t>
  </si>
  <si>
    <t>Belleville Township High School District 201</t>
  </si>
  <si>
    <t>Bellwood School District 88</t>
  </si>
  <si>
    <t>Belvidere Consolidated Unit School District 100</t>
  </si>
  <si>
    <t>Bement Community Unit School District 5</t>
  </si>
  <si>
    <t>Benjamin School District 25</t>
  </si>
  <si>
    <t>Bensenville School District 2</t>
  </si>
  <si>
    <t>Benton Community Consolidated School District 47</t>
  </si>
  <si>
    <t>Benton Consolidated High School District 103</t>
  </si>
  <si>
    <t>Berkeley School District 87</t>
  </si>
  <si>
    <t>Berwyn North School District 98</t>
  </si>
  <si>
    <t>Berwyn South School District 100</t>
  </si>
  <si>
    <t>Bethalto Consolidated Unit School District 8</t>
  </si>
  <si>
    <t>Bethel School District 82</t>
  </si>
  <si>
    <t>Big Hollow School District 38</t>
  </si>
  <si>
    <t>Bismarck-Henning Consolidated Unit School District</t>
  </si>
  <si>
    <t>Bloom Township High School District 206</t>
  </si>
  <si>
    <t>Bloomingdale School District 13</t>
  </si>
  <si>
    <t>Bloomington School District 87</t>
  </si>
  <si>
    <t>Blue Ridge Community Unit School District 18</t>
  </si>
  <si>
    <t>Bond County Community Unit School District 2</t>
  </si>
  <si>
    <t>Bourbonnais School District 53</t>
  </si>
  <si>
    <t>Braceville School District 75</t>
  </si>
  <si>
    <t>Bradford Community Unit School District 1</t>
  </si>
  <si>
    <t>Bradley School District 61</t>
  </si>
  <si>
    <t>Bradley-Bourbonnais Consolidated High School District 307</t>
  </si>
  <si>
    <t>Breese School District 12</t>
  </si>
  <si>
    <t>Bremen Community High School District 228</t>
  </si>
  <si>
    <t>Brimfield Community Unit School District 309</t>
  </si>
  <si>
    <t>Brookfield School District 95</t>
  </si>
  <si>
    <t>Brooklyn Community Unit School District 188</t>
  </si>
  <si>
    <t>Brookwood School District 167</t>
  </si>
  <si>
    <t>Brown County Community Unit School District 1</t>
  </si>
  <si>
    <t>Brownstown Community Unit School District 201</t>
  </si>
  <si>
    <t>Brussels Community Unit School District 42</t>
  </si>
  <si>
    <t>Buncombe Consolidated School District 43</t>
  </si>
  <si>
    <t>Bunker Hill Community Unit School District 8</t>
  </si>
  <si>
    <t>Burbank School District 111</t>
  </si>
  <si>
    <t>Bureau Valley Community Unit School District 340</t>
  </si>
  <si>
    <t>Burnham School District 154-5</t>
  </si>
  <si>
    <t>Bushnell-Prairie City Community Unit School District 170</t>
  </si>
  <si>
    <t>Butler School District 53</t>
  </si>
  <si>
    <t>Byron Community Unit School District 226</t>
  </si>
  <si>
    <t>Cahokia Community Unit School District 187</t>
  </si>
  <si>
    <t>Cairo Community Unit School District 1</t>
  </si>
  <si>
    <t>Calhoun Community Unit School District 40</t>
  </si>
  <si>
    <t>Calumet City School District 155</t>
  </si>
  <si>
    <t>Calumet Public School District 132</t>
  </si>
  <si>
    <t>Cambridge Community Unit School District 227</t>
  </si>
  <si>
    <t>Camp Point Community Unit School District 3</t>
  </si>
  <si>
    <t>Canton Union School District 66</t>
  </si>
  <si>
    <t>Carbon Cliff-Barstow School District 36</t>
  </si>
  <si>
    <t>Carbondale Community High School District 165</t>
  </si>
  <si>
    <t>Carbondale Elementary School District 95</t>
  </si>
  <si>
    <t>Carlinville Community Unit School District 1</t>
  </si>
  <si>
    <t>Carlyle Community Unit School District 1</t>
  </si>
  <si>
    <t>Carmi-White County Community Unit School District 5</t>
  </si>
  <si>
    <t>Carrier Mills-Stonefort Community Unit School District</t>
  </si>
  <si>
    <t>Carrollton Community Unit School District 1</t>
  </si>
  <si>
    <t>Carterville Community Unit School District 5</t>
  </si>
  <si>
    <t>Carthage Elementary School District 317</t>
  </si>
  <si>
    <t>Cary Community Consolidated School District 26</t>
  </si>
  <si>
    <t>Casey-Westfield Community Unit School District 4C</t>
  </si>
  <si>
    <t>Cass School District 63</t>
  </si>
  <si>
    <t>Center Cass School District 66</t>
  </si>
  <si>
    <t>Central A &amp; M Community Unit School District 21</t>
  </si>
  <si>
    <t>Central City School District 133</t>
  </si>
  <si>
    <t>Central Community High School District 71</t>
  </si>
  <si>
    <t>Central Community Unit School District 301</t>
  </si>
  <si>
    <t>Central Community Unit School District 4</t>
  </si>
  <si>
    <t>Central School District 104</t>
  </si>
  <si>
    <t>Central School District 51</t>
  </si>
  <si>
    <t>Central Stickney School District 110</t>
  </si>
  <si>
    <t>Centralia High School District 200</t>
  </si>
  <si>
    <t>Centralia School District 135</t>
  </si>
  <si>
    <t>Century Community Unit School District 100</t>
  </si>
  <si>
    <t>Cerro Gordo Community Unit School District 100</t>
  </si>
  <si>
    <t>Chadwick-Milledgeville Community Unit School District 399</t>
  </si>
  <si>
    <t>Champaign Community Unit School District 4</t>
  </si>
  <si>
    <t>Chaney-Monge School District 88</t>
  </si>
  <si>
    <t>Channahon School District 17</t>
  </si>
  <si>
    <t>Charleston Community Unit School District 1</t>
  </si>
  <si>
    <t>Chester Community Unit School District 139</t>
  </si>
  <si>
    <t>Chester Non-High School District 122</t>
  </si>
  <si>
    <t>Chester-East Lincoln Community Csd 61</t>
  </si>
  <si>
    <t>Chicago Heights School District 170</t>
  </si>
  <si>
    <t>Chicago Public School District 299</t>
  </si>
  <si>
    <t>Chicago Ridge School District 127-5</t>
  </si>
  <si>
    <t>Christopher Community Unit School District 99</t>
  </si>
  <si>
    <t>Cicero School District 99</t>
  </si>
  <si>
    <t>Cissna Park Community Unit School District 6</t>
  </si>
  <si>
    <t>Clay City Community Unit District 10</t>
  </si>
  <si>
    <t>Clinton Community Unit School District 15</t>
  </si>
  <si>
    <t>Coal City Community Unit School District 1</t>
  </si>
  <si>
    <t>Cobden School Unit District 17</t>
  </si>
  <si>
    <t>Collinsville Community Unit School District 10</t>
  </si>
  <si>
    <t>Colona School District 190</t>
  </si>
  <si>
    <t>Columbia Community Unit School District 4</t>
  </si>
  <si>
    <t>Community Consolidated School District 146</t>
  </si>
  <si>
    <t>Community Consolidated School District 168</t>
  </si>
  <si>
    <t>Community Consolidated School District 180</t>
  </si>
  <si>
    <t>Community Consolidated School District 204</t>
  </si>
  <si>
    <t>Community Consolidated School District 59</t>
  </si>
  <si>
    <t>Community Consolidated School District 93</t>
  </si>
  <si>
    <t>Community High School District 155</t>
  </si>
  <si>
    <t>Community High School District 218</t>
  </si>
  <si>
    <t>Community High School District 94</t>
  </si>
  <si>
    <t>Community High School District 99</t>
  </si>
  <si>
    <t>Community Unit School District 16</t>
  </si>
  <si>
    <t>Community Unit School District 2</t>
  </si>
  <si>
    <t>Community Unit School District 200</t>
  </si>
  <si>
    <t>Community Unit School District 300</t>
  </si>
  <si>
    <t>Community Unit School District 4</t>
  </si>
  <si>
    <t>Consolidated High School District 230</t>
  </si>
  <si>
    <t>Cook County School District 130</t>
  </si>
  <si>
    <t>Cornell Community Consolidated School District 426</t>
  </si>
  <si>
    <t>Coulterville Unit School District 1</t>
  </si>
  <si>
    <t>Country Club Hills School District 160</t>
  </si>
  <si>
    <t>Cowden-Herrick Community Unit School District 3A</t>
  </si>
  <si>
    <t>Crab Orchard Community Unit School District 3</t>
  </si>
  <si>
    <t>Crescent Iroquois Community Unit School District 249</t>
  </si>
  <si>
    <t>Creston Community Consolidated School District 161</t>
  </si>
  <si>
    <t>Crete-Monee Community Unit School District 201-U</t>
  </si>
  <si>
    <t>Creve Coeur School District 76</t>
  </si>
  <si>
    <t>Crystal Lake Community Consolidated School District 47</t>
  </si>
  <si>
    <t>Cumberland Community Unit School District 77</t>
  </si>
  <si>
    <t>Cypress School District 64</t>
  </si>
  <si>
    <t>Dakota Community Unit School District 201</t>
  </si>
  <si>
    <t>Dallas Elementary School District 327</t>
  </si>
  <si>
    <t>Dalzell School District 98</t>
  </si>
  <si>
    <t>Damiansville School District 62</t>
  </si>
  <si>
    <t>Danville Community Consolidated School District 118</t>
  </si>
  <si>
    <t>Darien School District 61</t>
  </si>
  <si>
    <t>De Soto Consolidated School District 86</t>
  </si>
  <si>
    <t>Decatur School District 61</t>
  </si>
  <si>
    <t>Deer Creek-Mackinaw Community Unit School District 701</t>
  </si>
  <si>
    <t>Deer Park Community Consolidated School District 82</t>
  </si>
  <si>
    <t>Deerfield School District 109</t>
  </si>
  <si>
    <t>DeKalb Community Unit School District 428</t>
  </si>
  <si>
    <t>DeLand-Weldon Community Unit School District 57</t>
  </si>
  <si>
    <t>Delavan Community Unit School District 703</t>
  </si>
  <si>
    <t>Depue Community Unit School District 103</t>
  </si>
  <si>
    <t>Des Plaines Community Consolidated School District 62</t>
  </si>
  <si>
    <t>Diamond Lake School District 76</t>
  </si>
  <si>
    <t>Dieterich Community Unit School District 30</t>
  </si>
  <si>
    <t>Dimmick Community Consolidated School District 175</t>
  </si>
  <si>
    <t>Dixon Unit School District 170</t>
  </si>
  <si>
    <t>Dolton School District 148</t>
  </si>
  <si>
    <t>Dolton School District 149</t>
  </si>
  <si>
    <t>Dongola School Unit District 66</t>
  </si>
  <si>
    <t>Donovan Community Unit School District 3</t>
  </si>
  <si>
    <t>Downers Grove Grade School District 58</t>
  </si>
  <si>
    <t>Du Quoin Community Unit School District 300</t>
  </si>
  <si>
    <t>Dunlap Community Unit School District 323</t>
  </si>
  <si>
    <t>DuPage High School District 88</t>
  </si>
  <si>
    <t>Dupo Community Unit School District 196</t>
  </si>
  <si>
    <t>Durand Community Unit School District 322</t>
  </si>
  <si>
    <t>Dwight Common School District 232</t>
  </si>
  <si>
    <t>Dwight Township High School District 230</t>
  </si>
  <si>
    <t>Earlville Community Unit School District 9</t>
  </si>
  <si>
    <t>East Alton School District 13</t>
  </si>
  <si>
    <t>East Alton-Wood River Community High School District 14</t>
  </si>
  <si>
    <t>East Coloma-Nelson Consolidated Elementary School District 20</t>
  </si>
  <si>
    <t>East Dubuque Community Unit School District 119</t>
  </si>
  <si>
    <t>East Maine School District 63</t>
  </si>
  <si>
    <t>East Moline School District 37</t>
  </si>
  <si>
    <t>East Peoria Community High School District 309</t>
  </si>
  <si>
    <t>East Peoria School District 86</t>
  </si>
  <si>
    <t>East Prairie School District 73</t>
  </si>
  <si>
    <t>East St. Louis School District 189</t>
  </si>
  <si>
    <t>Eastland Community Unit School District 308</t>
  </si>
  <si>
    <t>Edgar County Community Unit District 6</t>
  </si>
  <si>
    <t>Edinburg Community Unit School District 4</t>
  </si>
  <si>
    <t>Edwards County Community Unit School District 1</t>
  </si>
  <si>
    <t>Edwardsville Community Unit School District 7</t>
  </si>
  <si>
    <t>Effingham Community Unit School District 40</t>
  </si>
  <si>
    <t>Egyptian Community Unit School District 5</t>
  </si>
  <si>
    <t>El Paso-Gridley Community Unit School District 11</t>
  </si>
  <si>
    <t>Eldorado Community Unit School District 4</t>
  </si>
  <si>
    <t>Elementary School District 159</t>
  </si>
  <si>
    <t>Elmhurst School District 205</t>
  </si>
  <si>
    <t>Elmwood Community Unit School District 322</t>
  </si>
  <si>
    <t>Elmwood Park Community Unit School District 401</t>
  </si>
  <si>
    <t>Elverado Community Unit School District 196</t>
  </si>
  <si>
    <t>Elwood Community Consolidated School District 203</t>
  </si>
  <si>
    <t>Emmons School District 33</t>
  </si>
  <si>
    <t>Erie Community Unit School District 1</t>
  </si>
  <si>
    <t>Eswood Community Consolidated District 269</t>
  </si>
  <si>
    <t>Eureka Community Unit District 140</t>
  </si>
  <si>
    <t>Evanston Community Consolidated School District 65</t>
  </si>
  <si>
    <t>Evanston Township High School District 202</t>
  </si>
  <si>
    <t>Evergreen Park Community High School District 231</t>
  </si>
  <si>
    <t>Evergreen Park Elementary School District 124</t>
  </si>
  <si>
    <t>Ewing Northern Community Consolidated District 115</t>
  </si>
  <si>
    <t>Fairfield Community High School District 225</t>
  </si>
  <si>
    <t>Fairfield Public School District 112</t>
  </si>
  <si>
    <t>Fairmont School District 89</t>
  </si>
  <si>
    <t>Farmington Central Community Unit School District 265</t>
  </si>
  <si>
    <t>Farrington Community Consolidated School District 99</t>
  </si>
  <si>
    <t>Fenton Community High School District 100</t>
  </si>
  <si>
    <t>Field Community Consolidated School District 3</t>
  </si>
  <si>
    <t>Fieldcrest Community Unit School District 6</t>
  </si>
  <si>
    <t>Fisher Community Unit School District 1</t>
  </si>
  <si>
    <t>Flanagan-Cornell District 74</t>
  </si>
  <si>
    <t>Flora Community Unit School District 35</t>
  </si>
  <si>
    <t>Flossmoor School District 161</t>
  </si>
  <si>
    <t>Ford Heights School District 169</t>
  </si>
  <si>
    <t>Forest Park School District 91</t>
  </si>
  <si>
    <t>Forest Ridge School District 142</t>
  </si>
  <si>
    <t>Forrestville Valley Community Unit School District 221</t>
  </si>
  <si>
    <t>Fox Lake Grade School District 114</t>
  </si>
  <si>
    <t>Fox River Grove Consolidated School District 3</t>
  </si>
  <si>
    <t>Frankfort Community Consolidated School District 157C</t>
  </si>
  <si>
    <t>Frankfort Community Unit School District 168</t>
  </si>
  <si>
    <t>Franklin Community Unit School District 1</t>
  </si>
  <si>
    <t>Franklin Park School District 84</t>
  </si>
  <si>
    <t>Freeburg Community Consolidated School District 70</t>
  </si>
  <si>
    <t>Freeburg Community High School District 77</t>
  </si>
  <si>
    <t>Freeport School District 145</t>
  </si>
  <si>
    <t>Fremont School District 79</t>
  </si>
  <si>
    <t>Fulton County Community Unit School District 3</t>
  </si>
  <si>
    <t>Galatia Community Unit School District 1</t>
  </si>
  <si>
    <t>Galena Unit School District 120</t>
  </si>
  <si>
    <t>Galesburg Community Unit School District 205</t>
  </si>
  <si>
    <t>Gallatin Community Unit School District 7</t>
  </si>
  <si>
    <t>Galva Community Unit School District 224</t>
  </si>
  <si>
    <t>Gardner Community Consolidated School District 72C</t>
  </si>
  <si>
    <t>Gardner-South Wilmington Township High School District</t>
  </si>
  <si>
    <t>Gavin School District 37</t>
  </si>
  <si>
    <t>Geff Community Consolidated School District 14</t>
  </si>
  <si>
    <t>General George Patton School District 133</t>
  </si>
  <si>
    <t>Geneseo Community Unit School District 228</t>
  </si>
  <si>
    <t>Geneva Community Unit School District 304</t>
  </si>
  <si>
    <t>Genoa-Kingston Community Unit School District 424</t>
  </si>
  <si>
    <t>Georgetown-Ridge Farm Consolidated Unit School District 4</t>
  </si>
  <si>
    <t>Germantown Hills School District 69</t>
  </si>
  <si>
    <t>Germantown School District 60</t>
  </si>
  <si>
    <t>Giant City Community Consolidated School District 130</t>
  </si>
  <si>
    <t>Gibson City-Melvin-Sibley Community Unit School District 5</t>
  </si>
  <si>
    <t>Gifford Community Consolidated School District 188</t>
  </si>
  <si>
    <t>Gillespie Community Unit School District 7</t>
  </si>
  <si>
    <t>Glen Ellyn Community Consolidated School District 89</t>
  </si>
  <si>
    <t>Glen Ellyn School District 41</t>
  </si>
  <si>
    <t>Glenbard Township High School District 87</t>
  </si>
  <si>
    <t>Glencoe School District 35</t>
  </si>
  <si>
    <t>Glenview Community Consolidated School District 34</t>
  </si>
  <si>
    <t>Golf Elementary School District 67</t>
  </si>
  <si>
    <t>Goreville Community Unit School District 1</t>
  </si>
  <si>
    <t>Gower School District 62</t>
  </si>
  <si>
    <t>Grand Prairie Community Consolidated School District 6</t>
  </si>
  <si>
    <t>Grand Ridge Community Consolidated School District 95</t>
  </si>
  <si>
    <t>Granite City Community Unit School District 9</t>
  </si>
  <si>
    <t>Grant Community Consolidated School District 110</t>
  </si>
  <si>
    <t>Grant Community High School District 124</t>
  </si>
  <si>
    <t>Grant Park Community Unit School District 6</t>
  </si>
  <si>
    <t>Grass Lake School District 36</t>
  </si>
  <si>
    <t>Grayslake Community High School District 127</t>
  </si>
  <si>
    <t>Grayslake Consolidated Community School District 46</t>
  </si>
  <si>
    <t>Grayville Community Unit School District 1</t>
  </si>
  <si>
    <t>Greenfield Community Unit School District 10</t>
  </si>
  <si>
    <t>Greenview Community Unit School District 200</t>
  </si>
  <si>
    <t>Griggsville-Perry Community Unit School District 4</t>
  </si>
  <si>
    <t>Gurnee School District 56</t>
  </si>
  <si>
    <t>Hall High School District 502</t>
  </si>
  <si>
    <t>Hamilton Community Consolidated School District 328</t>
  </si>
  <si>
    <t>Hamilton County Community Unit School District 10</t>
  </si>
  <si>
    <t>Hampton School District 29</t>
  </si>
  <si>
    <t>Hardin County Community Unit School District 1</t>
  </si>
  <si>
    <t>Harlem Unit School District 122</t>
  </si>
  <si>
    <t>Harmony Emge School District 175</t>
  </si>
  <si>
    <t>Harrisburg Community Unit School District 3</t>
  </si>
  <si>
    <t>Harrison School District 36</t>
  </si>
  <si>
    <t>Hartsburg-Emden Community Unit School District 21</t>
  </si>
  <si>
    <t>Harvard Community Unit School District 50</t>
  </si>
  <si>
    <t>Harvey School District 152</t>
  </si>
  <si>
    <t>Havana Community Unit School District 126</t>
  </si>
  <si>
    <t>Hawthorn Community Consolidated School District 73</t>
  </si>
  <si>
    <t>Hazel Crest School District 152-5</t>
  </si>
  <si>
    <t>Henry-Senachwine Consolidated Unit School District 5</t>
  </si>
  <si>
    <t>Heritage Community Unit School District 8</t>
  </si>
  <si>
    <t>Herrin Community Unit School District 4</t>
  </si>
  <si>
    <t>Herscher Community Unit School District 2</t>
  </si>
  <si>
    <t>Heyworth Community Unit School District 4</t>
  </si>
  <si>
    <t>Hiawatha Community Unit School District 426</t>
  </si>
  <si>
    <t>High Mount School District 116</t>
  </si>
  <si>
    <t>Highland Community Unit School District 5</t>
  </si>
  <si>
    <t>Hillsboro Community Unit School District 3</t>
  </si>
  <si>
    <t>Hillside School District 93</t>
  </si>
  <si>
    <t>Hinckley-Big Rock Community Unit School District 429</t>
  </si>
  <si>
    <t>Hinsdale Community Consolidated School District 181</t>
  </si>
  <si>
    <t>Hinsdale Township High School District 86</t>
  </si>
  <si>
    <t>Hollis Consolidated School District 328</t>
  </si>
  <si>
    <t>Homer Community Consolidated School District 33C</t>
  </si>
  <si>
    <t>Homewood School District 153</t>
  </si>
  <si>
    <t>Homewood-Flossmoor Community High School District 233</t>
  </si>
  <si>
    <t>Hononegah Community High School District 207</t>
  </si>
  <si>
    <t>Hoopeston Area Community Unit School District 11</t>
  </si>
  <si>
    <t>Hoover-Schrum Memorial School District 157</t>
  </si>
  <si>
    <t>Huntley Consolidated School District 158</t>
  </si>
  <si>
    <t>Hutsonville Community Unit School District 1</t>
  </si>
  <si>
    <t>Illini Bluffs Community Unit School District 327</t>
  </si>
  <si>
    <t>Illini Central Community Unit School District 189</t>
  </si>
  <si>
    <t>Illini West High School District 307</t>
  </si>
  <si>
    <t>Illinois Valley Central Unit School District 321</t>
  </si>
  <si>
    <t>Indian Creek Community Unit District 425</t>
  </si>
  <si>
    <t>Indian Prairie Community Unit School District 204</t>
  </si>
  <si>
    <t>Indian Springs School District 109</t>
  </si>
  <si>
    <t>Iroquois County Community Unit School District 9</t>
  </si>
  <si>
    <t>Iroquois West Community Unit School District 10</t>
  </si>
  <si>
    <t>Irvington County Community Unit School District 11</t>
  </si>
  <si>
    <t>Itasca School District 10</t>
  </si>
  <si>
    <t>Iuka Community Consolidated School District 7</t>
  </si>
  <si>
    <t>J. Sterling Morton High School District 201</t>
  </si>
  <si>
    <t>Jacksonville School District 117</t>
  </si>
  <si>
    <t>Jasper Community Consolidated School District 17</t>
  </si>
  <si>
    <t>Jasper County Community Unit School District 1</t>
  </si>
  <si>
    <t>Jersey Community Unit School District 100</t>
  </si>
  <si>
    <t>Johnsburg Community Unit School District 12</t>
  </si>
  <si>
    <t>Johnston City Community Unit School District 1</t>
  </si>
  <si>
    <t>Joliet Public School District 86</t>
  </si>
  <si>
    <t>Joliet Township High School District 204</t>
  </si>
  <si>
    <t>Jonesboro Community Consolidated School District 43</t>
  </si>
  <si>
    <t>Joppa-Maple Grove Unit District 38</t>
  </si>
  <si>
    <t>Kaneland Community Unit School District 302</t>
  </si>
  <si>
    <t>Kankakee School District 111</t>
  </si>
  <si>
    <t>Kansas Community Unit School District 3</t>
  </si>
  <si>
    <t>Keeneyville School District 20</t>
  </si>
  <si>
    <t>Kell Consolidated School District 2</t>
  </si>
  <si>
    <t>Kenilworth School District 38</t>
  </si>
  <si>
    <t>Kewanee Community Unit School District 229</t>
  </si>
  <si>
    <t>Kildeer Countryside Community Consolidated School District 96</t>
  </si>
  <si>
    <t>Kings Consolidated School District 144</t>
  </si>
  <si>
    <t>Kinnikinnick Community Consolidated School District 131</t>
  </si>
  <si>
    <t>Kirby School District 140</t>
  </si>
  <si>
    <t>Knoxville Community Unit School District 202</t>
  </si>
  <si>
    <t>Komarek School District 94</t>
  </si>
  <si>
    <t>La Harpe Community School District 347</t>
  </si>
  <si>
    <t>La Moille Community Unit School District 303</t>
  </si>
  <si>
    <t>Ladd Community Consolidated School District 94</t>
  </si>
  <si>
    <t>LaGrange Highlands School District 106</t>
  </si>
  <si>
    <t>LaGrange School District 102</t>
  </si>
  <si>
    <t>LaGrange School District 105</t>
  </si>
  <si>
    <t>Lake Bluff Elementary School District 65</t>
  </si>
  <si>
    <t>Lake Forest Community High School District 115</t>
  </si>
  <si>
    <t>Lake Forest School District 67</t>
  </si>
  <si>
    <t>Lake Park Community High School District 108</t>
  </si>
  <si>
    <t>Lake Villa Community Consolidated School District 41</t>
  </si>
  <si>
    <t>Lake Zurich Community Unit School District 95</t>
  </si>
  <si>
    <t>Lansing School District 158</t>
  </si>
  <si>
    <t>Laraway Community Consolidated School District 70C</t>
  </si>
  <si>
    <t>LaSalle Elementary School District 122</t>
  </si>
  <si>
    <t>LaSalle-Peru Township High School District 120</t>
  </si>
  <si>
    <t>Lawrence County Community Unit District 20</t>
  </si>
  <si>
    <t>Le Roy Community Unit School District 2</t>
  </si>
  <si>
    <t>Lebanon Community Unit School District 9</t>
  </si>
  <si>
    <t>Lee Center Community Unit School District 271</t>
  </si>
  <si>
    <t>Leland Community Unit School District 1</t>
  </si>
  <si>
    <t>Lemont Township High School District 210</t>
  </si>
  <si>
    <t>Lemont-Bromberek Combined School District 113A</t>
  </si>
  <si>
    <t>Lena-Winslow Community Unit School District 202</t>
  </si>
  <si>
    <t>Lewistown Community Unit School District 97</t>
  </si>
  <si>
    <t>Lexington Community Unit School District 7</t>
  </si>
  <si>
    <t>Leyden Community High School District 212</t>
  </si>
  <si>
    <t>Liberty Community Unit School District 2</t>
  </si>
  <si>
    <t>Libertyville Community High School District 128</t>
  </si>
  <si>
    <t>Libertyville School District 70</t>
  </si>
  <si>
    <t>Lick Creek Community Consolidated School District 16</t>
  </si>
  <si>
    <t>Limestone Community High School District 310</t>
  </si>
  <si>
    <t>Limestone Walters Community Consolidated School District 316</t>
  </si>
  <si>
    <t>Lincoln Community High School District 404</t>
  </si>
  <si>
    <t>Lincoln Elementary School District 156</t>
  </si>
  <si>
    <t>Lincoln Elementary School District 27</t>
  </si>
  <si>
    <t>Lincoln Way Community High School District 210</t>
  </si>
  <si>
    <t>Lincolnshire-Prairieview School District 103</t>
  </si>
  <si>
    <t>Lincolnwood School District 74</t>
  </si>
  <si>
    <t>Lindop School District 92</t>
  </si>
  <si>
    <t>Lisbon Community Consolidated School District 90</t>
  </si>
  <si>
    <t>Lisle Community Unit School District 202</t>
  </si>
  <si>
    <t>Litchfield Community Unit School District 12</t>
  </si>
  <si>
    <t>Lockport School District 91</t>
  </si>
  <si>
    <t>Lockport Township High School District 205</t>
  </si>
  <si>
    <t>Lombard School District 44</t>
  </si>
  <si>
    <t>Lostant Community Unit School District 425</t>
  </si>
  <si>
    <t>Lowpoint-Washburn Community Unit School District 21</t>
  </si>
  <si>
    <t>Ludlow Community Consolidated School District 142</t>
  </si>
  <si>
    <t>Lyons School District 103</t>
  </si>
  <si>
    <t>Lyons Township High School District 204</t>
  </si>
  <si>
    <t>Macomb Community Unit School District 185</t>
  </si>
  <si>
    <t>Madison Community Unit School District 12</t>
  </si>
  <si>
    <t>Maercker School District 60</t>
  </si>
  <si>
    <t>Mahomet-Seymour Community Unit School District 3</t>
  </si>
  <si>
    <t>Maine Township High School District 207</t>
  </si>
  <si>
    <t>Malden Community Consolidated School District 84</t>
  </si>
  <si>
    <t>Manhattan School District 114</t>
  </si>
  <si>
    <t>Mannheim School District 83</t>
  </si>
  <si>
    <t>Manteno Community Unit School District 5</t>
  </si>
  <si>
    <t>Marengo Community High School District 154</t>
  </si>
  <si>
    <t>Marengo-Union Elementary Consolidated District 165</t>
  </si>
  <si>
    <t>Marion Community Unit School District 2</t>
  </si>
  <si>
    <t>Marissa Community Unit School District 40</t>
  </si>
  <si>
    <t>Maroa-Forsyth Community Unit School District 2</t>
  </si>
  <si>
    <t>Marquardt School District 15</t>
  </si>
  <si>
    <t>Marseilles Elementary School District 150</t>
  </si>
  <si>
    <t>Marshall Community Unit School District 2C</t>
  </si>
  <si>
    <t>Martinsville Community Unit School District 3C</t>
  </si>
  <si>
    <t>Mascoutah Community Unit School District 19</t>
  </si>
  <si>
    <t>Massac Unit School District 1</t>
  </si>
  <si>
    <t>Matteson Elementary School District 162</t>
  </si>
  <si>
    <t>Mattoon Community Unit School District 2</t>
  </si>
  <si>
    <t>Maywood-Melrose Park-Broadview School District 89</t>
  </si>
  <si>
    <t>Mazon-Verona-Kinsman Elementary School District 2C</t>
  </si>
  <si>
    <t>McClellan Community Consolidated School District 12</t>
  </si>
  <si>
    <t>McHenry Community Consolidated School District 15</t>
  </si>
  <si>
    <t>McHenry Community High School District 156</t>
  </si>
  <si>
    <t>McLean County Unit School District 5</t>
  </si>
  <si>
    <t>Medinah School District 11</t>
  </si>
  <si>
    <t>Mendota Community Consolidated School District 289</t>
  </si>
  <si>
    <t>Mendota Township High School District 280</t>
  </si>
  <si>
    <t>Meredosia-Chambersburg Community Unit School District 11</t>
  </si>
  <si>
    <t>Meridian Community Unit School District 101</t>
  </si>
  <si>
    <t>Meridian Community Unit School District 15</t>
  </si>
  <si>
    <t>Meridian Community Unit School District 223</t>
  </si>
  <si>
    <t>Metamora Community Consolidated School District 1</t>
  </si>
  <si>
    <t>Metamora Township High School District 122</t>
  </si>
  <si>
    <t>Midland Community Unit School District 7</t>
  </si>
  <si>
    <t>Midlothian School District 143</t>
  </si>
  <si>
    <t>Midwest Central Community Unit School District 191</t>
  </si>
  <si>
    <t>Milford Area Public School District 124</t>
  </si>
  <si>
    <t>Millburn Community Consolidated School District 24</t>
  </si>
  <si>
    <t>Miller Township Community Consolidated School District</t>
  </si>
  <si>
    <t>Millstadt Consolidated Community School District 160</t>
  </si>
  <si>
    <t>Minooka Community Consolidated School District 201</t>
  </si>
  <si>
    <t>Minooka Community High School District 111</t>
  </si>
  <si>
    <t>Mokena School District 159</t>
  </si>
  <si>
    <t>Moline-Coal Valley School District 40</t>
  </si>
  <si>
    <t>Momence Community Unit School District 1</t>
  </si>
  <si>
    <t>Monmouth-Roseville Community Unit School District 238</t>
  </si>
  <si>
    <t>Monroe School District 70</t>
  </si>
  <si>
    <t>Monticello Community Unit School District 25</t>
  </si>
  <si>
    <t>Montmorency Community Consolidated School District 145</t>
  </si>
  <si>
    <t>Morris Community High School District 101</t>
  </si>
  <si>
    <t>Morris School District 54</t>
  </si>
  <si>
    <t>Morrison Community Unit School District 6</t>
  </si>
  <si>
    <t>Morrisonville Community Unit School District 1</t>
  </si>
  <si>
    <t>Morton Community Unit School District 709</t>
  </si>
  <si>
    <t>Morton Grove School District 70</t>
  </si>
  <si>
    <t>Mount Olive Community Unit School District 5</t>
  </si>
  <si>
    <t>Mount Prospect School District 57</t>
  </si>
  <si>
    <t>Mount Pulaski Community Unit District 23</t>
  </si>
  <si>
    <t>Mount Vernon School District 80</t>
  </si>
  <si>
    <t>Mount Vernon Township High School District 201</t>
  </si>
  <si>
    <t>Mount Zion Community Unit School District 3</t>
  </si>
  <si>
    <t>Mulberry Grove Community Unit School District 1</t>
  </si>
  <si>
    <t>Mundelein Consolidated High School District 120</t>
  </si>
  <si>
    <t>Mundelein Elementary School District 75</t>
  </si>
  <si>
    <t>Murphysboro Community Unit School District 186</t>
  </si>
  <si>
    <t>Naperville Community Unit District 203</t>
  </si>
  <si>
    <t>Nashville Community High School District 99</t>
  </si>
  <si>
    <t>Nashville Consolidated Community School District 49</t>
  </si>
  <si>
    <t>Nauvoo-Colusa Community Unit School District 325</t>
  </si>
  <si>
    <t>Neoga Community Unit School District 3</t>
  </si>
  <si>
    <t>Nettle Creek Community Consolidated School District 24C</t>
  </si>
  <si>
    <t>New Athens Community Unit School District 60</t>
  </si>
  <si>
    <t>New Holland-Middletown Elementary School District 88</t>
  </si>
  <si>
    <t>New Hope Community Consolidated School District 6</t>
  </si>
  <si>
    <t>New Lenox School District 122</t>
  </si>
  <si>
    <t>New Simpson Hill Consolidated District 32</t>
  </si>
  <si>
    <t>New Trier Township High School District 203</t>
  </si>
  <si>
    <t>Newark Community Consolidated School District 66</t>
  </si>
  <si>
    <t>Newark Community High School District 18</t>
  </si>
  <si>
    <t>Niles Elementary School District 71</t>
  </si>
  <si>
    <t>Niles Township Community High School District 219</t>
  </si>
  <si>
    <t>Nippersink School District 2</t>
  </si>
  <si>
    <t>Nokomis Community Unit School District 22</t>
  </si>
  <si>
    <t>Norridge School District 80</t>
  </si>
  <si>
    <t>Norris City-Omaha-Enfield Community Unit School District 3</t>
  </si>
  <si>
    <t>North Boone Community Unit School District 200</t>
  </si>
  <si>
    <t>North Chicago School District 187</t>
  </si>
  <si>
    <t>North Clay Community Unit School District 25</t>
  </si>
  <si>
    <t>North Greene Unit School District 3</t>
  </si>
  <si>
    <t>North Mac Community Unit School District 34</t>
  </si>
  <si>
    <t>North Palos School District 117</t>
  </si>
  <si>
    <t>North Pekin-Marquette Heights School District 102</t>
  </si>
  <si>
    <t>North Shore School District 112</t>
  </si>
  <si>
    <t>North Wamac School District 186</t>
  </si>
  <si>
    <t>North Wayne Community Unit School District 200</t>
  </si>
  <si>
    <t>Northbrook Elementary School District 27</t>
  </si>
  <si>
    <t>Northbrook School District 28</t>
  </si>
  <si>
    <t>Northbrook/Glenview School District 30</t>
  </si>
  <si>
    <t>Northfield Township High School District 225</t>
  </si>
  <si>
    <t>Northwestern Community Unit School District 2</t>
  </si>
  <si>
    <t>Norwood Elementary School District 63</t>
  </si>
  <si>
    <t>Oak Grove School District 68</t>
  </si>
  <si>
    <t>Oak Lawn Community High School District 229</t>
  </si>
  <si>
    <t>Oak Lawn-Hometown School District 123</t>
  </si>
  <si>
    <t>Oak Park and River Forest District 200</t>
  </si>
  <si>
    <t>Oak Park Elementary School District 97</t>
  </si>
  <si>
    <t>Oakdale Community Consolidated School District 1</t>
  </si>
  <si>
    <t>Oakland Community Unit School District 5</t>
  </si>
  <si>
    <t>Oakwood Community Unit School District 76</t>
  </si>
  <si>
    <t>Oblong Community Unit School District 4</t>
  </si>
  <si>
    <t>Odell Community Consolidated School District 435</t>
  </si>
  <si>
    <t>Odin Public School District 722</t>
  </si>
  <si>
    <t>O'Fallon Community Consolidated School District 90</t>
  </si>
  <si>
    <t>O'Fallon Township High School District 203</t>
  </si>
  <si>
    <t>Oglesby Elementary School District 125</t>
  </si>
  <si>
    <t>Ohio Community Consolidated School District 17</t>
  </si>
  <si>
    <t>Ohio Community High School District 505</t>
  </si>
  <si>
    <t>Okaw Valley Community Unit School District 302</t>
  </si>
  <si>
    <t>Olympia Community Unit School District 16</t>
  </si>
  <si>
    <t>Opdyke-Belle Rive Community Consolidated School District 5</t>
  </si>
  <si>
    <t>Orangeville Community Unit School District 203</t>
  </si>
  <si>
    <t>Oregon Community Unit School District 220</t>
  </si>
  <si>
    <t>Orion Community Unit School District 223</t>
  </si>
  <si>
    <t>Orland School District 135</t>
  </si>
  <si>
    <t>Oswego Community Unit School District 308</t>
  </si>
  <si>
    <t>Ottawa Elementary School District 141</t>
  </si>
  <si>
    <t>Ottawa Township High School District 140</t>
  </si>
  <si>
    <t>Palatine Community Consolidated School District 15</t>
  </si>
  <si>
    <t>Palestine Community Unit School District 3</t>
  </si>
  <si>
    <t>Palos Community Consolidated School District 118</t>
  </si>
  <si>
    <t>Palos Heights School District 128</t>
  </si>
  <si>
    <t>Pana Community Unit School District 8</t>
  </si>
  <si>
    <t>Panhandle Community Unit School District 2</t>
  </si>
  <si>
    <t>Paris Community Unit School District 4</t>
  </si>
  <si>
    <t>Paris-Union School District 95</t>
  </si>
  <si>
    <t>Park Forest School District 163</t>
  </si>
  <si>
    <t>Park Ridge Consolidated Community School District 64</t>
  </si>
  <si>
    <t>Patoka Community Unit School District 100</t>
  </si>
  <si>
    <t>Pawnee Community Unit School District 11</t>
  </si>
  <si>
    <t>Paxton-Buckley-Loda Community Unit School District 10</t>
  </si>
  <si>
    <t>Payson Community Unit School District 1</t>
  </si>
  <si>
    <t>Pearl City Community Unit School District 200</t>
  </si>
  <si>
    <t>Pecatonica Community Unit School District 321</t>
  </si>
  <si>
    <t>Pekin Community High School District 303</t>
  </si>
  <si>
    <t>Pekin Public School District108</t>
  </si>
  <si>
    <t>Pembroke Consolidated Community School District 259</t>
  </si>
  <si>
    <t>Pennoyer School District 79</t>
  </si>
  <si>
    <t>Peoria Heights Community Unit School District 325</t>
  </si>
  <si>
    <t>Peoria School District 150</t>
  </si>
  <si>
    <t>Peotone Community Unit School District 207U</t>
  </si>
  <si>
    <t>Peru Elementary School District 124</t>
  </si>
  <si>
    <t>Pikeland Community Unit School District 10</t>
  </si>
  <si>
    <t>Pinckneyville Community High School District 101</t>
  </si>
  <si>
    <t>Pinckneyville School District 50</t>
  </si>
  <si>
    <t>Plainfield School District 202</t>
  </si>
  <si>
    <t>Plano Community Unit School District 88</t>
  </si>
  <si>
    <t>Pleasant Hill Community Unit School District 3</t>
  </si>
  <si>
    <t>Pleasant Hill School District 69</t>
  </si>
  <si>
    <t>Pleasant Plains Community Unit School District 8</t>
  </si>
  <si>
    <t>Pleasant Valley School District 62</t>
  </si>
  <si>
    <t>Pleasantdale School District 107</t>
  </si>
  <si>
    <t>Polo Community Unit School District 222</t>
  </si>
  <si>
    <t>Pontiac Community Consolidated School District 429</t>
  </si>
  <si>
    <t>Pontiac Township High School District 90</t>
  </si>
  <si>
    <t>Pontiac-William Holliday School District 105</t>
  </si>
  <si>
    <t>Pope County Community Unit School District 1</t>
  </si>
  <si>
    <t>Porta Community Unit School District 202</t>
  </si>
  <si>
    <t>Posen-Robbins Elementary School District 143-5</t>
  </si>
  <si>
    <t>Potomac Community Unit School District 10</t>
  </si>
  <si>
    <t>Prairie Central Community Unit School District 8</t>
  </si>
  <si>
    <t>Prairie du Rocher Community Consolidated School District 134</t>
  </si>
  <si>
    <t>Prairie Grove Community School District 46</t>
  </si>
  <si>
    <t>Prairie Hill Community Consolidated School District 133</t>
  </si>
  <si>
    <t>Prairie-Hills Elementary School District 144</t>
  </si>
  <si>
    <t>Prairieview-Ogden Community Consolidated School District 197</t>
  </si>
  <si>
    <t>Princeton Elementary School District 115</t>
  </si>
  <si>
    <t>Princeton High School District 500</t>
  </si>
  <si>
    <t>Princeville Community Unit School District 326</t>
  </si>
  <si>
    <t>Prophetstown-Lyndon-Tampico Community Unit School District 3</t>
  </si>
  <si>
    <t>Prospect Heights School District 23</t>
  </si>
  <si>
    <t>Proviso Township High School District 209</t>
  </si>
  <si>
    <t>Putnam County Community Unit School District 535</t>
  </si>
  <si>
    <t>Queen Bee School District 16</t>
  </si>
  <si>
    <t>Quincy School District 172</t>
  </si>
  <si>
    <t>Raccoon Consolidated School District 1</t>
  </si>
  <si>
    <t>Ramsey Community Unit School District 204</t>
  </si>
  <si>
    <t>Rankin Community School District 98</t>
  </si>
  <si>
    <t>Rantoul City School District 137</t>
  </si>
  <si>
    <t>Rantoul Township High School District 193</t>
  </si>
  <si>
    <t>Reavis Township High School District 220</t>
  </si>
  <si>
    <t>Red Bud Community Unit School District 132</t>
  </si>
  <si>
    <t>Red Hill Community Unit School District 10</t>
  </si>
  <si>
    <t>Reed Custer Community Unit School District 255U</t>
  </si>
  <si>
    <t>Rhodes School District 84-5</t>
  </si>
  <si>
    <t>Rich Township High School District 227</t>
  </si>
  <si>
    <t>Richland County Community Unit School District 1</t>
  </si>
  <si>
    <t>Richland School District 88A</t>
  </si>
  <si>
    <t>Richmond-Burton Community High School District 157</t>
  </si>
  <si>
    <t>Ridgeland School District 122</t>
  </si>
  <si>
    <t>Ridgeview Community Unit School District 19</t>
  </si>
  <si>
    <t>Ridgewood Community High School District 234</t>
  </si>
  <si>
    <t>Riley Community Consolidated School District 18</t>
  </si>
  <si>
    <t>River Bend Community Unit District 2</t>
  </si>
  <si>
    <t>River Forest School District 90</t>
  </si>
  <si>
    <t>River Grove School District 85-5</t>
  </si>
  <si>
    <t>River Ridge Community Unit School District 210</t>
  </si>
  <si>
    <t>River Trails School District 26</t>
  </si>
  <si>
    <t>Riverdale Community Unit School District 100</t>
  </si>
  <si>
    <t>Riverside Brookfield Township School District 208</t>
  </si>
  <si>
    <t>Riverside School District 96</t>
  </si>
  <si>
    <t>Riverton Community Unit School District 14</t>
  </si>
  <si>
    <t>Riverview Consolidated Community School District 2</t>
  </si>
  <si>
    <t>Roanoke-Benson Community Unit School District 60</t>
  </si>
  <si>
    <t>Robein School District 85</t>
  </si>
  <si>
    <t>Robinson Community Unit School District 2</t>
  </si>
  <si>
    <t>Rochelle Community Consolidated District 231</t>
  </si>
  <si>
    <t>Rochelle Township High School District 212</t>
  </si>
  <si>
    <t>Rochester Community Unit School District 3A</t>
  </si>
  <si>
    <t>Rock Falls Elementary School District 13</t>
  </si>
  <si>
    <t>Rock Falls Township High School District 301</t>
  </si>
  <si>
    <t>Rock Island-Milan School District 41</t>
  </si>
  <si>
    <t>Rockdale School District 84</t>
  </si>
  <si>
    <t>Rockford School District 205</t>
  </si>
  <si>
    <t>Rockridge Community Unit School District 300</t>
  </si>
  <si>
    <t>Rockton School District 140</t>
  </si>
  <si>
    <t>Rome Community Consolidated School District 2</t>
  </si>
  <si>
    <t>Rondout School District 72</t>
  </si>
  <si>
    <t>Rooks Creek Community Consolidated School District 425</t>
  </si>
  <si>
    <t>Roselle School District 12</t>
  </si>
  <si>
    <t>Rosemont Elementary School District 78</t>
  </si>
  <si>
    <t>Rossville-Alvin Community Unit School District 7</t>
  </si>
  <si>
    <t>Round Lake Community Unit School District 116</t>
  </si>
  <si>
    <t>ROWVA Community Unit School District 208</t>
  </si>
  <si>
    <t>Roxana Community Unit School District 1</t>
  </si>
  <si>
    <t>Rutland Community Consolidated School District 230</t>
  </si>
  <si>
    <t>Salem Community High School District 600</t>
  </si>
  <si>
    <t>Salem School District 111</t>
  </si>
  <si>
    <t>Salt Creek School District 48</t>
  </si>
  <si>
    <t>Salt Fork Community Unit School District 512</t>
  </si>
  <si>
    <t>Sandoval Community Unit School District 501</t>
  </si>
  <si>
    <t>Sandridge School District 172</t>
  </si>
  <si>
    <t>Sandwich Community Unit School District 430</t>
  </si>
  <si>
    <t>Sangamon Valley Community Unit School District 9</t>
  </si>
  <si>
    <t>Saratoga Community Consolidated School District 60C</t>
  </si>
  <si>
    <t>Saunemin Community Consolidated School District 438</t>
  </si>
  <si>
    <t>Scales Mound Community Unit School District 211</t>
  </si>
  <si>
    <t>Schaumburg Community Consolidated School District 54</t>
  </si>
  <si>
    <t>Schiller Park School District 81</t>
  </si>
  <si>
    <t>School District U-46</t>
  </si>
  <si>
    <t>Schuyler-Industry Community Unit School District 5</t>
  </si>
  <si>
    <t>Scott-Morgan Consolidated Unit School District 2</t>
  </si>
  <si>
    <t>Selmaville Community Consolidated School District 10</t>
  </si>
  <si>
    <t>Seneca Community Consolidated School District 170</t>
  </si>
  <si>
    <t>Seneca Township High School District 160</t>
  </si>
  <si>
    <t>Sesser-Valier Community Unit School District 196</t>
  </si>
  <si>
    <t>Shawnee Community Unit School District 84</t>
  </si>
  <si>
    <t>Shelbyville Community Unit School District 4</t>
  </si>
  <si>
    <t>Sherrard Community Unit School District 200</t>
  </si>
  <si>
    <t>Shiloh Community Unit School District 1</t>
  </si>
  <si>
    <t>Shiloh Village School District 85</t>
  </si>
  <si>
    <t>Shirland Community Consolidated School District 134</t>
  </si>
  <si>
    <t>Signal Hill School District 181</t>
  </si>
  <si>
    <t>Silvis School District 34</t>
  </si>
  <si>
    <t>Skokie School District 68</t>
  </si>
  <si>
    <t>Skokie School District 69</t>
  </si>
  <si>
    <t>Skokie School District 73-5</t>
  </si>
  <si>
    <t>Skokie-Fairview School District 72</t>
  </si>
  <si>
    <t>Smithton Community Consolidated School District 130</t>
  </si>
  <si>
    <t>Somonauk Community Unit School District 432</t>
  </si>
  <si>
    <t>South Beloit Community Unit School District 320</t>
  </si>
  <si>
    <t>South Central Community Unit School District 401</t>
  </si>
  <si>
    <t>South Fork School District 14</t>
  </si>
  <si>
    <t>South Holland School District 150</t>
  </si>
  <si>
    <t>South Holland School District 151</t>
  </si>
  <si>
    <t>South Pekin School District 137</t>
  </si>
  <si>
    <t>South Wilmington Consolidated School District 74</t>
  </si>
  <si>
    <t>Southeastern Community Unit School District 337</t>
  </si>
  <si>
    <t>Southwestern Community Unit School District 9</t>
  </si>
  <si>
    <t>Sparta Community Unit School District 140</t>
  </si>
  <si>
    <t>Spoon River Valley Community Unit School District 4</t>
  </si>
  <si>
    <t>Spring Lake Community Consolidated School District 606</t>
  </si>
  <si>
    <t>Spring Valley Community Consolidated School District 99</t>
  </si>
  <si>
    <t>Springfield School District 186</t>
  </si>
  <si>
    <t>St. Anne Community High School District 302</t>
  </si>
  <si>
    <t>St. Anne Consolidated Community School District 256</t>
  </si>
  <si>
    <t>St. Charles Community Unit School District 303</t>
  </si>
  <si>
    <t>St. Elmo Community Unit School District 202</t>
  </si>
  <si>
    <t>St. George Community Consolidated School District 258</t>
  </si>
  <si>
    <t>St. Joseph Community Consolidated School District 169</t>
  </si>
  <si>
    <t>St. Joseph-Ogden Community High School District 305</t>
  </si>
  <si>
    <t>St. Libory Consolidated School District 30</t>
  </si>
  <si>
    <t>St. Rose School District 14-15</t>
  </si>
  <si>
    <t>Stark County Community Unit School District 100</t>
  </si>
  <si>
    <t>Staunton Community Unit School District 6</t>
  </si>
  <si>
    <t>Steeleville Community Unit School District 138</t>
  </si>
  <si>
    <t>Steger School District 194</t>
  </si>
  <si>
    <t>Sterling Community Unit District 5</t>
  </si>
  <si>
    <t>Steward Elementary School District 220</t>
  </si>
  <si>
    <t>Stewardson-Strasburg Community Unit District 5A</t>
  </si>
  <si>
    <t>Stockton Community Unit School District 206</t>
  </si>
  <si>
    <t>Streator Elementary School District 44</t>
  </si>
  <si>
    <t>Streator Township High School District 40</t>
  </si>
  <si>
    <t>Sullivan Community Unit School District 300</t>
  </si>
  <si>
    <t>Summersville School District 79</t>
  </si>
  <si>
    <t>Summit Hill School District 161</t>
  </si>
  <si>
    <t>Summit School District 104</t>
  </si>
  <si>
    <t>Sunnybrook School District 171</t>
  </si>
  <si>
    <t>Sunset Ridge School District 29</t>
  </si>
  <si>
    <t>Sycamore Community Unit School District 427</t>
  </si>
  <si>
    <t>Taft School District 90</t>
  </si>
  <si>
    <t>Tamaroa School District 5</t>
  </si>
  <si>
    <t>Taylorville Community Unit School District 3</t>
  </si>
  <si>
    <t>Teutopolis Community Unit School District 50</t>
  </si>
  <si>
    <t>Thomasboro Community Consolidated School District 130</t>
  </si>
  <si>
    <t>Thompsonville Community Unit School District 174</t>
  </si>
  <si>
    <t>Thornton Fractional Township High School District 215</t>
  </si>
  <si>
    <t>Thornton School District 154</t>
  </si>
  <si>
    <t>Thornton Township High School District 205</t>
  </si>
  <si>
    <t>Tolono Community Unit School District 7</t>
  </si>
  <si>
    <t>Tonica Community Consolidated School District 79</t>
  </si>
  <si>
    <t>Township High School District 113</t>
  </si>
  <si>
    <t>Township High School District 211</t>
  </si>
  <si>
    <t>Township High School District 214</t>
  </si>
  <si>
    <t>Tremont Community Unit School District 702</t>
  </si>
  <si>
    <t>Triad Community Unit School District 2</t>
  </si>
  <si>
    <t>Tri-City Community Unit School District 1</t>
  </si>
  <si>
    <t>Trico Community Unit School District 176</t>
  </si>
  <si>
    <t>Triopia Community Unit School District 27</t>
  </si>
  <si>
    <t>Tri-Point Community Unit School District 6-J</t>
  </si>
  <si>
    <t>Tri-Valley Community Unit School District 3</t>
  </si>
  <si>
    <t>Troy Community Consolidated School District 30C</t>
  </si>
  <si>
    <t>Tuscola Community Unit School District 301</t>
  </si>
  <si>
    <t>Union Ridge School District 86</t>
  </si>
  <si>
    <t>Union School District 81</t>
  </si>
  <si>
    <t>United Community School District 304</t>
  </si>
  <si>
    <t>United Township High School District 30</t>
  </si>
  <si>
    <t>Unity Point Community Consolidated School District 140</t>
  </si>
  <si>
    <t>Urbana School District 116</t>
  </si>
  <si>
    <t>V.I.T. Community Unit School District 2</t>
  </si>
  <si>
    <t>Valley View Community Unit School District 365U</t>
  </si>
  <si>
    <t>Valmeyer Community Unit School District 3</t>
  </si>
  <si>
    <t>Vandalia Community Unit School District 203</t>
  </si>
  <si>
    <t>Venice Community Unit School District 3</t>
  </si>
  <si>
    <t>Vienna High School District 133</t>
  </si>
  <si>
    <t>Vienna School District 55</t>
  </si>
  <si>
    <t>Villa Grove Community Unit School District 302</t>
  </si>
  <si>
    <t>Villa Park School District 45</t>
  </si>
  <si>
    <t>Virginia Community Unit School District 64</t>
  </si>
  <si>
    <t>Wabash Community Unit School District 348</t>
  </si>
  <si>
    <t>Wallace Community Consolidated School District 195</t>
  </si>
  <si>
    <t>Waltham Community Consolidated School District 185</t>
  </si>
  <si>
    <t>Waltonville Community Unit School District 1</t>
  </si>
  <si>
    <t>Warren Community Unit School District 205</t>
  </si>
  <si>
    <t>Warren Township High School District 121</t>
  </si>
  <si>
    <t>Warrensburg-Latham Community Unit District 11</t>
  </si>
  <si>
    <t>Warsaw Community Unit School District 316</t>
  </si>
  <si>
    <t>Washington Community High School District 308</t>
  </si>
  <si>
    <t>Washington School District 52</t>
  </si>
  <si>
    <t>Waterloo Community Unit School District 5</t>
  </si>
  <si>
    <t>Wauconda Community Unit School District 118</t>
  </si>
  <si>
    <t>Waukegan Community Unit School District 60</t>
  </si>
  <si>
    <t>Waverly Community Unit School District 6</t>
  </si>
  <si>
    <t>Wayne City Community Unit School District 100</t>
  </si>
  <si>
    <t>Wesclin Community Unit School District 3</t>
  </si>
  <si>
    <t>West Carroll Community Unit School District 314</t>
  </si>
  <si>
    <t>West Central Community Unit School District 235</t>
  </si>
  <si>
    <t>West Chicago School District 33</t>
  </si>
  <si>
    <t>West Harvey-Dixmoor Public School District 147</t>
  </si>
  <si>
    <t>West Lincoln-Broadwell Elementary School District 92</t>
  </si>
  <si>
    <t>West Northfield School District 31</t>
  </si>
  <si>
    <t>West Prairie Community Unit School District 103</t>
  </si>
  <si>
    <t>West Washington County Community Unit District 10</t>
  </si>
  <si>
    <t>Westchester School District 92-5</t>
  </si>
  <si>
    <t>Western Community Unit School District 12</t>
  </si>
  <si>
    <t>Western Springs School District 101</t>
  </si>
  <si>
    <t>Westmont Community Unit School District 201</t>
  </si>
  <si>
    <t>Westville Community Unit School District 2</t>
  </si>
  <si>
    <t>Wethersfield Community Unit School District 230</t>
  </si>
  <si>
    <t>Wheeling Community Consolidated School District 21</t>
  </si>
  <si>
    <t>Whiteside School District 115</t>
  </si>
  <si>
    <t>Will County School District 92</t>
  </si>
  <si>
    <t>Williamsfield Community Unit School District 210</t>
  </si>
  <si>
    <t>Williamsville Community Unit School District 15</t>
  </si>
  <si>
    <t>Willow Grove School District 46</t>
  </si>
  <si>
    <t>Willow Springs School District 108</t>
  </si>
  <si>
    <t>Wilmette School District 39</t>
  </si>
  <si>
    <t>Wilmington Community Unit School District 209U</t>
  </si>
  <si>
    <t>Winchester Community Unit School District 1</t>
  </si>
  <si>
    <t>Windsor Community Unit School District 1</t>
  </si>
  <si>
    <t>Winfield School District 34</t>
  </si>
  <si>
    <t>Winnebago Community Unit School District 323</t>
  </si>
  <si>
    <t>Winnetka School District 36</t>
  </si>
  <si>
    <t>Winthrop Harbor School District 1</t>
  </si>
  <si>
    <t>Wolf Branch School District 113</t>
  </si>
  <si>
    <t>Wood Dale School District 7</t>
  </si>
  <si>
    <t>Wood River-Hartford Elementary School District 15</t>
  </si>
  <si>
    <t>Woodland Community Consolidated School District 50</t>
  </si>
  <si>
    <t>Woodland Community Unit School District 5</t>
  </si>
  <si>
    <t>Woodlawn Unit District 209</t>
  </si>
  <si>
    <t>Woodridge School District 68</t>
  </si>
  <si>
    <t>Woodstock Community Unit School District 200</t>
  </si>
  <si>
    <t>Worth School District 127</t>
  </si>
  <si>
    <t>Yorkville Community Unit School District 115</t>
  </si>
  <si>
    <t>Zeigler-Royalton Community Unit School District 188</t>
  </si>
  <si>
    <t>Zion Elementary School District 6</t>
  </si>
  <si>
    <t>Zion-Benton Township High School District 126</t>
  </si>
  <si>
    <t>Total count of LEAs in State</t>
  </si>
  <si>
    <t>Percentage below 20,000 total population</t>
  </si>
  <si>
    <t>Final Eligibility for FY23</t>
  </si>
  <si>
    <t>Prelim Eligibility for FY24</t>
  </si>
  <si>
    <t>Antioch CHSD 117</t>
  </si>
  <si>
    <t>Camp Point CUSD 3</t>
  </si>
  <si>
    <t>from FY23 to FY24</t>
  </si>
  <si>
    <t>-</t>
  </si>
  <si>
    <t>Comm Cons SD 146</t>
  </si>
  <si>
    <t>Comm Cons SD 168</t>
  </si>
  <si>
    <t>Comm Cons SD 180</t>
  </si>
  <si>
    <t>Comm Coms SD 204</t>
  </si>
  <si>
    <t>Comm Cons SD 93</t>
  </si>
  <si>
    <t>CUSD 16</t>
  </si>
  <si>
    <t>CUSD 2</t>
  </si>
  <si>
    <t>Des Plaines CCSD 62</t>
  </si>
  <si>
    <t>Glen Ellyn CCSD 89</t>
  </si>
  <si>
    <t>Jonesboro CCSD 43</t>
  </si>
  <si>
    <t>Lee Center CUSD 271</t>
  </si>
  <si>
    <t>Libertyville CHSD 128</t>
  </si>
  <si>
    <t>Metamora Township HSD 122</t>
  </si>
  <si>
    <t>North Pekin-Marquette Heights SD 102</t>
  </si>
  <si>
    <t>Oswego CUSD 308</t>
  </si>
  <si>
    <t>South Beloit CUSD 320</t>
  </si>
  <si>
    <t>Skokie-Farivew SD 72</t>
  </si>
  <si>
    <t>Villa Park SD 45</t>
  </si>
  <si>
    <t>2021 Census Poverty Data by Local Educational Agency (LEA)</t>
  </si>
  <si>
    <t>LEA Code</t>
  </si>
  <si>
    <t>LEA Name</t>
  </si>
  <si>
    <t>2021 Census Ages 5-17 Poverty</t>
  </si>
  <si>
    <t>Ages 5-17 Population</t>
  </si>
  <si>
    <t>Ages 5-17 Poverty Percentage</t>
  </si>
  <si>
    <t>Less Than 20,000 Total Population ('1' = Yes; '0' = No)</t>
  </si>
  <si>
    <t>State total</t>
  </si>
  <si>
    <t>2022 Census Poverty Data by Local Educational Agency (LEA)</t>
  </si>
  <si>
    <t>Census Ages 5-17 Poverty</t>
  </si>
  <si>
    <t>Less Than 20,000 Total Population</t>
  </si>
  <si>
    <t>Yes</t>
  </si>
  <si>
    <t>No</t>
  </si>
  <si>
    <t>Central CUSD 3</t>
  </si>
  <si>
    <t>Chester-East Lincoln Community CSD 61</t>
  </si>
  <si>
    <t>County of Winnebago SD 320</t>
  </si>
  <si>
    <t>County of Woodford School</t>
  </si>
  <si>
    <t>New Berlin CUSD 16</t>
  </si>
  <si>
    <t>Paw Paw CUSD 271</t>
  </si>
  <si>
    <t>Serena CUSD 2</t>
  </si>
  <si>
    <t>State Total</t>
  </si>
  <si>
    <t xml:space="preserve">FY25 Title I Preliminary Eligibility </t>
  </si>
  <si>
    <t>DATE</t>
  </si>
  <si>
    <t>Final Eligibility for FY24</t>
  </si>
  <si>
    <t>Prelim Eligibility for FY25</t>
  </si>
  <si>
    <t>from FY24 to FY25</t>
  </si>
  <si>
    <t>Uses 2021 Census</t>
  </si>
  <si>
    <t>Uses 2022 Census</t>
  </si>
  <si>
    <t>Region-2
County-3
District-4</t>
  </si>
  <si>
    <t>Type</t>
  </si>
  <si>
    <t>School</t>
  </si>
  <si>
    <t>FacilityName</t>
  </si>
  <si>
    <t>NCES ID</t>
  </si>
  <si>
    <t>Website</t>
  </si>
  <si>
    <t>LastUpdated</t>
  </si>
  <si>
    <t>010010010</t>
  </si>
  <si>
    <t>26</t>
  </si>
  <si>
    <t>0000</t>
  </si>
  <si>
    <t>15</t>
  </si>
  <si>
    <t>1730990</t>
  </si>
  <si>
    <t>http://www.cusd1.org</t>
  </si>
  <si>
    <t>20231214 05:00:03</t>
  </si>
  <si>
    <t>0001</t>
  </si>
  <si>
    <t>Seymour High School</t>
  </si>
  <si>
    <t>173099003226</t>
  </si>
  <si>
    <t>2002</t>
  </si>
  <si>
    <t>Seymour Elementary School</t>
  </si>
  <si>
    <t>173099003225</t>
  </si>
  <si>
    <t>010010020</t>
  </si>
  <si>
    <t>1722770</t>
  </si>
  <si>
    <t>http://www.libertyschool.net</t>
  </si>
  <si>
    <t>Liberty High School</t>
  </si>
  <si>
    <t>172277002524</t>
  </si>
  <si>
    <t>Liberty Elementary School</t>
  </si>
  <si>
    <t>172277002523</t>
  </si>
  <si>
    <t>010010030</t>
  </si>
  <si>
    <t>1708220</t>
  </si>
  <si>
    <t>http://www.cusd3.com</t>
  </si>
  <si>
    <t>Central High School</t>
  </si>
  <si>
    <t>170822000431</t>
  </si>
  <si>
    <t>1001</t>
  </si>
  <si>
    <t>Central Junior High School</t>
  </si>
  <si>
    <t>170822005402</t>
  </si>
  <si>
    <t>2003</t>
  </si>
  <si>
    <t>Central Elementary Grade School</t>
  </si>
  <si>
    <t>170822000430</t>
  </si>
  <si>
    <t>2008</t>
  </si>
  <si>
    <t>Central 3-4 Middle School</t>
  </si>
  <si>
    <t>170822005403</t>
  </si>
  <si>
    <t>010010040</t>
  </si>
  <si>
    <t>1725590</t>
  </si>
  <si>
    <t>http://www.cusd4.com</t>
  </si>
  <si>
    <t>Unity High School</t>
  </si>
  <si>
    <t>172559002771</t>
  </si>
  <si>
    <t>http://www.cusd4.com/</t>
  </si>
  <si>
    <t>2006</t>
  </si>
  <si>
    <t>Unity Elementary School</t>
  </si>
  <si>
    <t>172559004734</t>
  </si>
  <si>
    <t>2007</t>
  </si>
  <si>
    <t>Unity Middle School</t>
  </si>
  <si>
    <t>172559006360</t>
  </si>
  <si>
    <t>010011720</t>
  </si>
  <si>
    <t>22</t>
  </si>
  <si>
    <t>1733000</t>
  </si>
  <si>
    <t>http://www.qps.org</t>
  </si>
  <si>
    <t>0003</t>
  </si>
  <si>
    <t>Quincy Sr High School</t>
  </si>
  <si>
    <t>173300005053</t>
  </si>
  <si>
    <t>1003</t>
  </si>
  <si>
    <t>Quincy Jr High School</t>
  </si>
  <si>
    <t>173300005054</t>
  </si>
  <si>
    <t>2004</t>
  </si>
  <si>
    <t>Sarah Atwater Denman Elementary School</t>
  </si>
  <si>
    <t>173300005055</t>
  </si>
  <si>
    <t>Colonel George Iles Elementary School</t>
  </si>
  <si>
    <t>173300005056</t>
  </si>
  <si>
    <t>2009</t>
  </si>
  <si>
    <t>Thomas S Baldwin Elementary School</t>
  </si>
  <si>
    <t>173300003359</t>
  </si>
  <si>
    <t>2016</t>
  </si>
  <si>
    <t>Lincoln-Douglas Elementary School</t>
  </si>
  <si>
    <t>173300005059</t>
  </si>
  <si>
    <t>2017</t>
  </si>
  <si>
    <t>Dr. Abby Fox Rooney Elementary School</t>
  </si>
  <si>
    <t>173300005060</t>
  </si>
  <si>
    <t>3004</t>
  </si>
  <si>
    <t>Early Childhood</t>
  </si>
  <si>
    <t>173300005520</t>
  </si>
  <si>
    <t>3005</t>
  </si>
  <si>
    <t>Adams Co Juvenile Detention Cntr</t>
  </si>
  <si>
    <t>173300005082</t>
  </si>
  <si>
    <t>010050010</t>
  </si>
  <si>
    <t>1727300</t>
  </si>
  <si>
    <t>http://www.bchornets.com</t>
  </si>
  <si>
    <t>Brown County High School</t>
  </si>
  <si>
    <t>172730002893</t>
  </si>
  <si>
    <t>1002</t>
  </si>
  <si>
    <t>Brown County Middle School</t>
  </si>
  <si>
    <t>172730005720</t>
  </si>
  <si>
    <t>Brown County Elementary School</t>
  </si>
  <si>
    <t>172730002894</t>
  </si>
  <si>
    <t>010090150</t>
  </si>
  <si>
    <t>1705310</t>
  </si>
  <si>
    <t>http://beardstown.com</t>
  </si>
  <si>
    <t>0007</t>
  </si>
  <si>
    <t>Beardstown Jr/Sr High School</t>
  </si>
  <si>
    <t>170531000216</t>
  </si>
  <si>
    <t>http://www.beardstown.com</t>
  </si>
  <si>
    <t>Gard Elementary School</t>
  </si>
  <si>
    <t>170531000217</t>
  </si>
  <si>
    <t>3002</t>
  </si>
  <si>
    <t>Grand Ave Sch</t>
  </si>
  <si>
    <t>170531000218</t>
  </si>
  <si>
    <t>010090640</t>
  </si>
  <si>
    <t>1740410</t>
  </si>
  <si>
    <t>http://www.virginia64.com</t>
  </si>
  <si>
    <t>Virginia Jr/ Sr High School</t>
  </si>
  <si>
    <t>174041004070</t>
  </si>
  <si>
    <t>2001</t>
  </si>
  <si>
    <t>Virginia Elem School</t>
  </si>
  <si>
    <t>174041004871</t>
  </si>
  <si>
    <t>010092620</t>
  </si>
  <si>
    <t>1700105</t>
  </si>
  <si>
    <t>http://www.a-ccentral.com</t>
  </si>
  <si>
    <t>0002</t>
  </si>
  <si>
    <t>A-C Central High School</t>
  </si>
  <si>
    <t>170010505357</t>
  </si>
  <si>
    <t>A-C Central Middle School</t>
  </si>
  <si>
    <t>170010500245</t>
  </si>
  <si>
    <t>A-C Central Elementary School</t>
  </si>
  <si>
    <t>170010505359</t>
  </si>
  <si>
    <t>010690010</t>
  </si>
  <si>
    <t>1715750</t>
  </si>
  <si>
    <t>http://www.franklinhigh.com</t>
  </si>
  <si>
    <t>Franklin Jr/Sr High School</t>
  </si>
  <si>
    <t>171575001885</t>
  </si>
  <si>
    <t>2005</t>
  </si>
  <si>
    <t>Franklin East Grade School</t>
  </si>
  <si>
    <t>171575005160</t>
  </si>
  <si>
    <t>Franklin Elementary School</t>
  </si>
  <si>
    <t>171575006714</t>
  </si>
  <si>
    <t>010690060</t>
  </si>
  <si>
    <t>1741280</t>
  </si>
  <si>
    <t>http://www.wsd6.org</t>
  </si>
  <si>
    <t>Waverly Junior/Senior High School</t>
  </si>
  <si>
    <t>174128004145</t>
  </si>
  <si>
    <t>Waverly Elementary School</t>
  </si>
  <si>
    <t>174128004144</t>
  </si>
  <si>
    <t>010690110</t>
  </si>
  <si>
    <t>1725680</t>
  </si>
  <si>
    <t>http://www.mcsd11.net</t>
  </si>
  <si>
    <t>Meredosia-Chambersburg High Sch</t>
  </si>
  <si>
    <t>172568002776</t>
  </si>
  <si>
    <t>Meredosia-Chambersburg Jr High</t>
  </si>
  <si>
    <t>172568002777</t>
  </si>
  <si>
    <t>Meredosia-Chambersburg Elem Sch</t>
  </si>
  <si>
    <t>172568004736</t>
  </si>
  <si>
    <t>010690270</t>
  </si>
  <si>
    <t>1710830</t>
  </si>
  <si>
    <t>http://www.triopiacusd27.org/</t>
  </si>
  <si>
    <t>Triopia Jr-Sr High School</t>
  </si>
  <si>
    <t>171083001324</t>
  </si>
  <si>
    <t>Triopia Grade School</t>
  </si>
  <si>
    <t>171083001322</t>
  </si>
  <si>
    <t>010691170</t>
  </si>
  <si>
    <t>1720280</t>
  </si>
  <si>
    <t>http://www.jsd117.org</t>
  </si>
  <si>
    <t>0014</t>
  </si>
  <si>
    <t>Jacksonville High School</t>
  </si>
  <si>
    <t>172028002280</t>
  </si>
  <si>
    <t>1013</t>
  </si>
  <si>
    <t>Jacksonville Middle School</t>
  </si>
  <si>
    <t>172028002285</t>
  </si>
  <si>
    <t>Eisenhower Elem School</t>
  </si>
  <si>
    <t>172028002282</t>
  </si>
  <si>
    <t>Washington Elem School</t>
  </si>
  <si>
    <t>172028002279</t>
  </si>
  <si>
    <t>Lincoln Elem School</t>
  </si>
  <si>
    <t>172028002289</t>
  </si>
  <si>
    <t>South Jacksonville Elem School</t>
  </si>
  <si>
    <t>172028002283</t>
  </si>
  <si>
    <t>North Jacksonville School</t>
  </si>
  <si>
    <t>172028002288</t>
  </si>
  <si>
    <t>Murrayville-Woodson Elem School</t>
  </si>
  <si>
    <t>172028002286</t>
  </si>
  <si>
    <t>3011</t>
  </si>
  <si>
    <t>Special Education and Student Services</t>
  </si>
  <si>
    <t>172028002284</t>
  </si>
  <si>
    <t>3012</t>
  </si>
  <si>
    <t>The Early Years</t>
  </si>
  <si>
    <t>172028004190</t>
  </si>
  <si>
    <t>3013</t>
  </si>
  <si>
    <t>Crossroad Learning Center</t>
  </si>
  <si>
    <t>172028006395</t>
  </si>
  <si>
    <t>010750030</t>
  </si>
  <si>
    <t>1731890</t>
  </si>
  <si>
    <t>http://www.phwolves.com</t>
  </si>
  <si>
    <t>Pleasant Hill High School</t>
  </si>
  <si>
    <t>173189003346</t>
  </si>
  <si>
    <t>Pleasant Hill Elem School</t>
  </si>
  <si>
    <t>173189003345</t>
  </si>
  <si>
    <t>010750040</t>
  </si>
  <si>
    <t>1717790</t>
  </si>
  <si>
    <t>http://www.griggsvilleperry.org</t>
  </si>
  <si>
    <t>Griggsville-Perry High School</t>
  </si>
  <si>
    <t>171779002073</t>
  </si>
  <si>
    <t>Griggsville-Perry Middle School</t>
  </si>
  <si>
    <t>171779001063</t>
  </si>
  <si>
    <t>Griggsville-Perry Primary School</t>
  </si>
  <si>
    <t>171779004652</t>
  </si>
  <si>
    <t>010750100</t>
  </si>
  <si>
    <t>1731710</t>
  </si>
  <si>
    <t>http://www.pikeland.org</t>
  </si>
  <si>
    <t>0009</t>
  </si>
  <si>
    <t>Pittsfield High School</t>
  </si>
  <si>
    <t>173171003332</t>
  </si>
  <si>
    <t>http://www.phs.net</t>
  </si>
  <si>
    <t>Pittsfield South Elem School</t>
  </si>
  <si>
    <t>173171003333</t>
  </si>
  <si>
    <t>http://www.pikeland.net</t>
  </si>
  <si>
    <t>2010</t>
  </si>
  <si>
    <t>Pikeland Community School</t>
  </si>
  <si>
    <t>173171005518</t>
  </si>
  <si>
    <t>010750120</t>
  </si>
  <si>
    <t>1701387</t>
  </si>
  <si>
    <t>http://westerncusd12.org</t>
  </si>
  <si>
    <t>Western High School</t>
  </si>
  <si>
    <t>170138705910</t>
  </si>
  <si>
    <t>http://www.westerncusd12.org</t>
  </si>
  <si>
    <t>Western Jr High School</t>
  </si>
  <si>
    <t>170138705901</t>
  </si>
  <si>
    <t>Western Barry Elem</t>
  </si>
  <si>
    <t>170138705902</t>
  </si>
  <si>
    <t>010860010</t>
  </si>
  <si>
    <t>1742660</t>
  </si>
  <si>
    <t>http://www.winchesterschools.net</t>
  </si>
  <si>
    <t>Winchester High School</t>
  </si>
  <si>
    <t>174266004288</t>
  </si>
  <si>
    <t>Winchester Elem School</t>
  </si>
  <si>
    <t>174266004287</t>
  </si>
  <si>
    <t>010860020</t>
  </si>
  <si>
    <t>1706600</t>
  </si>
  <si>
    <t>http://www.bluffs-school.com</t>
  </si>
  <si>
    <t>Bluffs High School</t>
  </si>
  <si>
    <t>170660000348</t>
  </si>
  <si>
    <t>Bluffs Junior High School</t>
  </si>
  <si>
    <t>170660004552</t>
  </si>
  <si>
    <t>Bluffs Elementary School</t>
  </si>
  <si>
    <t>170660004551</t>
  </si>
  <si>
    <t>030030010</t>
  </si>
  <si>
    <t>1727450</t>
  </si>
  <si>
    <t>http://www.mgschools.com</t>
  </si>
  <si>
    <t>Mulberry Grove Sr High School</t>
  </si>
  <si>
    <t>172745002912</t>
  </si>
  <si>
    <t>Mulberry Grove Jr High School</t>
  </si>
  <si>
    <t>172745004756</t>
  </si>
  <si>
    <t>Mulberry Grove Elem School</t>
  </si>
  <si>
    <t>172745004755</t>
  </si>
  <si>
    <t>030030020</t>
  </si>
  <si>
    <t>1717730</t>
  </si>
  <si>
    <t>Bond Cty Comm Unit 2 High School</t>
  </si>
  <si>
    <t>171773002067</t>
  </si>
  <si>
    <t>http://www.bccu2.k12.il.us</t>
  </si>
  <si>
    <t>Greenville Jr High School</t>
  </si>
  <si>
    <t>171773002068</t>
  </si>
  <si>
    <t>Greenville Elem School</t>
  </si>
  <si>
    <t>171773002066</t>
  </si>
  <si>
    <t>Pocahontas Center</t>
  </si>
  <si>
    <t>171773002069</t>
  </si>
  <si>
    <t>http://www.bccu2.org</t>
  </si>
  <si>
    <t>Bond County CUSD 2 Early Childhood Center</t>
  </si>
  <si>
    <t>171773006753</t>
  </si>
  <si>
    <t>030110010</t>
  </si>
  <si>
    <t>1726760</t>
  </si>
  <si>
    <t>http://www.mohawks.net</t>
  </si>
  <si>
    <t>Morrisonville High School</t>
  </si>
  <si>
    <t>172676002858</t>
  </si>
  <si>
    <t>Morrisonville Jr High School</t>
  </si>
  <si>
    <t>172676002857</t>
  </si>
  <si>
    <t>Morrisonville Elem School</t>
  </si>
  <si>
    <t>172676004743</t>
  </si>
  <si>
    <t>030110030</t>
  </si>
  <si>
    <t>1738700</t>
  </si>
  <si>
    <t>https://www.tcusd3.org/</t>
  </si>
  <si>
    <t>0006</t>
  </si>
  <si>
    <t>Taylorville Sr High School</t>
  </si>
  <si>
    <t>173870003938</t>
  </si>
  <si>
    <t>http://www.tcusd3.org</t>
  </si>
  <si>
    <t>1005</t>
  </si>
  <si>
    <t>Taylorville Jr High School</t>
  </si>
  <si>
    <t>173870003937</t>
  </si>
  <si>
    <t>Memorial Elem School</t>
  </si>
  <si>
    <t>173870003934</t>
  </si>
  <si>
    <t>North Elem School</t>
  </si>
  <si>
    <t>173870003935</t>
  </si>
  <si>
    <t>030110040</t>
  </si>
  <si>
    <t>1713410</t>
  </si>
  <si>
    <t>http://ecusd4.com</t>
  </si>
  <si>
    <t>Edinburg High School</t>
  </si>
  <si>
    <t>171341001632</t>
  </si>
  <si>
    <t>http://www.ecusd4.com</t>
  </si>
  <si>
    <t>Edinburg Jr High School</t>
  </si>
  <si>
    <t>171341004623</t>
  </si>
  <si>
    <t>Edinburg Elem School</t>
  </si>
  <si>
    <t>171341004622</t>
  </si>
  <si>
    <t>030110080</t>
  </si>
  <si>
    <t>1730630</t>
  </si>
  <si>
    <t>http://www.panaschools.com</t>
  </si>
  <si>
    <t>Pana Sr High School</t>
  </si>
  <si>
    <t>173063003186</t>
  </si>
  <si>
    <t>Pana Jr High School</t>
  </si>
  <si>
    <t>173063003184</t>
  </si>
  <si>
    <t>173063003183</t>
  </si>
  <si>
    <t>173063003187</t>
  </si>
  <si>
    <t>030110140</t>
  </si>
  <si>
    <t>24</t>
  </si>
  <si>
    <t>1736640</t>
  </si>
  <si>
    <t>http://www.southforkschools.com</t>
  </si>
  <si>
    <t>South Fork Jr Sr High School</t>
  </si>
  <si>
    <t>173664005069</t>
  </si>
  <si>
    <t>South Fork Elementary School</t>
  </si>
  <si>
    <t>173664005070</t>
  </si>
  <si>
    <t>030250100</t>
  </si>
  <si>
    <t>1703510</t>
  </si>
  <si>
    <t>https://www.altamontschools.org/</t>
  </si>
  <si>
    <t>Altamont High School</t>
  </si>
  <si>
    <t>170351000034</t>
  </si>
  <si>
    <t>http://www.altamontschools.org</t>
  </si>
  <si>
    <t>Altamont Grade School</t>
  </si>
  <si>
    <t>170351000033</t>
  </si>
  <si>
    <t>030250200</t>
  </si>
  <si>
    <t>1705460</t>
  </si>
  <si>
    <t>http://www.beechercity.org</t>
  </si>
  <si>
    <t>Beecher City Jr-Sr High School</t>
  </si>
  <si>
    <t>170546000225</t>
  </si>
  <si>
    <t>Beecher City Grade School</t>
  </si>
  <si>
    <t>170546000224</t>
  </si>
  <si>
    <t>030250300</t>
  </si>
  <si>
    <t>1712240</t>
  </si>
  <si>
    <t>http://www.dieterichschools.org</t>
  </si>
  <si>
    <t>Dieterich Jr/Sr High School</t>
  </si>
  <si>
    <t>171224001477</t>
  </si>
  <si>
    <t>Dieterich Elem School</t>
  </si>
  <si>
    <t>171224004604</t>
  </si>
  <si>
    <t>030250400</t>
  </si>
  <si>
    <t>1713560</t>
  </si>
  <si>
    <t>https://www.unit40.org</t>
  </si>
  <si>
    <t>Effingham High School</t>
  </si>
  <si>
    <t>171356001648</t>
  </si>
  <si>
    <t>Effingham Junior High School</t>
  </si>
  <si>
    <t>171356000654</t>
  </si>
  <si>
    <t>Central Grade School</t>
  </si>
  <si>
    <t>171356002291</t>
  </si>
  <si>
    <t>http://www.unit40.org</t>
  </si>
  <si>
    <t>Early Learning Center</t>
  </si>
  <si>
    <t>171356001650</t>
  </si>
  <si>
    <t>South Side Grade School</t>
  </si>
  <si>
    <t>171356001652</t>
  </si>
  <si>
    <t>Effingham Unit 40 Preschool</t>
  </si>
  <si>
    <t>171356006830</t>
  </si>
  <si>
    <t>030250500</t>
  </si>
  <si>
    <t>1738760</t>
  </si>
  <si>
    <t>http://www.teutopolisschools.org</t>
  </si>
  <si>
    <t>Teutopolis High School</t>
  </si>
  <si>
    <t>173876003944</t>
  </si>
  <si>
    <t>Teutopolis Junior High School</t>
  </si>
  <si>
    <t>173876001890</t>
  </si>
  <si>
    <t>Teutopolis Grade School</t>
  </si>
  <si>
    <t>173876003943</t>
  </si>
  <si>
    <t>030262010</t>
  </si>
  <si>
    <t>1707440</t>
  </si>
  <si>
    <t>http://www.bcusd201.com</t>
  </si>
  <si>
    <t>Brownstown High School</t>
  </si>
  <si>
    <t>170744000383</t>
  </si>
  <si>
    <t>Brownstown Jr High School</t>
  </si>
  <si>
    <t>170744000382</t>
  </si>
  <si>
    <t>Brownstown Elem School</t>
  </si>
  <si>
    <t>170744004556</t>
  </si>
  <si>
    <t>030262020</t>
  </si>
  <si>
    <t>1737230</t>
  </si>
  <si>
    <t>http://www.stelmo.org</t>
  </si>
  <si>
    <t>St Elmo Sr High School</t>
  </si>
  <si>
    <t>173723003864</t>
  </si>
  <si>
    <t>St Elmo Jr High School</t>
  </si>
  <si>
    <t>173723003863</t>
  </si>
  <si>
    <t>St Elmo Elem School</t>
  </si>
  <si>
    <t>173723004843</t>
  </si>
  <si>
    <t>030262030</t>
  </si>
  <si>
    <t>1740140</t>
  </si>
  <si>
    <t>http://vandals203.org</t>
  </si>
  <si>
    <t>Vandalia Community High School</t>
  </si>
  <si>
    <t>174014004044</t>
  </si>
  <si>
    <t>Vandalia Elementary School</t>
  </si>
  <si>
    <t>174014004629</t>
  </si>
  <si>
    <t>Vandalia Junior High School</t>
  </si>
  <si>
    <t>174014006378</t>
  </si>
  <si>
    <t>030262040</t>
  </si>
  <si>
    <t>1733090</t>
  </si>
  <si>
    <t>http://www.ramsey.fayette.k12.il.us</t>
  </si>
  <si>
    <t>Ramsey High School</t>
  </si>
  <si>
    <t>173309003435</t>
  </si>
  <si>
    <t>Ramsey Elem School</t>
  </si>
  <si>
    <t>173309003434</t>
  </si>
  <si>
    <t>030680020</t>
  </si>
  <si>
    <t>1730660</t>
  </si>
  <si>
    <t>http://www.panhandleschools.com</t>
  </si>
  <si>
    <t>Lincolnwood High School</t>
  </si>
  <si>
    <t>173066003190</t>
  </si>
  <si>
    <t>Lincolnwood Jr High School</t>
  </si>
  <si>
    <t>173066003192</t>
  </si>
  <si>
    <t>http://www.panhandle.k12.il.us</t>
  </si>
  <si>
    <t>Farmersville Elem School</t>
  </si>
  <si>
    <t>173066003188</t>
  </si>
  <si>
    <t>Raymond Grade School</t>
  </si>
  <si>
    <t>173066003191</t>
  </si>
  <si>
    <t>030680030</t>
  </si>
  <si>
    <t>1719200</t>
  </si>
  <si>
    <t>Hillsboro High School</t>
  </si>
  <si>
    <t>171920002206</t>
  </si>
  <si>
    <t>Hillsboro Jr High School</t>
  </si>
  <si>
    <t>171920002207</t>
  </si>
  <si>
    <t>Beckemeyer Elem School</t>
  </si>
  <si>
    <t>171920002201</t>
  </si>
  <si>
    <t>http://www.hillsboroschools.net</t>
  </si>
  <si>
    <t>3001</t>
  </si>
  <si>
    <t>Coffeen Early Childhood Center</t>
  </si>
  <si>
    <t>171920006788</t>
  </si>
  <si>
    <t>030680120</t>
  </si>
  <si>
    <t>1723250</t>
  </si>
  <si>
    <t>http://www.litchfieldpanthers.org</t>
  </si>
  <si>
    <t>Litchfield Senior High School</t>
  </si>
  <si>
    <t>172325002560</t>
  </si>
  <si>
    <t>Litchfield Middle School</t>
  </si>
  <si>
    <t>172325002559</t>
  </si>
  <si>
    <t>Madison Park Elem School</t>
  </si>
  <si>
    <t>172325002561</t>
  </si>
  <si>
    <t>Litchfield Elementary School</t>
  </si>
  <si>
    <t>172325002563</t>
  </si>
  <si>
    <t>Litchfield Prekindergarten</t>
  </si>
  <si>
    <t>172325001146</t>
  </si>
  <si>
    <t>030680220</t>
  </si>
  <si>
    <t>1728560</t>
  </si>
  <si>
    <t>http://www.nokomis.k12.il.us</t>
  </si>
  <si>
    <t>Nokomis Jr/Sr High Sch</t>
  </si>
  <si>
    <t>172856002990</t>
  </si>
  <si>
    <t>172856002992</t>
  </si>
  <si>
    <t>040041000</t>
  </si>
  <si>
    <t>1705790</t>
  </si>
  <si>
    <t>http://www.district100.com</t>
  </si>
  <si>
    <t>Belvidere High School</t>
  </si>
  <si>
    <t>170579000255</t>
  </si>
  <si>
    <t>Belvidere North High Sch</t>
  </si>
  <si>
    <t>170579005909</t>
  </si>
  <si>
    <t>Belvidere South Middle School</t>
  </si>
  <si>
    <t>170579000256</t>
  </si>
  <si>
    <t>Belvidere Central Middle School</t>
  </si>
  <si>
    <t>170579004634</t>
  </si>
  <si>
    <t>Caledonia Elem School</t>
  </si>
  <si>
    <t>16</t>
  </si>
  <si>
    <t>170579000257</t>
  </si>
  <si>
    <t>170579000259</t>
  </si>
  <si>
    <t>Perry Elem School</t>
  </si>
  <si>
    <t>170579000261</t>
  </si>
  <si>
    <t>Washington Academy</t>
  </si>
  <si>
    <t>170579000262</t>
  </si>
  <si>
    <t>Meehan Elementary School</t>
  </si>
  <si>
    <t>170579001089</t>
  </si>
  <si>
    <t>Seth Whitman Elem Sch</t>
  </si>
  <si>
    <t>170579005760</t>
  </si>
  <si>
    <t>Everest High School</t>
  </si>
  <si>
    <t>170579006778</t>
  </si>
  <si>
    <t>040042000</t>
  </si>
  <si>
    <t>1728700</t>
  </si>
  <si>
    <t>http://www.nbcusd.org</t>
  </si>
  <si>
    <t>North Boone High School</t>
  </si>
  <si>
    <t>172870003013</t>
  </si>
  <si>
    <t>North Boone Middle School</t>
  </si>
  <si>
    <t>172870004967</t>
  </si>
  <si>
    <t>Capron Elem School</t>
  </si>
  <si>
    <t>172870003011</t>
  </si>
  <si>
    <t>Manchester Elem School</t>
  </si>
  <si>
    <t>172870003012</t>
  </si>
  <si>
    <t>Poplar Grove Elem School</t>
  </si>
  <si>
    <t>172870003014</t>
  </si>
  <si>
    <t>North Boone Upper Elem Sch</t>
  </si>
  <si>
    <t>172870001115</t>
  </si>
  <si>
    <t>041011220</t>
  </si>
  <si>
    <t>1718240</t>
  </si>
  <si>
    <t>http://www.harlem122.org</t>
  </si>
  <si>
    <t>Harlem High School</t>
  </si>
  <si>
    <t>171824002100</t>
  </si>
  <si>
    <t>http://harlem122.org</t>
  </si>
  <si>
    <t>Harlem Middle School</t>
  </si>
  <si>
    <t>17</t>
  </si>
  <si>
    <t>171824005017</t>
  </si>
  <si>
    <t>Loves Park Elem School</t>
  </si>
  <si>
    <t>171824002106</t>
  </si>
  <si>
    <t>Maple Elem School</t>
  </si>
  <si>
    <t>171824002103</t>
  </si>
  <si>
    <t>Marquette Elem School</t>
  </si>
  <si>
    <t>171824002104</t>
  </si>
  <si>
    <t>Rock Cut Elem School</t>
  </si>
  <si>
    <t>171824002105</t>
  </si>
  <si>
    <t>Ralston Elem School</t>
  </si>
  <si>
    <t>171824002107</t>
  </si>
  <si>
    <t>2011</t>
  </si>
  <si>
    <t>Windsor Elem School</t>
  </si>
  <si>
    <t>171824002109</t>
  </si>
  <si>
    <t>2013</t>
  </si>
  <si>
    <t>Machesney Elem School</t>
  </si>
  <si>
    <t>171824005530</t>
  </si>
  <si>
    <t>2014</t>
  </si>
  <si>
    <t>Olson Park Elem School</t>
  </si>
  <si>
    <t>171824000670</t>
  </si>
  <si>
    <t>2015</t>
  </si>
  <si>
    <t>Donald C Parker Early Educ Center</t>
  </si>
  <si>
    <t>171824001907</t>
  </si>
  <si>
    <t>041011310</t>
  </si>
  <si>
    <t>04</t>
  </si>
  <si>
    <t>1721180</t>
  </si>
  <si>
    <t>http://www.kinn131.org</t>
  </si>
  <si>
    <t>Roscoe Middle School</t>
  </si>
  <si>
    <t>172118003821</t>
  </si>
  <si>
    <t>Kinnikinnick School</t>
  </si>
  <si>
    <t>172118003822</t>
  </si>
  <si>
    <t>Ledgewood Elem School</t>
  </si>
  <si>
    <t>172118002397</t>
  </si>
  <si>
    <t>http://kinn131.org</t>
  </si>
  <si>
    <t>Stone Creek School</t>
  </si>
  <si>
    <t>172118005428</t>
  </si>
  <si>
    <t>041011330</t>
  </si>
  <si>
    <t>1732550</t>
  </si>
  <si>
    <t>http://prairiehill.org</t>
  </si>
  <si>
    <t>Willowbrook Middle School</t>
  </si>
  <si>
    <t>173255006063</t>
  </si>
  <si>
    <t>Prairie Hill Elem School</t>
  </si>
  <si>
    <t>173255003381</t>
  </si>
  <si>
    <t>041011340</t>
  </si>
  <si>
    <t>1736240</t>
  </si>
  <si>
    <t>http://shirland134.org</t>
  </si>
  <si>
    <t>Shirland C C School</t>
  </si>
  <si>
    <t>173624003750</t>
  </si>
  <si>
    <t>041011400</t>
  </si>
  <si>
    <t>1734540</t>
  </si>
  <si>
    <t>http://www.rockton140.org</t>
  </si>
  <si>
    <t>Stephen Mack Middle School</t>
  </si>
  <si>
    <t>173454003624</t>
  </si>
  <si>
    <t>Rockton Elem School</t>
  </si>
  <si>
    <t>173454003623</t>
  </si>
  <si>
    <t>Whitman Post Elem School</t>
  </si>
  <si>
    <t>173454001134</t>
  </si>
  <si>
    <t>041012050</t>
  </si>
  <si>
    <t>25</t>
  </si>
  <si>
    <t>1734510</t>
  </si>
  <si>
    <t>http://www.rps205.com</t>
  </si>
  <si>
    <t>Auburn High School</t>
  </si>
  <si>
    <t>173451003599</t>
  </si>
  <si>
    <t>Rockford East High School</t>
  </si>
  <si>
    <t>173451003600</t>
  </si>
  <si>
    <t>Guilford High School</t>
  </si>
  <si>
    <t>173451003577</t>
  </si>
  <si>
    <t>0004</t>
  </si>
  <si>
    <t>Jefferson High School</t>
  </si>
  <si>
    <t>173451003585</t>
  </si>
  <si>
    <t>West Middle School</t>
  </si>
  <si>
    <t>173451005448</t>
  </si>
  <si>
    <t>1006</t>
  </si>
  <si>
    <t>Eisenhower Middle School</t>
  </si>
  <si>
    <t>173451004426</t>
  </si>
  <si>
    <t>1008</t>
  </si>
  <si>
    <t>Bernard W Flinn Middle School</t>
  </si>
  <si>
    <t>173451003583</t>
  </si>
  <si>
    <t>1009</t>
  </si>
  <si>
    <t>Abraham Lincoln Middle School</t>
  </si>
  <si>
    <t>173451003558</t>
  </si>
  <si>
    <t>1010</t>
  </si>
  <si>
    <t>Kennedy Middle School</t>
  </si>
  <si>
    <t>173451003394</t>
  </si>
  <si>
    <t>Barbour Two-Way Lang Immersion</t>
  </si>
  <si>
    <t>173451003607</t>
  </si>
  <si>
    <t>C Henry Bloom Elem School</t>
  </si>
  <si>
    <t>173451003621</t>
  </si>
  <si>
    <t>2018</t>
  </si>
  <si>
    <t>Brookview Elem School</t>
  </si>
  <si>
    <t>173451003557</t>
  </si>
  <si>
    <t>2019</t>
  </si>
  <si>
    <t>Clifford P Carlson Elem School</t>
  </si>
  <si>
    <t>173451003559</t>
  </si>
  <si>
    <t>201C</t>
  </si>
  <si>
    <t>Legacy Acad of Excellence Charter Sch</t>
  </si>
  <si>
    <t>173451006077</t>
  </si>
  <si>
    <t>http://www.comped-csn.org</t>
  </si>
  <si>
    <t>2022</t>
  </si>
  <si>
    <t>Conklin Elem School</t>
  </si>
  <si>
    <t>173451003561</t>
  </si>
  <si>
    <t>2024</t>
  </si>
  <si>
    <t>Ellis Elementary School</t>
  </si>
  <si>
    <t>173451003563</t>
  </si>
  <si>
    <t>2027</t>
  </si>
  <si>
    <t>Arthur Froberg Elem School</t>
  </si>
  <si>
    <t>173451003618</t>
  </si>
  <si>
    <t>2029</t>
  </si>
  <si>
    <t>Gregory Elem School</t>
  </si>
  <si>
    <t>173451003571</t>
  </si>
  <si>
    <t>202C</t>
  </si>
  <si>
    <t>Galapagos Rockford Charter Sch</t>
  </si>
  <si>
    <t>173451006044</t>
  </si>
  <si>
    <t>2034</t>
  </si>
  <si>
    <t>Haskell Elementary School</t>
  </si>
  <si>
    <t>173451003575</t>
  </si>
  <si>
    <t>2037</t>
  </si>
  <si>
    <t>Swan Hillman Elem School</t>
  </si>
  <si>
    <t>173451003576</t>
  </si>
  <si>
    <t>2039</t>
  </si>
  <si>
    <t>Maud E Johnson Elem School</t>
  </si>
  <si>
    <t>173451003579</t>
  </si>
  <si>
    <t>203C</t>
  </si>
  <si>
    <t>Jackson Charter School</t>
  </si>
  <si>
    <t>173451006154</t>
  </si>
  <si>
    <t>http://www.chicagointl.org/campuses/rockford-patriots.html</t>
  </si>
  <si>
    <t>2040</t>
  </si>
  <si>
    <t>Constance Lane Elementary School</t>
  </si>
  <si>
    <t>173451003580</t>
  </si>
  <si>
    <t>2041</t>
  </si>
  <si>
    <t>Julia Lathrop Elem School</t>
  </si>
  <si>
    <t>173451003574</t>
  </si>
  <si>
    <t>2043</t>
  </si>
  <si>
    <t>McIntosh Elementary</t>
  </si>
  <si>
    <t>173451003581</t>
  </si>
  <si>
    <t>http://rps205.com</t>
  </si>
  <si>
    <t>2051</t>
  </si>
  <si>
    <t>Riverdahl Elem School</t>
  </si>
  <si>
    <t>173451005531</t>
  </si>
  <si>
    <t>2054</t>
  </si>
  <si>
    <t>Rolling Green</t>
  </si>
  <si>
    <t>173451003587</t>
  </si>
  <si>
    <t>2056</t>
  </si>
  <si>
    <t>Spring Creek Elem School</t>
  </si>
  <si>
    <t>173451003620</t>
  </si>
  <si>
    <t>2063</t>
  </si>
  <si>
    <t>R K Welsh Elem School</t>
  </si>
  <si>
    <t>173451003601</t>
  </si>
  <si>
    <t>2064</t>
  </si>
  <si>
    <t>West View Elem School</t>
  </si>
  <si>
    <t>173451003602</t>
  </si>
  <si>
    <t>2066</t>
  </si>
  <si>
    <t>Whitehead Elem School</t>
  </si>
  <si>
    <t>173451003603</t>
  </si>
  <si>
    <t>2067</t>
  </si>
  <si>
    <t>Cherry Valley Elementary School</t>
  </si>
  <si>
    <t>173451003604</t>
  </si>
  <si>
    <t>2078</t>
  </si>
  <si>
    <t>Thurgood Marshall Elementary</t>
  </si>
  <si>
    <t>173451003605</t>
  </si>
  <si>
    <t>2080</t>
  </si>
  <si>
    <t>Washington Elementary School</t>
  </si>
  <si>
    <t>173451005447</t>
  </si>
  <si>
    <t>2084</t>
  </si>
  <si>
    <t>Lewis Lemon Elementary</t>
  </si>
  <si>
    <t>173451000240</t>
  </si>
  <si>
    <t>2085</t>
  </si>
  <si>
    <t>Montessori Elementary School</t>
  </si>
  <si>
    <t>173451001589</t>
  </si>
  <si>
    <t>2086</t>
  </si>
  <si>
    <t>Rockford Envrnmntl Science Acad</t>
  </si>
  <si>
    <t>173451003397</t>
  </si>
  <si>
    <t>2087</t>
  </si>
  <si>
    <t>Thurgood Marshall School</t>
  </si>
  <si>
    <t>173451006242</t>
  </si>
  <si>
    <t>Winnebago Co Detention Center</t>
  </si>
  <si>
    <t>173451006572</t>
  </si>
  <si>
    <t>3073</t>
  </si>
  <si>
    <t>Fairview Early Childhood Center</t>
  </si>
  <si>
    <t>173451005200</t>
  </si>
  <si>
    <t>3075</t>
  </si>
  <si>
    <t>Roosevelt Center</t>
  </si>
  <si>
    <t>173451005449</t>
  </si>
  <si>
    <t>3078</t>
  </si>
  <si>
    <t>Summerdale Early Childhood Center</t>
  </si>
  <si>
    <t>173451006164</t>
  </si>
  <si>
    <t>3079</t>
  </si>
  <si>
    <t>Wm Nashold Early Childhood Center</t>
  </si>
  <si>
    <t>173451006551</t>
  </si>
  <si>
    <t>3080</t>
  </si>
  <si>
    <t>Beyer Early Childhood Center</t>
  </si>
  <si>
    <t>173451006694</t>
  </si>
  <si>
    <t>041012070</t>
  </si>
  <si>
    <t>1719620</t>
  </si>
  <si>
    <t>Hononegah CHD High School</t>
  </si>
  <si>
    <t>171962002236</t>
  </si>
  <si>
    <t>http://www.hononegah.org</t>
  </si>
  <si>
    <t>041013200</t>
  </si>
  <si>
    <t>1736600</t>
  </si>
  <si>
    <t>http://www.sb320.org</t>
  </si>
  <si>
    <t>South Beloit Sr High School</t>
  </si>
  <si>
    <t>173660003768</t>
  </si>
  <si>
    <t>South Beloit Jr High School</t>
  </si>
  <si>
    <t>173660002341</t>
  </si>
  <si>
    <t>Clark Elementary School</t>
  </si>
  <si>
    <t>173660004430</t>
  </si>
  <si>
    <t>Riverview Elementary School</t>
  </si>
  <si>
    <t>173660003766</t>
  </si>
  <si>
    <t>Blackhawk Elementary School</t>
  </si>
  <si>
    <t>173660004638</t>
  </si>
  <si>
    <t>041013210</t>
  </si>
  <si>
    <t>1731050</t>
  </si>
  <si>
    <t>Pecatonica High School</t>
  </si>
  <si>
    <t>173105003229</t>
  </si>
  <si>
    <t>http://www.pecschools.com</t>
  </si>
  <si>
    <t>Pecatonica Comm Middle School</t>
  </si>
  <si>
    <t>173105005648</t>
  </si>
  <si>
    <t>Pecatonica Elem School</t>
  </si>
  <si>
    <t>173105003228</t>
  </si>
  <si>
    <t>041013220</t>
  </si>
  <si>
    <t>1712810</t>
  </si>
  <si>
    <t>http://www.durandbulldogs.com</t>
  </si>
  <si>
    <t>Durand High School</t>
  </si>
  <si>
    <t>171281001536</t>
  </si>
  <si>
    <t>Durand Jr High School</t>
  </si>
  <si>
    <t>171281004614</t>
  </si>
  <si>
    <t>Durand Elem School</t>
  </si>
  <si>
    <t>171281004613</t>
  </si>
  <si>
    <t>Dolan Ctr Maryville Farm Campus</t>
  </si>
  <si>
    <t>171281005157</t>
  </si>
  <si>
    <t>041013230</t>
  </si>
  <si>
    <t>1742790</t>
  </si>
  <si>
    <t>http://www.winnebagoschools.org</t>
  </si>
  <si>
    <t>Winnebago High School</t>
  </si>
  <si>
    <t>174279004297</t>
  </si>
  <si>
    <t>Winnebago Middle School</t>
  </si>
  <si>
    <t>174279004295</t>
  </si>
  <si>
    <t>Dorothy Simon Elem School</t>
  </si>
  <si>
    <t>174279004294</t>
  </si>
  <si>
    <t>Jean McNair Elementary School</t>
  </si>
  <si>
    <t>174279003401</t>
  </si>
  <si>
    <t>050160150</t>
  </si>
  <si>
    <t>05</t>
  </si>
  <si>
    <t>1730420</t>
  </si>
  <si>
    <t>http://www.ccsd15.net</t>
  </si>
  <si>
    <t>1011</t>
  </si>
  <si>
    <t>Plum Grove Jr High School</t>
  </si>
  <si>
    <t>27</t>
  </si>
  <si>
    <t>173042003154</t>
  </si>
  <si>
    <t>1014</t>
  </si>
  <si>
    <t>Carl Sandburg Jr High School</t>
  </si>
  <si>
    <t>173042003157</t>
  </si>
  <si>
    <t>1016</t>
  </si>
  <si>
    <t>Winston Campus Jr High</t>
  </si>
  <si>
    <t>173042005020</t>
  </si>
  <si>
    <t>1018</t>
  </si>
  <si>
    <t>Walter R Sundling Jr High Sch</t>
  </si>
  <si>
    <t>173042003160</t>
  </si>
  <si>
    <t>Jane Addams Elem School</t>
  </si>
  <si>
    <t>173042003146</t>
  </si>
  <si>
    <t>Central Road Elem School</t>
  </si>
  <si>
    <t>173042003144</t>
  </si>
  <si>
    <t>Marion Jordan Elem School</t>
  </si>
  <si>
    <t>173042003151</t>
  </si>
  <si>
    <t>Kimball Hill Elem School</t>
  </si>
  <si>
    <t>173042003148</t>
  </si>
  <si>
    <t>Hunting Ridge Elem School</t>
  </si>
  <si>
    <t>173042003145</t>
  </si>
  <si>
    <t>Lake Louise Elem School</t>
  </si>
  <si>
    <t>173042003149</t>
  </si>
  <si>
    <t>Lincoln Elementary School</t>
  </si>
  <si>
    <t>173042003150</t>
  </si>
  <si>
    <t>Stuart R Paddock School</t>
  </si>
  <si>
    <t>173042003152</t>
  </si>
  <si>
    <t>173042003153</t>
  </si>
  <si>
    <t>Gray M Sanborn Elem School</t>
  </si>
  <si>
    <t>173042003155</t>
  </si>
  <si>
    <t>Virginia Lake Elem School</t>
  </si>
  <si>
    <t>173042003156</t>
  </si>
  <si>
    <t>Willow Bend Elem School</t>
  </si>
  <si>
    <t>173042003159</t>
  </si>
  <si>
    <t>Winston Campus Elementary</t>
  </si>
  <si>
    <t>173042003161</t>
  </si>
  <si>
    <t>2020</t>
  </si>
  <si>
    <t>Thomas Jefferson Elem School</t>
  </si>
  <si>
    <t>173042003162</t>
  </si>
  <si>
    <t>2023</t>
  </si>
  <si>
    <t>Frank C Whiteley Elem School</t>
  </si>
  <si>
    <t>173042005441</t>
  </si>
  <si>
    <t>John G Conyers Learning Academy</t>
  </si>
  <si>
    <t>173042001179</t>
  </si>
  <si>
    <t>050160210</t>
  </si>
  <si>
    <t>1742210</t>
  </si>
  <si>
    <t>http://www.ccsd21.org</t>
  </si>
  <si>
    <t>Cooper Middle School</t>
  </si>
  <si>
    <t>174221004230</t>
  </si>
  <si>
    <t>Oliver W Holmes Middle School</t>
  </si>
  <si>
    <t>30</t>
  </si>
  <si>
    <t>174221004240</t>
  </si>
  <si>
    <t>1007</t>
  </si>
  <si>
    <t>Jack London Middle School</t>
  </si>
  <si>
    <t>174221001184</t>
  </si>
  <si>
    <t>Eugene Field Elem School</t>
  </si>
  <si>
    <t>174221004237</t>
  </si>
  <si>
    <t>Robert Frost Elem School</t>
  </si>
  <si>
    <t>174221004232</t>
  </si>
  <si>
    <t>Joyce Kilmer Elem School</t>
  </si>
  <si>
    <t>174221004242</t>
  </si>
  <si>
    <t>Henry W Longfellow Elem School</t>
  </si>
  <si>
    <t>174221004236</t>
  </si>
  <si>
    <t>Edgar A Poe Elem School</t>
  </si>
  <si>
    <t>174221004233</t>
  </si>
  <si>
    <t>J W Riley Elem School</t>
  </si>
  <si>
    <t>174221004231</t>
  </si>
  <si>
    <t>Booth Tarkington Elem School</t>
  </si>
  <si>
    <t>174221004234</t>
  </si>
  <si>
    <t>Mark Twain Elem School</t>
  </si>
  <si>
    <t>174221004228</t>
  </si>
  <si>
    <t>Walt Whitman Elem School</t>
  </si>
  <si>
    <t>174221004238</t>
  </si>
  <si>
    <t>Nathaniel Hawthorne Early Childhood Sch</t>
  </si>
  <si>
    <t>174221006098</t>
  </si>
  <si>
    <t>050160230</t>
  </si>
  <si>
    <t>02</t>
  </si>
  <si>
    <t>1732850</t>
  </si>
  <si>
    <t>http://www.d23.org</t>
  </si>
  <si>
    <t>MacArthur Middle School</t>
  </si>
  <si>
    <t>173285003405</t>
  </si>
  <si>
    <t>Dwight D Eisenhower Elem School</t>
  </si>
  <si>
    <t>173285003403</t>
  </si>
  <si>
    <t>Betsy Ross Elem School</t>
  </si>
  <si>
    <t>173285003404</t>
  </si>
  <si>
    <t>Anne Sullivan Elem School</t>
  </si>
  <si>
    <t>173285003402</t>
  </si>
  <si>
    <t>050160250</t>
  </si>
  <si>
    <t>1704140</t>
  </si>
  <si>
    <t>http://www.sd25.org</t>
  </si>
  <si>
    <t>South Middle School</t>
  </si>
  <si>
    <t>170414000105</t>
  </si>
  <si>
    <t>1015</t>
  </si>
  <si>
    <t>Thomas Middle School</t>
  </si>
  <si>
    <t>170414000106</t>
  </si>
  <si>
    <t>Dryden Elem School</t>
  </si>
  <si>
    <t>170414000095</t>
  </si>
  <si>
    <t>Greenbrier Elem School</t>
  </si>
  <si>
    <t>170414000096</t>
  </si>
  <si>
    <t>Ivy Hill Elem School</t>
  </si>
  <si>
    <t>170414000097</t>
  </si>
  <si>
    <t>Olive-Mary Stitt School</t>
  </si>
  <si>
    <t>170414000098</t>
  </si>
  <si>
    <t>Patton Elem School</t>
  </si>
  <si>
    <t>170414000099</t>
  </si>
  <si>
    <t>Westgate Elem School</t>
  </si>
  <si>
    <t>170414000100</t>
  </si>
  <si>
    <t>Windsor Elementary School</t>
  </si>
  <si>
    <t>170414000101</t>
  </si>
  <si>
    <t>050160260</t>
  </si>
  <si>
    <t>1733870</t>
  </si>
  <si>
    <t>River Trails Middle School</t>
  </si>
  <si>
    <t>173387003480</t>
  </si>
  <si>
    <t>Euclid Elem School</t>
  </si>
  <si>
    <t>173387003477</t>
  </si>
  <si>
    <t>Indian Grove Elem School</t>
  </si>
  <si>
    <t>173387003478</t>
  </si>
  <si>
    <t>Prairie Trails School</t>
  </si>
  <si>
    <t>173387006831</t>
  </si>
  <si>
    <t>050160270</t>
  </si>
  <si>
    <t>1717850</t>
  </si>
  <si>
    <t>http://www.nb27.org</t>
  </si>
  <si>
    <t>Wood Oaks Jr High School</t>
  </si>
  <si>
    <t>171785002081</t>
  </si>
  <si>
    <t>Hickory Point Elem School</t>
  </si>
  <si>
    <t>171785002078</t>
  </si>
  <si>
    <t>Shabonee School</t>
  </si>
  <si>
    <t>171785002079</t>
  </si>
  <si>
    <t>050160280</t>
  </si>
  <si>
    <t>1728980</t>
  </si>
  <si>
    <t>http://www.northbrook28.net</t>
  </si>
  <si>
    <t>1004</t>
  </si>
  <si>
    <t>Northbrook Junior High School</t>
  </si>
  <si>
    <t>172898003040</t>
  </si>
  <si>
    <t>Greenbriar Elem School</t>
  </si>
  <si>
    <t>172898003038</t>
  </si>
  <si>
    <t>Meadowbrook Elem School</t>
  </si>
  <si>
    <t>172898003039</t>
  </si>
  <si>
    <t>Westmoor Elem School</t>
  </si>
  <si>
    <t>172898003041</t>
  </si>
  <si>
    <t>050160290</t>
  </si>
  <si>
    <t>1738400</t>
  </si>
  <si>
    <t>http://www.sunsetridge29.org</t>
  </si>
  <si>
    <t>Middlefork Primary School</t>
  </si>
  <si>
    <t>173840003917</t>
  </si>
  <si>
    <t>Sunset Ridge Elem School</t>
  </si>
  <si>
    <t>173840003918</t>
  </si>
  <si>
    <t>http://www.sunsetridge29.net</t>
  </si>
  <si>
    <t>Northfield Community Nursery School</t>
  </si>
  <si>
    <t>173840006542</t>
  </si>
  <si>
    <t>http://sunsetridge29.org</t>
  </si>
  <si>
    <t>050160300</t>
  </si>
  <si>
    <t>1724420</t>
  </si>
  <si>
    <t>http://www.district30.org</t>
  </si>
  <si>
    <t>Maple School</t>
  </si>
  <si>
    <t>172442002649</t>
  </si>
  <si>
    <t>Willowbrook Elem School</t>
  </si>
  <si>
    <t>172442002651</t>
  </si>
  <si>
    <t>Wescott Elementary School</t>
  </si>
  <si>
    <t>172442002650</t>
  </si>
  <si>
    <t>050160310</t>
  </si>
  <si>
    <t>1741700</t>
  </si>
  <si>
    <t>http://www.district31.net</t>
  </si>
  <si>
    <t>Field School</t>
  </si>
  <si>
    <t>174170004176</t>
  </si>
  <si>
    <t>Henry Winkelman Elem School</t>
  </si>
  <si>
    <t>174170004175</t>
  </si>
  <si>
    <t>050160340</t>
  </si>
  <si>
    <t>1716920</t>
  </si>
  <si>
    <t>http://www.glenview34.org</t>
  </si>
  <si>
    <t>Attea Middle School</t>
  </si>
  <si>
    <t>171692005657</t>
  </si>
  <si>
    <t>Springman Middle School</t>
  </si>
  <si>
    <t>171692002003</t>
  </si>
  <si>
    <t>Glen Grove Elem School</t>
  </si>
  <si>
    <t>171692001998</t>
  </si>
  <si>
    <t>Henking Elem School</t>
  </si>
  <si>
    <t>171692001999</t>
  </si>
  <si>
    <t>Hoffman Elem School</t>
  </si>
  <si>
    <t>171692002000</t>
  </si>
  <si>
    <t>Lyon Elem School</t>
  </si>
  <si>
    <t>171692002001</t>
  </si>
  <si>
    <t>Pleasant Ridge Elem School</t>
  </si>
  <si>
    <t>171692002002</t>
  </si>
  <si>
    <t>Westbrook Elementary School</t>
  </si>
  <si>
    <t>171692002004</t>
  </si>
  <si>
    <t>050160350</t>
  </si>
  <si>
    <t>1716860</t>
  </si>
  <si>
    <t>http://www.glencoeschools.org</t>
  </si>
  <si>
    <t>Central School</t>
  </si>
  <si>
    <t>171686001993</t>
  </si>
  <si>
    <t>West School</t>
  </si>
  <si>
    <t>171686005280</t>
  </si>
  <si>
    <t>South Elem School</t>
  </si>
  <si>
    <t>171686001992</t>
  </si>
  <si>
    <t>050160360</t>
  </si>
  <si>
    <t>1742840</t>
  </si>
  <si>
    <t>http://www.winnetka36.org</t>
  </si>
  <si>
    <t>Carleton W Washburne School</t>
  </si>
  <si>
    <t>174284004298</t>
  </si>
  <si>
    <t>Crow Island Elem School</t>
  </si>
  <si>
    <t>174284004299</t>
  </si>
  <si>
    <t>Greeley Elem School</t>
  </si>
  <si>
    <t>174284004300</t>
  </si>
  <si>
    <t>Hubbard Woods Elem School</t>
  </si>
  <si>
    <t>174284004301</t>
  </si>
  <si>
    <t>The Skokie School</t>
  </si>
  <si>
    <t>174284002469</t>
  </si>
  <si>
    <t>050160370</t>
  </si>
  <si>
    <t>1704800</t>
  </si>
  <si>
    <t>http://avoca37.org</t>
  </si>
  <si>
    <t>Marie Murphy School</t>
  </si>
  <si>
    <t>170480000043</t>
  </si>
  <si>
    <t>Avoca West Elem School</t>
  </si>
  <si>
    <t>170480000177</t>
  </si>
  <si>
    <t>050160380</t>
  </si>
  <si>
    <t>1720970</t>
  </si>
  <si>
    <t>http://www.kenilworth38.org</t>
  </si>
  <si>
    <t>The Joseph Sears School</t>
  </si>
  <si>
    <t>172097002378</t>
  </si>
  <si>
    <t>050160390</t>
  </si>
  <si>
    <t>1742600</t>
  </si>
  <si>
    <t>http://www.wilmette39.org</t>
  </si>
  <si>
    <t>Wilmette Junior High School</t>
  </si>
  <si>
    <t>174260004280</t>
  </si>
  <si>
    <t>Central Elem School</t>
  </si>
  <si>
    <t>174260004275</t>
  </si>
  <si>
    <t>Harper Elem School</t>
  </si>
  <si>
    <t>174260004276</t>
  </si>
  <si>
    <t>McKenzie Elem School</t>
  </si>
  <si>
    <t>174260004278</t>
  </si>
  <si>
    <t>Romona Elem School</t>
  </si>
  <si>
    <t>174260004279</t>
  </si>
  <si>
    <t>Highcrest Middle School</t>
  </si>
  <si>
    <t>174260001195</t>
  </si>
  <si>
    <t>050160540</t>
  </si>
  <si>
    <t>1734740</t>
  </si>
  <si>
    <t>http://www.sd54.org</t>
  </si>
  <si>
    <t>Jane Addams JHS</t>
  </si>
  <si>
    <t>173474003646</t>
  </si>
  <si>
    <t>1012</t>
  </si>
  <si>
    <t>Robert Frost JHS</t>
  </si>
  <si>
    <t>173474003653</t>
  </si>
  <si>
    <t>Dwight D Eisenhower JHS</t>
  </si>
  <si>
    <t>173474003637</t>
  </si>
  <si>
    <t>1019</t>
  </si>
  <si>
    <t>Margaret Mead JHS</t>
  </si>
  <si>
    <t>173474004428</t>
  </si>
  <si>
    <t>1020</t>
  </si>
  <si>
    <t>Helen Keller JHS</t>
  </si>
  <si>
    <t>173474000707</t>
  </si>
  <si>
    <t>Buzz Aldrin Elem School</t>
  </si>
  <si>
    <t>173474003636</t>
  </si>
  <si>
    <t>Neil Armstrong Elem School</t>
  </si>
  <si>
    <t>173474003652</t>
  </si>
  <si>
    <t>Campanelli Elem School</t>
  </si>
  <si>
    <t>173474003635</t>
  </si>
  <si>
    <t>Winston Churchill Elem School</t>
  </si>
  <si>
    <t>173474003658</t>
  </si>
  <si>
    <t>Michael Collins Elem School</t>
  </si>
  <si>
    <t>173474003650</t>
  </si>
  <si>
    <t>Everett Dirksen Elementary Sch</t>
  </si>
  <si>
    <t>173474005450</t>
  </si>
  <si>
    <t>Thomas Dooley Elem School</t>
  </si>
  <si>
    <t>173474003656</t>
  </si>
  <si>
    <t>Fairview Elem School</t>
  </si>
  <si>
    <t>173474003640</t>
  </si>
  <si>
    <t>Anne Fox Elem School</t>
  </si>
  <si>
    <t>173474003634</t>
  </si>
  <si>
    <t>Hanover Highlands Elem School</t>
  </si>
  <si>
    <t>173474003642</t>
  </si>
  <si>
    <t>Nathan Hale Elem School</t>
  </si>
  <si>
    <t>173474003651</t>
  </si>
  <si>
    <t>Lakeview Elem School</t>
  </si>
  <si>
    <t>173474003648</t>
  </si>
  <si>
    <t>MacArthur International Spanish Academy</t>
  </si>
  <si>
    <t>173474003649</t>
  </si>
  <si>
    <t>John Muir Literacy Academy</t>
  </si>
  <si>
    <t>173474003647</t>
  </si>
  <si>
    <t>Adolph Link Elem School</t>
  </si>
  <si>
    <t>173474003632</t>
  </si>
  <si>
    <t>2026</t>
  </si>
  <si>
    <t>Albert Einstein Elem School</t>
  </si>
  <si>
    <t>173474003633</t>
  </si>
  <si>
    <t>Hoover Math and Science Academy</t>
  </si>
  <si>
    <t>173474003645</t>
  </si>
  <si>
    <t>2028</t>
  </si>
  <si>
    <t>Adlai Stevenson Elem School</t>
  </si>
  <si>
    <t>173474003631</t>
  </si>
  <si>
    <t>Frederick Nerge Elem School</t>
  </si>
  <si>
    <t>173474003641</t>
  </si>
  <si>
    <t>2030</t>
  </si>
  <si>
    <t>Enders-Salk Elem School</t>
  </si>
  <si>
    <t>173474003638</t>
  </si>
  <si>
    <t>2031</t>
  </si>
  <si>
    <t>Elizabeth Blackwell Elem School</t>
  </si>
  <si>
    <t>173474004427</t>
  </si>
  <si>
    <t>2032</t>
  </si>
  <si>
    <t>Lincoln Prairie School</t>
  </si>
  <si>
    <t>173474003420</t>
  </si>
  <si>
    <t>3111</t>
  </si>
  <si>
    <t>The District 54 Early Learning Center</t>
  </si>
  <si>
    <t>173474006316</t>
  </si>
  <si>
    <t>050160570</t>
  </si>
  <si>
    <t>1727210</t>
  </si>
  <si>
    <t>http://www.d57.org</t>
  </si>
  <si>
    <t>Lincoln Middle School</t>
  </si>
  <si>
    <t>172721002885</t>
  </si>
  <si>
    <t>172721002888</t>
  </si>
  <si>
    <t>Lions Park Elem School</t>
  </si>
  <si>
    <t>172721001596</t>
  </si>
  <si>
    <t>Westbrook Early Learning Cntr</t>
  </si>
  <si>
    <t>172721005771</t>
  </si>
  <si>
    <t>050160590</t>
  </si>
  <si>
    <t>1713770</t>
  </si>
  <si>
    <t>http://www.ccsd59.org</t>
  </si>
  <si>
    <t>Grove Jr High School</t>
  </si>
  <si>
    <t>171377001715</t>
  </si>
  <si>
    <t>http://grove.ccsd59.org</t>
  </si>
  <si>
    <t>Holmes Jr High School</t>
  </si>
  <si>
    <t>171377001719</t>
  </si>
  <si>
    <t>Friendship Jr High School</t>
  </si>
  <si>
    <t>171377001730</t>
  </si>
  <si>
    <t>Brentwood Elem School</t>
  </si>
  <si>
    <t>171377001718</t>
  </si>
  <si>
    <t>http://www.ccsd59.org/brentwood</t>
  </si>
  <si>
    <t>Adm Richard E Byrd Elem School</t>
  </si>
  <si>
    <t>171377001713</t>
  </si>
  <si>
    <t>http://byrd.ccsd59.org</t>
  </si>
  <si>
    <t>Clearmont Elem School</t>
  </si>
  <si>
    <t>171377001711</t>
  </si>
  <si>
    <t>http://clearmont.ccsd59.org</t>
  </si>
  <si>
    <t>Devonshire School</t>
  </si>
  <si>
    <t>171377001714</t>
  </si>
  <si>
    <t>http://devonshire.ccsd59.org</t>
  </si>
  <si>
    <t>Forest View Elem School</t>
  </si>
  <si>
    <t>171377001716</t>
  </si>
  <si>
    <t>171377001717</t>
  </si>
  <si>
    <t>http://frost.ccsd59.org</t>
  </si>
  <si>
    <t>John Jay Elem School</t>
  </si>
  <si>
    <t>171377001727</t>
  </si>
  <si>
    <t>http://jay.ccsd59.org</t>
  </si>
  <si>
    <t>Juliette Low Elem School</t>
  </si>
  <si>
    <t>171377001722</t>
  </si>
  <si>
    <t>Rupley Elem School</t>
  </si>
  <si>
    <t>171377001723</t>
  </si>
  <si>
    <t>http://rupley.ccsd59.org</t>
  </si>
  <si>
    <t>Salt Creek Elem School</t>
  </si>
  <si>
    <t>171377001726</t>
  </si>
  <si>
    <t>http://saltcreek.ccsd59.org</t>
  </si>
  <si>
    <t>Ridge Family Center for Learning</t>
  </si>
  <si>
    <t>171377004568</t>
  </si>
  <si>
    <t>The Early Learning Center</t>
  </si>
  <si>
    <t>171377006786</t>
  </si>
  <si>
    <t>050160620</t>
  </si>
  <si>
    <t>CCSD 62</t>
  </si>
  <si>
    <t>1712120</t>
  </si>
  <si>
    <t>http://www.d62.org</t>
  </si>
  <si>
    <t>Algonquin Middle School</t>
  </si>
  <si>
    <t>171212001460</t>
  </si>
  <si>
    <t>Chippewa Middle School</t>
  </si>
  <si>
    <t>171212001462</t>
  </si>
  <si>
    <t>Iroquois Community School</t>
  </si>
  <si>
    <t>171212001465</t>
  </si>
  <si>
    <t>171212001461</t>
  </si>
  <si>
    <t>Cumberland Elem School</t>
  </si>
  <si>
    <t>171212001463</t>
  </si>
  <si>
    <t>Forest Elem School</t>
  </si>
  <si>
    <t>171212001464</t>
  </si>
  <si>
    <t>North Elementary School</t>
  </si>
  <si>
    <t>171212001466</t>
  </si>
  <si>
    <t>Orchard Place Elem School</t>
  </si>
  <si>
    <t>171212001467</t>
  </si>
  <si>
    <t>Plainfield Elem School</t>
  </si>
  <si>
    <t>03</t>
  </si>
  <si>
    <t>171212001468</t>
  </si>
  <si>
    <t>171212001469</t>
  </si>
  <si>
    <t>http://wwwd62.org</t>
  </si>
  <si>
    <t>2012</t>
  </si>
  <si>
    <t>Terrace Elem School</t>
  </si>
  <si>
    <t>171212001470</t>
  </si>
  <si>
    <t>050160630</t>
  </si>
  <si>
    <t>1713140</t>
  </si>
  <si>
    <t>http://www.emsd63.org</t>
  </si>
  <si>
    <t>Gemini Middle School</t>
  </si>
  <si>
    <t>171314001552</t>
  </si>
  <si>
    <t>http://www.emsd63.org/Gemini</t>
  </si>
  <si>
    <t>V H Nelson Elem School</t>
  </si>
  <si>
    <t>171314001553</t>
  </si>
  <si>
    <t>http://www.emsd63.org/Nelson</t>
  </si>
  <si>
    <t>171314001551</t>
  </si>
  <si>
    <t>http://www.emsd63.org/Twain</t>
  </si>
  <si>
    <t>171314001555</t>
  </si>
  <si>
    <t>Melzer School</t>
  </si>
  <si>
    <t>171314005276</t>
  </si>
  <si>
    <t>http://www.emsd63.org/Melzer</t>
  </si>
  <si>
    <t>Apollo Elem School</t>
  </si>
  <si>
    <t>171314000063</t>
  </si>
  <si>
    <t>http://www.emsd63.org/apollo</t>
  </si>
  <si>
    <t>171314006784</t>
  </si>
  <si>
    <t>050160640</t>
  </si>
  <si>
    <t>1730840</t>
  </si>
  <si>
    <t>http://d64.org</t>
  </si>
  <si>
    <t>Emerson Middle School</t>
  </si>
  <si>
    <t>173084002472</t>
  </si>
  <si>
    <t>173084003216</t>
  </si>
  <si>
    <t>George B Carpenter Elem School</t>
  </si>
  <si>
    <t>173084003213</t>
  </si>
  <si>
    <t>173084003212</t>
  </si>
  <si>
    <t>173084003210</t>
  </si>
  <si>
    <t>Theodore Roosevelt Elem School</t>
  </si>
  <si>
    <t>173084003215</t>
  </si>
  <si>
    <t>George Washington Elem School</t>
  </si>
  <si>
    <t>173084003217</t>
  </si>
  <si>
    <t>Jefferson School</t>
  </si>
  <si>
    <t>173084006374</t>
  </si>
  <si>
    <t>050160650</t>
  </si>
  <si>
    <t>1714460</t>
  </si>
  <si>
    <t>http://www.district65.net</t>
  </si>
  <si>
    <t>Chute Middle School</t>
  </si>
  <si>
    <t>171446001786</t>
  </si>
  <si>
    <t>http://chute.district65.net</t>
  </si>
  <si>
    <t>Haven Middle School</t>
  </si>
  <si>
    <t>171446001790</t>
  </si>
  <si>
    <t>http://www.haven.district65.net</t>
  </si>
  <si>
    <t>Nichols Middle School</t>
  </si>
  <si>
    <t>171446001795</t>
  </si>
  <si>
    <t>http://www.nichols.district65.net</t>
  </si>
  <si>
    <t>Dawes Elementary School</t>
  </si>
  <si>
    <t>171446001787</t>
  </si>
  <si>
    <t>http://www.dawes.district65.net</t>
  </si>
  <si>
    <t>Dewey Elem School</t>
  </si>
  <si>
    <t>171446001788</t>
  </si>
  <si>
    <t>http://dewey.district65.net</t>
  </si>
  <si>
    <t>171446001792</t>
  </si>
  <si>
    <t>http://www.lincoln.district65.net</t>
  </si>
  <si>
    <t>Lincolnwood Elem School</t>
  </si>
  <si>
    <t>171446001793</t>
  </si>
  <si>
    <t>http://www.lincolnwood.district65.net</t>
  </si>
  <si>
    <t>Oakton Elem School</t>
  </si>
  <si>
    <t>171446001796</t>
  </si>
  <si>
    <t>http://www.oakton.district65.net</t>
  </si>
  <si>
    <t>Orrington Elem School</t>
  </si>
  <si>
    <t>171446001797</t>
  </si>
  <si>
    <t>http://www.orrington.district65.net</t>
  </si>
  <si>
    <t>Walker Elem School</t>
  </si>
  <si>
    <t>171446001801</t>
  </si>
  <si>
    <t>http://walker.district65.net</t>
  </si>
  <si>
    <t>171446001802</t>
  </si>
  <si>
    <t>http://washington.district65.net</t>
  </si>
  <si>
    <t>2021</t>
  </si>
  <si>
    <t>Willard Elem School</t>
  </si>
  <si>
    <t>171446001803</t>
  </si>
  <si>
    <t>http://www.willard.district65.net</t>
  </si>
  <si>
    <t>Dr ML King Jr Literary &amp; Fine Arts Sch</t>
  </si>
  <si>
    <t>171446001794</t>
  </si>
  <si>
    <t>http://www.kinglab.district65.net</t>
  </si>
  <si>
    <t>Kingsley Elementary School</t>
  </si>
  <si>
    <t>171446005537</t>
  </si>
  <si>
    <t>http://www.kingsley.district65.net</t>
  </si>
  <si>
    <t>Dr Bessie Rhodes Sch Global Studies</t>
  </si>
  <si>
    <t>171446001216</t>
  </si>
  <si>
    <t>http://rhodesmagnet.district65.net</t>
  </si>
  <si>
    <t>3017</t>
  </si>
  <si>
    <t>Rice Childrens Center</t>
  </si>
  <si>
    <t>171446001789</t>
  </si>
  <si>
    <t>http://www.essdrice.dreamteamtech.com</t>
  </si>
  <si>
    <t>3020</t>
  </si>
  <si>
    <t>Joseph E Hill Education Center</t>
  </si>
  <si>
    <t>171446004569</t>
  </si>
  <si>
    <t>050160670</t>
  </si>
  <si>
    <t>1726820</t>
  </si>
  <si>
    <t>http://www.golf67.net</t>
  </si>
  <si>
    <t>Golf Middle School</t>
  </si>
  <si>
    <t>172682002867</t>
  </si>
  <si>
    <t>Hynes Elem School</t>
  </si>
  <si>
    <t>172682002868</t>
  </si>
  <si>
    <t>050160680</t>
  </si>
  <si>
    <t>1736450</t>
  </si>
  <si>
    <t>http://www.skokie68.org</t>
  </si>
  <si>
    <t>Old Orchard Jr High School</t>
  </si>
  <si>
    <t>173645003759</t>
  </si>
  <si>
    <t>http://www.skokie68.org/schools/orchard/orchard.html</t>
  </si>
  <si>
    <t>Devonshire Elem School</t>
  </si>
  <si>
    <t>173645003756</t>
  </si>
  <si>
    <t>http://www.skokie68.org/schools/devonshire/index.html</t>
  </si>
  <si>
    <t>Jane Stenson School</t>
  </si>
  <si>
    <t>173645003758</t>
  </si>
  <si>
    <t>http://www.skokie68.org/schools/stenson/index.html</t>
  </si>
  <si>
    <t>Highland Elementary School</t>
  </si>
  <si>
    <t>173645003757</t>
  </si>
  <si>
    <t>http://www.sd68.k12.il.us/schools/highland/index.html</t>
  </si>
  <si>
    <t>050160690</t>
  </si>
  <si>
    <t>1736480</t>
  </si>
  <si>
    <t>http://www.sd69.org</t>
  </si>
  <si>
    <t>Lincoln Jr High School</t>
  </si>
  <si>
    <t>173648003760</t>
  </si>
  <si>
    <t>Thomas Edison Elem School</t>
  </si>
  <si>
    <t>173648003762</t>
  </si>
  <si>
    <t>Madison Elem School</t>
  </si>
  <si>
    <t>173648003761</t>
  </si>
  <si>
    <t>050160700</t>
  </si>
  <si>
    <t>1726850</t>
  </si>
  <si>
    <t>http://www.mgsd70.org</t>
  </si>
  <si>
    <t>Park View Elem School</t>
  </si>
  <si>
    <t>172685002870</t>
  </si>
  <si>
    <t>050160710</t>
  </si>
  <si>
    <t>1728500</t>
  </si>
  <si>
    <t>http://www.niles71.org</t>
  </si>
  <si>
    <t>Clarence E Culver School</t>
  </si>
  <si>
    <t>172850002476</t>
  </si>
  <si>
    <t>050160720</t>
  </si>
  <si>
    <t>Fairview SD 72</t>
  </si>
  <si>
    <t>1714820</t>
  </si>
  <si>
    <t>http://www.fairview72.com</t>
  </si>
  <si>
    <t>Fairview South Elementary School</t>
  </si>
  <si>
    <t>171482001820</t>
  </si>
  <si>
    <t>050160730</t>
  </si>
  <si>
    <t>1713260</t>
  </si>
  <si>
    <t>http://www.eps73.net</t>
  </si>
  <si>
    <t>East Prairie Elem School</t>
  </si>
  <si>
    <t>171326001578</t>
  </si>
  <si>
    <t>050160735</t>
  </si>
  <si>
    <t>1710380</t>
  </si>
  <si>
    <t>http://www.sd735.org</t>
  </si>
  <si>
    <t>Oliver McCracken Middle School</t>
  </si>
  <si>
    <t>171038001254</t>
  </si>
  <si>
    <t>http://www.sd735.org/mccracken</t>
  </si>
  <si>
    <t>John Middleton Elem School</t>
  </si>
  <si>
    <t>171038001253</t>
  </si>
  <si>
    <t>http://www.sd735.org/middleton</t>
  </si>
  <si>
    <t>Elizabeth Meyer School</t>
  </si>
  <si>
    <t>171038000711</t>
  </si>
  <si>
    <t>http://www.sd735.org/meyer</t>
  </si>
  <si>
    <t>050160740</t>
  </si>
  <si>
    <t>1723100</t>
  </si>
  <si>
    <t>http://sd74.org</t>
  </si>
  <si>
    <t>Lincoln Hall Middle School</t>
  </si>
  <si>
    <t>172310002549</t>
  </si>
  <si>
    <t>http://www.sd74.org</t>
  </si>
  <si>
    <t>Rutledge Hall Elem School</t>
  </si>
  <si>
    <t>172310002550</t>
  </si>
  <si>
    <t>Todd Hall Elem School</t>
  </si>
  <si>
    <t>172310002551</t>
  </si>
  <si>
    <t>050162020</t>
  </si>
  <si>
    <t>1714490</t>
  </si>
  <si>
    <t>http://www.eths.k12.il.us</t>
  </si>
  <si>
    <t>Evanston Twp High School</t>
  </si>
  <si>
    <t>171449001804</t>
  </si>
  <si>
    <t>ETHS Day School</t>
  </si>
  <si>
    <t>171449006735</t>
  </si>
  <si>
    <t>https://www.eths.k12.il.us/Page/1518</t>
  </si>
  <si>
    <t>050162030</t>
  </si>
  <si>
    <t>1728200</t>
  </si>
  <si>
    <t>https://www.newtrier.k12.il.us/</t>
  </si>
  <si>
    <t>New Trier Township H S Winnetka</t>
  </si>
  <si>
    <t>172820002975</t>
  </si>
  <si>
    <t>http://www.newtrier.k12.il.us/</t>
  </si>
  <si>
    <t>New Trier Township H S Northfield</t>
  </si>
  <si>
    <t>172820004263</t>
  </si>
  <si>
    <t>http://www.newtrier.k12.il.us</t>
  </si>
  <si>
    <t>050162070</t>
  </si>
  <si>
    <t>1724090</t>
  </si>
  <si>
    <t>http://www.maine207.org</t>
  </si>
  <si>
    <t>Maine East High School</t>
  </si>
  <si>
    <t>172409005030</t>
  </si>
  <si>
    <t>http://east.maine207.org</t>
  </si>
  <si>
    <t>Maine South High School</t>
  </si>
  <si>
    <t>172409005031</t>
  </si>
  <si>
    <t>http://south.maine207.org</t>
  </si>
  <si>
    <t>Maine West High School</t>
  </si>
  <si>
    <t>172409005032</t>
  </si>
  <si>
    <t>https://west.maine207.org</t>
  </si>
  <si>
    <t>Ralph J Frost Academy</t>
  </si>
  <si>
    <t>172409005034</t>
  </si>
  <si>
    <t>050162110</t>
  </si>
  <si>
    <t>1730450</t>
  </si>
  <si>
    <t>https://adc.d211.org/</t>
  </si>
  <si>
    <t>J B Conant High School</t>
  </si>
  <si>
    <t>173045003165</t>
  </si>
  <si>
    <t>https://adc.d211.org/Domain/10</t>
  </si>
  <si>
    <t>Wm Fremd High School</t>
  </si>
  <si>
    <t>173045003168</t>
  </si>
  <si>
    <t>https://adc.d211.org/Domain/9</t>
  </si>
  <si>
    <t>Palatine High School</t>
  </si>
  <si>
    <t>173045003166</t>
  </si>
  <si>
    <t>https://adc.d211.org/Domain/8</t>
  </si>
  <si>
    <t>Schaumburg High School</t>
  </si>
  <si>
    <t>173045003167</t>
  </si>
  <si>
    <t>https://adc.d211.org/Domain/11</t>
  </si>
  <si>
    <t>Hoffman Estates High School</t>
  </si>
  <si>
    <t>173045003164</t>
  </si>
  <si>
    <t>https://adc.d211.org/Domain/12</t>
  </si>
  <si>
    <t>Higgins Education Center</t>
  </si>
  <si>
    <t>173045004421</t>
  </si>
  <si>
    <t>https://adc.d211.org/Domain/13</t>
  </si>
  <si>
    <t>North Campus</t>
  </si>
  <si>
    <t>173045005782</t>
  </si>
  <si>
    <t>https://adc.d211.org/Domain/14</t>
  </si>
  <si>
    <t>050162140</t>
  </si>
  <si>
    <t>1704170</t>
  </si>
  <si>
    <t>http://www.d214.org</t>
  </si>
  <si>
    <t>Elk Grove High School</t>
  </si>
  <si>
    <t>170417000111</t>
  </si>
  <si>
    <t>John Hersey High School</t>
  </si>
  <si>
    <t>170417000113</t>
  </si>
  <si>
    <t>0005</t>
  </si>
  <si>
    <t>Prospect High School</t>
  </si>
  <si>
    <t>170417000114</t>
  </si>
  <si>
    <t>Wheeling High School</t>
  </si>
  <si>
    <t>170417000117</t>
  </si>
  <si>
    <t>Rolling Meadows High School</t>
  </si>
  <si>
    <t>170417000115</t>
  </si>
  <si>
    <t>0008</t>
  </si>
  <si>
    <t>Buffalo Grove High School</t>
  </si>
  <si>
    <t>170417000110</t>
  </si>
  <si>
    <t>The Academy at Forest View</t>
  </si>
  <si>
    <t>170417000116</t>
  </si>
  <si>
    <t>Young Adult Program</t>
  </si>
  <si>
    <t>170417000036</t>
  </si>
  <si>
    <t>Vanguard School</t>
  </si>
  <si>
    <t>170417001965</t>
  </si>
  <si>
    <t>3006</t>
  </si>
  <si>
    <t>Newcomer Center</t>
  </si>
  <si>
    <t>170417004679</t>
  </si>
  <si>
    <t>050162190</t>
  </si>
  <si>
    <t>1728530</t>
  </si>
  <si>
    <t>Niles North High School</t>
  </si>
  <si>
    <t>172853002986</t>
  </si>
  <si>
    <t>http://www.niles-hs.k12.il.us</t>
  </si>
  <si>
    <t>Niles West High School</t>
  </si>
  <si>
    <t>172853002988</t>
  </si>
  <si>
    <t>http://www.niles219.org</t>
  </si>
  <si>
    <t>Niles Central</t>
  </si>
  <si>
    <t>172853005783</t>
  </si>
  <si>
    <t>Bridges Adult Transition Center</t>
  </si>
  <si>
    <t>172853006775</t>
  </si>
  <si>
    <t>050162250</t>
  </si>
  <si>
    <t>Glenbrook HSD 225</t>
  </si>
  <si>
    <t>1729010</t>
  </si>
  <si>
    <t>http://www.glenbrook225.org</t>
  </si>
  <si>
    <t>Glenbrook North High School</t>
  </si>
  <si>
    <t>172901003042</t>
  </si>
  <si>
    <t>http://www.glenbrook225.org/north</t>
  </si>
  <si>
    <t>Glenbrook South High School</t>
  </si>
  <si>
    <t>172901003043</t>
  </si>
  <si>
    <t>http://www.glenbrook225.org/south</t>
  </si>
  <si>
    <t>Glenbrook Evening High School</t>
  </si>
  <si>
    <t>172901005045</t>
  </si>
  <si>
    <t>http://gbhsweb.glenbrook225.org/gbe/gbhrevs.html</t>
  </si>
  <si>
    <t>Glenbrook Off Campus</t>
  </si>
  <si>
    <t>172901005784</t>
  </si>
  <si>
    <t>http://www.glenbrook225.org/offcampus</t>
  </si>
  <si>
    <t>060160780</t>
  </si>
  <si>
    <t>1734770</t>
  </si>
  <si>
    <t>Rosemont Elem School</t>
  </si>
  <si>
    <t>173477003659</t>
  </si>
  <si>
    <t>060160790</t>
  </si>
  <si>
    <t>1731200</t>
  </si>
  <si>
    <t>http://www.pennoyerschool.org</t>
  </si>
  <si>
    <t>Pennoyer Elem School</t>
  </si>
  <si>
    <t>173120003250</t>
  </si>
  <si>
    <t>http://pennoyerschool.org</t>
  </si>
  <si>
    <t>060160800</t>
  </si>
  <si>
    <t>1728650</t>
  </si>
  <si>
    <t>http://www.norridge80.org</t>
  </si>
  <si>
    <t>J Giles Elem School</t>
  </si>
  <si>
    <t>172865006555</t>
  </si>
  <si>
    <t>J Leigh Elem School</t>
  </si>
  <si>
    <t>172865003008</t>
  </si>
  <si>
    <t>http://www.norridge80.net</t>
  </si>
  <si>
    <t>060160810</t>
  </si>
  <si>
    <t>1735640</t>
  </si>
  <si>
    <t>http://www.sd81.org</t>
  </si>
  <si>
    <t>173564003711</t>
  </si>
  <si>
    <t>John F Kennedy Elem School</t>
  </si>
  <si>
    <t>173564003712</t>
  </si>
  <si>
    <t>173564003713</t>
  </si>
  <si>
    <t>060160830</t>
  </si>
  <si>
    <t>1724330</t>
  </si>
  <si>
    <t>http://www.d83.org</t>
  </si>
  <si>
    <t>Mannheim Middle School</t>
  </si>
  <si>
    <t>172433002642</t>
  </si>
  <si>
    <t>Scott Elementary School</t>
  </si>
  <si>
    <t>172433002644</t>
  </si>
  <si>
    <t>Roy Elem School</t>
  </si>
  <si>
    <t>172433002643</t>
  </si>
  <si>
    <t>Westdale Elem School</t>
  </si>
  <si>
    <t>172433002645</t>
  </si>
  <si>
    <t>Enger School</t>
  </si>
  <si>
    <t>172433002641</t>
  </si>
  <si>
    <t>Mannheim Early Childhood Center</t>
  </si>
  <si>
    <t>172433006324</t>
  </si>
  <si>
    <t>060160840</t>
  </si>
  <si>
    <t>1715780</t>
  </si>
  <si>
    <t>http://www.d84.org</t>
  </si>
  <si>
    <t>Hester Jr High School</t>
  </si>
  <si>
    <t>171578001887</t>
  </si>
  <si>
    <t>171578001886</t>
  </si>
  <si>
    <t>Dan H Pietrini Elem School</t>
  </si>
  <si>
    <t>171578001888</t>
  </si>
  <si>
    <t>Passow Elementary School</t>
  </si>
  <si>
    <t>171578001889</t>
  </si>
  <si>
    <t>060160845</t>
  </si>
  <si>
    <t>1733390</t>
  </si>
  <si>
    <t>http://www.rhodes.k12.il.us</t>
  </si>
  <si>
    <t>Rhodes Elem School</t>
  </si>
  <si>
    <t>173339003457</t>
  </si>
  <si>
    <t>060160855</t>
  </si>
  <si>
    <t>1733840</t>
  </si>
  <si>
    <t>http://www.rivergroveschool.org</t>
  </si>
  <si>
    <t>River Grove Elem School</t>
  </si>
  <si>
    <t>173384003476</t>
  </si>
  <si>
    <t>060160860</t>
  </si>
  <si>
    <t>1739780</t>
  </si>
  <si>
    <t>http://www.urs86.org</t>
  </si>
  <si>
    <t>Union Ridge Elem School</t>
  </si>
  <si>
    <t>173978004006</t>
  </si>
  <si>
    <t>060160870</t>
  </si>
  <si>
    <t>1706000</t>
  </si>
  <si>
    <t>http://www.berkeley87.org</t>
  </si>
  <si>
    <t>170600000279</t>
  </si>
  <si>
    <t>http://berkeley87.org</t>
  </si>
  <si>
    <t>Northlake Middle School</t>
  </si>
  <si>
    <t>170600000281</t>
  </si>
  <si>
    <t>Jefferson Primary School</t>
  </si>
  <si>
    <t>170600000283</t>
  </si>
  <si>
    <t>J W Riley Intermediate School</t>
  </si>
  <si>
    <t>170600000280</t>
  </si>
  <si>
    <t>Sunnyside Intermediate School</t>
  </si>
  <si>
    <t>170600000282</t>
  </si>
  <si>
    <t>Whittier Primary School</t>
  </si>
  <si>
    <t>170600000284</t>
  </si>
  <si>
    <t>060160880</t>
  </si>
  <si>
    <t>1705760</t>
  </si>
  <si>
    <t>http://www.sd88.org</t>
  </si>
  <si>
    <t>Roosevelt Middle School</t>
  </si>
  <si>
    <t>170576000253</t>
  </si>
  <si>
    <t>Grant Elem School</t>
  </si>
  <si>
    <t>170576000247</t>
  </si>
  <si>
    <t>170576000248</t>
  </si>
  <si>
    <t>McKinley Elem School</t>
  </si>
  <si>
    <t>170576000250</t>
  </si>
  <si>
    <t>Thurgood Marshall Elem School</t>
  </si>
  <si>
    <t>170576000251</t>
  </si>
  <si>
    <t>Grant Primary</t>
  </si>
  <si>
    <t>170576005264</t>
  </si>
  <si>
    <t>3003</t>
  </si>
  <si>
    <t>Early Childhood Cntr/Lincoln Primary</t>
  </si>
  <si>
    <t>170576006018</t>
  </si>
  <si>
    <t>060160890</t>
  </si>
  <si>
    <t>1725110</t>
  </si>
  <si>
    <t>http://www.maywood89.org</t>
  </si>
  <si>
    <t>Irving Middle School</t>
  </si>
  <si>
    <t>172511006426</t>
  </si>
  <si>
    <t>Stevenson Middle School</t>
  </si>
  <si>
    <t>172511006427</t>
  </si>
  <si>
    <t>172511002740</t>
  </si>
  <si>
    <t>Emerson Elem School</t>
  </si>
  <si>
    <t>172511002737</t>
  </si>
  <si>
    <t>Garfield Elem School</t>
  </si>
  <si>
    <t>172511002738</t>
  </si>
  <si>
    <t>172511002742</t>
  </si>
  <si>
    <t>Melrose Park Elem School</t>
  </si>
  <si>
    <t>172511002743</t>
  </si>
  <si>
    <t>Roosevelt Elem School</t>
  </si>
  <si>
    <t>172511002744</t>
  </si>
  <si>
    <t>Washington Dual Language Academy</t>
  </si>
  <si>
    <t>172511002747</t>
  </si>
  <si>
    <t>060160900</t>
  </si>
  <si>
    <t>1733810</t>
  </si>
  <si>
    <t>Roosevelt School</t>
  </si>
  <si>
    <t>173381003472</t>
  </si>
  <si>
    <t>173381003471</t>
  </si>
  <si>
    <t>173381003475</t>
  </si>
  <si>
    <t>http://district90.org</t>
  </si>
  <si>
    <t>060160910</t>
  </si>
  <si>
    <t>1715450</t>
  </si>
  <si>
    <t>http://www.fpsd91.org</t>
  </si>
  <si>
    <t>Forest Park Middle School</t>
  </si>
  <si>
    <t>171545001858</t>
  </si>
  <si>
    <t>171545001859</t>
  </si>
  <si>
    <t>http://www.forestparkschools.org</t>
  </si>
  <si>
    <t>Field Stevenson Elem School</t>
  </si>
  <si>
    <t>171545001860</t>
  </si>
  <si>
    <t>171545001861</t>
  </si>
  <si>
    <t>060160920</t>
  </si>
  <si>
    <t>1713440</t>
  </si>
  <si>
    <t>http://lindop92.net</t>
  </si>
  <si>
    <t>Lindop Elem School</t>
  </si>
  <si>
    <t>171344001633</t>
  </si>
  <si>
    <t>060160925</t>
  </si>
  <si>
    <t>1741790</t>
  </si>
  <si>
    <t>http://www.sd925.org</t>
  </si>
  <si>
    <t>Westchester Middle School</t>
  </si>
  <si>
    <t>174179004185</t>
  </si>
  <si>
    <t>Westchester Intermediate School</t>
  </si>
  <si>
    <t>174179004184</t>
  </si>
  <si>
    <t>Westchester Primary School</t>
  </si>
  <si>
    <t>174179000716</t>
  </si>
  <si>
    <t>060160930</t>
  </si>
  <si>
    <t>1719230</t>
  </si>
  <si>
    <t>Hillside Elem School</t>
  </si>
  <si>
    <t>171923002210</t>
  </si>
  <si>
    <t>http://www.hillside93.org</t>
  </si>
  <si>
    <t>060160940</t>
  </si>
  <si>
    <t>1721420</t>
  </si>
  <si>
    <t>http://www.komarekschool.org</t>
  </si>
  <si>
    <t>Komarek Elem School</t>
  </si>
  <si>
    <t>172142002410</t>
  </si>
  <si>
    <t>http://www.komarek94.org</t>
  </si>
  <si>
    <t>060160950</t>
  </si>
  <si>
    <t>1707320</t>
  </si>
  <si>
    <t>S E Gross  Middle School</t>
  </si>
  <si>
    <t>170732000727</t>
  </si>
  <si>
    <t>http://www.district95.org</t>
  </si>
  <si>
    <t>Brook Park Elem School</t>
  </si>
  <si>
    <t>170732000380</t>
  </si>
  <si>
    <t>060160960</t>
  </si>
  <si>
    <t>1733990</t>
  </si>
  <si>
    <t>http://www.district96.org</t>
  </si>
  <si>
    <t>L J Hauser Jr High School</t>
  </si>
  <si>
    <t>173399003495</t>
  </si>
  <si>
    <t>http://www.district96.org/hauser/</t>
  </si>
  <si>
    <t>A F Ames Elem School</t>
  </si>
  <si>
    <t>173399003491</t>
  </si>
  <si>
    <t>http://www.district96.org/ames/</t>
  </si>
  <si>
    <t>Blythe Park Elem School</t>
  </si>
  <si>
    <t>173399003492</t>
  </si>
  <si>
    <t>http://www.district96.org/blythe/</t>
  </si>
  <si>
    <t>173399003493</t>
  </si>
  <si>
    <t>http://www.district96.org/central/</t>
  </si>
  <si>
    <t>Hollywood Elem School</t>
  </si>
  <si>
    <t>173399003494</t>
  </si>
  <si>
    <t>http://www.district96.org/hollywood/</t>
  </si>
  <si>
    <t>060160970</t>
  </si>
  <si>
    <t>1729250</t>
  </si>
  <si>
    <t>http://www.op97.org</t>
  </si>
  <si>
    <t>Gwendolyn Brooks Middle School</t>
  </si>
  <si>
    <t>172925004581</t>
  </si>
  <si>
    <t>Percy Julian Middle School</t>
  </si>
  <si>
    <t>172925004582</t>
  </si>
  <si>
    <t>William Beye Elem School</t>
  </si>
  <si>
    <t>172925003068</t>
  </si>
  <si>
    <t>William Hatch Elem School</t>
  </si>
  <si>
    <t>172925003069</t>
  </si>
  <si>
    <t>Oliver W Holmes Elem School</t>
  </si>
  <si>
    <t>172925003065</t>
  </si>
  <si>
    <t>Irving Elem School</t>
  </si>
  <si>
    <t>172925003063</t>
  </si>
  <si>
    <t>Abraham Lincoln Elem School</t>
  </si>
  <si>
    <t>172925003060</t>
  </si>
  <si>
    <t>Longfellow Elem School</t>
  </si>
  <si>
    <t>172925003064</t>
  </si>
  <si>
    <t>Horace Mann Elem School</t>
  </si>
  <si>
    <t>172925003062</t>
  </si>
  <si>
    <t>Whittier Elem School</t>
  </si>
  <si>
    <t>172925003067</t>
  </si>
  <si>
    <t>http://op97.org</t>
  </si>
  <si>
    <t>060160980</t>
  </si>
  <si>
    <t>1706060</t>
  </si>
  <si>
    <t>http://www.bn98.org</t>
  </si>
  <si>
    <t>170606000288</t>
  </si>
  <si>
    <t>Prairie Oak School</t>
  </si>
  <si>
    <t>170606000285</t>
  </si>
  <si>
    <t>Karel Havlicek Elem School</t>
  </si>
  <si>
    <t>170606000287</t>
  </si>
  <si>
    <t>Jefferson Elem School</t>
  </si>
  <si>
    <t>170606000286</t>
  </si>
  <si>
    <t>060160990</t>
  </si>
  <si>
    <t>1710200</t>
  </si>
  <si>
    <t>http://www.cicd99.edu</t>
  </si>
  <si>
    <t>Unity Jr High School</t>
  </si>
  <si>
    <t>171020005660</t>
  </si>
  <si>
    <t>http://cicd99.edu</t>
  </si>
  <si>
    <t>Daniel Burnham Elem School</t>
  </si>
  <si>
    <t>171020001238</t>
  </si>
  <si>
    <t>Cicero East Elem School</t>
  </si>
  <si>
    <t>171020001236</t>
  </si>
  <si>
    <t>Columbus  East Elem School</t>
  </si>
  <si>
    <t>171020001237</t>
  </si>
  <si>
    <t>Drexel Elem School</t>
  </si>
  <si>
    <t>171020001239</t>
  </si>
  <si>
    <t>Goodwin Elementary School</t>
  </si>
  <si>
    <t>171020001240</t>
  </si>
  <si>
    <t>Abe Lincoln Elem School</t>
  </si>
  <si>
    <t>171020001235</t>
  </si>
  <si>
    <t>T Roosevelt Elem School</t>
  </si>
  <si>
    <t>171020001243</t>
  </si>
  <si>
    <t>Sherlock Elem School</t>
  </si>
  <si>
    <t>171020001242</t>
  </si>
  <si>
    <t>Woodrow Wilson Elem School</t>
  </si>
  <si>
    <t>171020005025</t>
  </si>
  <si>
    <t>Warren Park School</t>
  </si>
  <si>
    <t>171020005153</t>
  </si>
  <si>
    <t>Liberty Elem School</t>
  </si>
  <si>
    <t>171020000277</t>
  </si>
  <si>
    <t>Cicero West Elementary School</t>
  </si>
  <si>
    <t>171020002479</t>
  </si>
  <si>
    <t>Columbus West Elementary School</t>
  </si>
  <si>
    <t>171020002480</t>
  </si>
  <si>
    <t>District 99 Early Childhood Center</t>
  </si>
  <si>
    <t>171020006414</t>
  </si>
  <si>
    <t>060161000</t>
  </si>
  <si>
    <t>1706090</t>
  </si>
  <si>
    <t>http://www.bsd100.org</t>
  </si>
  <si>
    <t>Heritage Middle School</t>
  </si>
  <si>
    <t>170609003422</t>
  </si>
  <si>
    <t>http://www.bsd100.org/heritage/</t>
  </si>
  <si>
    <t>Freedom Middle School</t>
  </si>
  <si>
    <t>170609005026</t>
  </si>
  <si>
    <t>http://www.bsd100.org/freedom/</t>
  </si>
  <si>
    <t>170609000289</t>
  </si>
  <si>
    <t>http://www.bsd100.or/emerson/</t>
  </si>
  <si>
    <t>170609000291</t>
  </si>
  <si>
    <t>http://www.bsd100.org/irving/</t>
  </si>
  <si>
    <t>Komensky Elem School</t>
  </si>
  <si>
    <t>170609000292</t>
  </si>
  <si>
    <t>http://www.bsd100.org/komensky/</t>
  </si>
  <si>
    <t>Pershing Elem School</t>
  </si>
  <si>
    <t>170609000293</t>
  </si>
  <si>
    <t>http://www.bsd100.org/pershing/</t>
  </si>
  <si>
    <t>Piper School</t>
  </si>
  <si>
    <t>170609005296</t>
  </si>
  <si>
    <t>http://www.bsd100.org/piper/</t>
  </si>
  <si>
    <t>Hiawatha Elem School</t>
  </si>
  <si>
    <t>170609003423</t>
  </si>
  <si>
    <t>http://www.bsd100.org/hiawatha/</t>
  </si>
  <si>
    <t>060161010</t>
  </si>
  <si>
    <t>Western Springs SD 101</t>
  </si>
  <si>
    <t>1741820</t>
  </si>
  <si>
    <t>McClure Jr High School</t>
  </si>
  <si>
    <t>174182004192</t>
  </si>
  <si>
    <t>http://www.d101.org</t>
  </si>
  <si>
    <t>Field Park Elem School</t>
  </si>
  <si>
    <t>174182004187</t>
  </si>
  <si>
    <t>Forest Hills Elem School</t>
  </si>
  <si>
    <t>174182004188</t>
  </si>
  <si>
    <t>John Laidlaw Elem School</t>
  </si>
  <si>
    <t>174182004189</t>
  </si>
  <si>
    <t>060161020</t>
  </si>
  <si>
    <t>1721600</t>
  </si>
  <si>
    <t>http://www.dist102.k12.il.us</t>
  </si>
  <si>
    <t>Park Junior High School</t>
  </si>
  <si>
    <t>172160002424</t>
  </si>
  <si>
    <t>Congress Park Elem School</t>
  </si>
  <si>
    <t>172160002420</t>
  </si>
  <si>
    <t>Cossitt Ave Elem School</t>
  </si>
  <si>
    <t>172160002421</t>
  </si>
  <si>
    <t>Forest Road Elem School</t>
  </si>
  <si>
    <t>172160002422</t>
  </si>
  <si>
    <t>Ogden Ave Elem School</t>
  </si>
  <si>
    <t>172160002423</t>
  </si>
  <si>
    <t>Barnsdale Road School</t>
  </si>
  <si>
    <t>172160005976</t>
  </si>
  <si>
    <t>060161030</t>
  </si>
  <si>
    <t>1723850</t>
  </si>
  <si>
    <t>http://www.sd103.com</t>
  </si>
  <si>
    <t>Edison Elem School</t>
  </si>
  <si>
    <t>172385002595</t>
  </si>
  <si>
    <t>http://www.sd103.com/edison</t>
  </si>
  <si>
    <t>Home Elem School</t>
  </si>
  <si>
    <t>172385002597</t>
  </si>
  <si>
    <t>http://www.sd103.com/home</t>
  </si>
  <si>
    <t>172385002599</t>
  </si>
  <si>
    <t>http://www.sd103.com/lincoln</t>
  </si>
  <si>
    <t>J W Robinson Jr Elem School</t>
  </si>
  <si>
    <t>172385002598</t>
  </si>
  <si>
    <t>http://www.sd103.com/robinson</t>
  </si>
  <si>
    <t>Washington Middle School</t>
  </si>
  <si>
    <t>172385002600</t>
  </si>
  <si>
    <t>http://www.sd103.com/gwms</t>
  </si>
  <si>
    <t>Costello School</t>
  </si>
  <si>
    <t>172385003902</t>
  </si>
  <si>
    <t>http://www.sd103.com/costello</t>
  </si>
  <si>
    <t>060161050</t>
  </si>
  <si>
    <t>1721630</t>
  </si>
  <si>
    <t>http://d105.net</t>
  </si>
  <si>
    <t>Wm F Gurrie Middle School</t>
  </si>
  <si>
    <t>172163002429</t>
  </si>
  <si>
    <t>http://gurrie.d105.net</t>
  </si>
  <si>
    <t>Hodgkins Elem School</t>
  </si>
  <si>
    <t>172163002425</t>
  </si>
  <si>
    <t>http://hodgkins.d105.net</t>
  </si>
  <si>
    <t>Ideal Elem School</t>
  </si>
  <si>
    <t>172163002426</t>
  </si>
  <si>
    <t>http://ideal.d105.net</t>
  </si>
  <si>
    <t>Seventh Ave Elem School</t>
  </si>
  <si>
    <t>172163002427</t>
  </si>
  <si>
    <t>http://seventh.d105.net</t>
  </si>
  <si>
    <t>Spring Ave Elem School</t>
  </si>
  <si>
    <t>172163002428</t>
  </si>
  <si>
    <t>http://spring.d105.net</t>
  </si>
  <si>
    <t>060161060</t>
  </si>
  <si>
    <t>1719110</t>
  </si>
  <si>
    <t>http://www.district106.net</t>
  </si>
  <si>
    <t>Highlands Middle School</t>
  </si>
  <si>
    <t>171911002197</t>
  </si>
  <si>
    <t>https://www.district106.net/d106/modules.php?name=Middle_School</t>
  </si>
  <si>
    <t>Highlands Elem School</t>
  </si>
  <si>
    <t>171911002195</t>
  </si>
  <si>
    <t>https://www.district106.net/d106/modules.php?name=Elementary_School</t>
  </si>
  <si>
    <t>060161070</t>
  </si>
  <si>
    <t>1732040</t>
  </si>
  <si>
    <t>http://www.d107.org</t>
  </si>
  <si>
    <t>Pleasantdale Middle Sch</t>
  </si>
  <si>
    <t>173204005539</t>
  </si>
  <si>
    <t>Pleasantdale Elementary School</t>
  </si>
  <si>
    <t>173204003354</t>
  </si>
  <si>
    <t>060162000</t>
  </si>
  <si>
    <t>13</t>
  </si>
  <si>
    <t>1729280</t>
  </si>
  <si>
    <t>http://www.oprfhs.org</t>
  </si>
  <si>
    <t>Oak Park &amp; River Forest High Sch</t>
  </si>
  <si>
    <t>172928003070</t>
  </si>
  <si>
    <t>060162010</t>
  </si>
  <si>
    <t>1726880</t>
  </si>
  <si>
    <t>http://www.morton201.org/</t>
  </si>
  <si>
    <t>J Sterling Morton East High Sch</t>
  </si>
  <si>
    <t>172688002871</t>
  </si>
  <si>
    <t>http://www.morton201.org/schools/east.asp</t>
  </si>
  <si>
    <t>J Sterling Morton West High Sch</t>
  </si>
  <si>
    <t>172688002872</t>
  </si>
  <si>
    <t>http://www.morton201.org/schools/west.asp</t>
  </si>
  <si>
    <t>J Sterling Morton Freshman Cntr</t>
  </si>
  <si>
    <t>172688005044</t>
  </si>
  <si>
    <t>http://www.morton201.org/schools/freshman.asp</t>
  </si>
  <si>
    <t>J Sterling Morton Alternative Sch</t>
  </si>
  <si>
    <t>172688003949</t>
  </si>
  <si>
    <t>http://www.morton201.org/schools/alternative.asp</t>
  </si>
  <si>
    <t>060162040</t>
  </si>
  <si>
    <t>1723880</t>
  </si>
  <si>
    <t>Lyons Twp High Sch</t>
  </si>
  <si>
    <t>172388002601</t>
  </si>
  <si>
    <t>http://www.lths.net</t>
  </si>
  <si>
    <t>060162080</t>
  </si>
  <si>
    <t>1734020</t>
  </si>
  <si>
    <t>http://rbhs208.net</t>
  </si>
  <si>
    <t>Riverside Brookfield Twp HS</t>
  </si>
  <si>
    <t>173402003496</t>
  </si>
  <si>
    <t>http://www.rbhs208.net</t>
  </si>
  <si>
    <t>060162090</t>
  </si>
  <si>
    <t>1732910</t>
  </si>
  <si>
    <t>http://www.pths209.org</t>
  </si>
  <si>
    <t>Proviso East High School</t>
  </si>
  <si>
    <t>173291003406</t>
  </si>
  <si>
    <t>http://east.pths209.org</t>
  </si>
  <si>
    <t>Proviso West High School</t>
  </si>
  <si>
    <t>173291003407</t>
  </si>
  <si>
    <t>http://west.pths209.org</t>
  </si>
  <si>
    <t>Proviso Math and Science Academy</t>
  </si>
  <si>
    <t>173291005781</t>
  </si>
  <si>
    <t>http://pmsa.pths209.org</t>
  </si>
  <si>
    <t>060162120</t>
  </si>
  <si>
    <t>1722740</t>
  </si>
  <si>
    <t>http://www.leyden212.org</t>
  </si>
  <si>
    <t>East Leyden High School</t>
  </si>
  <si>
    <t>172274002520</t>
  </si>
  <si>
    <t>West Leyden High School</t>
  </si>
  <si>
    <t>172274002522</t>
  </si>
  <si>
    <t>060162340</t>
  </si>
  <si>
    <t>1733720</t>
  </si>
  <si>
    <t>http://www.d234.org</t>
  </si>
  <si>
    <t>Ridgewood Comm High School</t>
  </si>
  <si>
    <t>173372003469</t>
  </si>
  <si>
    <t>060164010</t>
  </si>
  <si>
    <t>1714100</t>
  </si>
  <si>
    <t>http://www.epcusd401.org</t>
  </si>
  <si>
    <t>Elmwood Park High School</t>
  </si>
  <si>
    <t>171410001761</t>
  </si>
  <si>
    <t>http://www.epcusd401.org/ephs</t>
  </si>
  <si>
    <t>Elm Middle School</t>
  </si>
  <si>
    <t>171410005506</t>
  </si>
  <si>
    <t>http://www.epcusd401.org/elm</t>
  </si>
  <si>
    <t>Elmwood Elem School</t>
  </si>
  <si>
    <t>171410001760</t>
  </si>
  <si>
    <t>http://www.epcusd401.org/elmwood</t>
  </si>
  <si>
    <t>John Mills Elem School</t>
  </si>
  <si>
    <t>171410001762</t>
  </si>
  <si>
    <t>http://www.epcusd401.org/mills</t>
  </si>
  <si>
    <t>070161040</t>
  </si>
  <si>
    <t>1704050</t>
  </si>
  <si>
    <t>170405000090</t>
  </si>
  <si>
    <t>http://www.sd104.us</t>
  </si>
  <si>
    <t>Dr Donald Wharton Elem School</t>
  </si>
  <si>
    <t>170405000089</t>
  </si>
  <si>
    <t>http://sd104.us</t>
  </si>
  <si>
    <t>Otis P Graves Elem School</t>
  </si>
  <si>
    <t>170405000091</t>
  </si>
  <si>
    <t>W W Walker Elem School</t>
  </si>
  <si>
    <t>170405000092</t>
  </si>
  <si>
    <t>Walsh Elem School</t>
  </si>
  <si>
    <t>170405000093</t>
  </si>
  <si>
    <t>070161080</t>
  </si>
  <si>
    <t>1742570</t>
  </si>
  <si>
    <t>http://www.willowspringsschool.org</t>
  </si>
  <si>
    <t>Willow Springs Elem School</t>
  </si>
  <si>
    <t>174257004273</t>
  </si>
  <si>
    <t>070161090</t>
  </si>
  <si>
    <t>1707170</t>
  </si>
  <si>
    <t>http://www.isd109.org</t>
  </si>
  <si>
    <t>Geo T Wilkins Jr High School</t>
  </si>
  <si>
    <t>170717004585</t>
  </si>
  <si>
    <t>Bridgeview Elem School</t>
  </si>
  <si>
    <t>170717000368</t>
  </si>
  <si>
    <t>Frank A Brodnicki Elem School</t>
  </si>
  <si>
    <t>170717000369</t>
  </si>
  <si>
    <t>Robina Lyle Elementary School</t>
  </si>
  <si>
    <t>170717000372</t>
  </si>
  <si>
    <t>George T Wilkins Elem School</t>
  </si>
  <si>
    <t>170717000371</t>
  </si>
  <si>
    <t>Gladness V Player Early Childhood Center</t>
  </si>
  <si>
    <t>170717006392</t>
  </si>
  <si>
    <t>070161100</t>
  </si>
  <si>
    <t>1737860</t>
  </si>
  <si>
    <t>http://www.sahs.k12.il.us</t>
  </si>
  <si>
    <t>Charles J Sahs Elem School</t>
  </si>
  <si>
    <t>173786003888</t>
  </si>
  <si>
    <t>070161110</t>
  </si>
  <si>
    <t>1736810</t>
  </si>
  <si>
    <t>http://www.bsd111.org</t>
  </si>
  <si>
    <t>Liberty Junior High School</t>
  </si>
  <si>
    <t>173681005027</t>
  </si>
  <si>
    <t>Luther Burbank Elem School</t>
  </si>
  <si>
    <t>173681003790</t>
  </si>
  <si>
    <t>Richard Byrd Elementary School</t>
  </si>
  <si>
    <t>173681003794</t>
  </si>
  <si>
    <t>J B Kennedy Elem School</t>
  </si>
  <si>
    <t>173681003787</t>
  </si>
  <si>
    <t>Maddock Elementary School</t>
  </si>
  <si>
    <t>173681003788</t>
  </si>
  <si>
    <t>F B Mccord Elem School</t>
  </si>
  <si>
    <t>173681003791</t>
  </si>
  <si>
    <t>Edward J Tobin Elem School</t>
  </si>
  <si>
    <t>173681003786</t>
  </si>
  <si>
    <t>Harry E Fry School</t>
  </si>
  <si>
    <t>173681006065</t>
  </si>
  <si>
    <t>07016113A</t>
  </si>
  <si>
    <t>1707290</t>
  </si>
  <si>
    <t>http://www.sd113a.org</t>
  </si>
  <si>
    <t>Old Quarry Middle Sch</t>
  </si>
  <si>
    <t>170729001933</t>
  </si>
  <si>
    <t>Oakwood School</t>
  </si>
  <si>
    <t>170729002507</t>
  </si>
  <si>
    <t>River Valley School</t>
  </si>
  <si>
    <t>170729005661</t>
  </si>
  <si>
    <t>170729006891</t>
  </si>
  <si>
    <t>070161170</t>
  </si>
  <si>
    <t>1728890</t>
  </si>
  <si>
    <t>http://www.npd117.net</t>
  </si>
  <si>
    <t>H H Conrady Jr High School</t>
  </si>
  <si>
    <t>172889003029</t>
  </si>
  <si>
    <t>Dorn Elementary School</t>
  </si>
  <si>
    <t>172889003031</t>
  </si>
  <si>
    <t>Glen Oaks Elem School</t>
  </si>
  <si>
    <t>172889003028</t>
  </si>
  <si>
    <t>Oak Ridge Elem School</t>
  </si>
  <si>
    <t>172889003030</t>
  </si>
  <si>
    <t>Dr Kenneth M Sorrick School</t>
  </si>
  <si>
    <t>172889004243</t>
  </si>
  <si>
    <t>070161180</t>
  </si>
  <si>
    <t>1730600</t>
  </si>
  <si>
    <t>http://www.palos118.org</t>
  </si>
  <si>
    <t>Palos South Middle School</t>
  </si>
  <si>
    <t>173060003181</t>
  </si>
  <si>
    <t>http://www.palos118.org/south</t>
  </si>
  <si>
    <t>Palos East Elementary School</t>
  </si>
  <si>
    <t>173060003180</t>
  </si>
  <si>
    <t>http://www.palos118.org/east</t>
  </si>
  <si>
    <t>Palos West Elementary School</t>
  </si>
  <si>
    <t>173060003182</t>
  </si>
  <si>
    <t>http://www.palos118.org/west</t>
  </si>
  <si>
    <t>070161220</t>
  </si>
  <si>
    <t>1733690</t>
  </si>
  <si>
    <t>http://www.ridgeland122.com</t>
  </si>
  <si>
    <t>Simmons Middle School</t>
  </si>
  <si>
    <t>173369003468</t>
  </si>
  <si>
    <t>Columbus Manor Elem School</t>
  </si>
  <si>
    <t>173369003464</t>
  </si>
  <si>
    <t>Ernest F Kolb Elem School</t>
  </si>
  <si>
    <t>173369003465</t>
  </si>
  <si>
    <t>Harnew Elem School</t>
  </si>
  <si>
    <t>173369003467</t>
  </si>
  <si>
    <t>George W Lieb Elem School</t>
  </si>
  <si>
    <t>173369003466</t>
  </si>
  <si>
    <t>070161230</t>
  </si>
  <si>
    <t>1729190</t>
  </si>
  <si>
    <t>http://www.d123.org</t>
  </si>
  <si>
    <t>Oak Lawn-Hometown Middle Sch</t>
  </si>
  <si>
    <t>172919005184</t>
  </si>
  <si>
    <t>J Covington Elem School</t>
  </si>
  <si>
    <t>172919003051</t>
  </si>
  <si>
    <t>J M Hannum Elem School</t>
  </si>
  <si>
    <t>172919003052</t>
  </si>
  <si>
    <t>Hometown Elem School</t>
  </si>
  <si>
    <t>172919003050</t>
  </si>
  <si>
    <t>Kolmar Avenue Elem School</t>
  </si>
  <si>
    <t>172919003053</t>
  </si>
  <si>
    <t>Sward Elem School</t>
  </si>
  <si>
    <t>172919003056</t>
  </si>
  <si>
    <t>070161240</t>
  </si>
  <si>
    <t>1714550</t>
  </si>
  <si>
    <t>http://www.d124.org</t>
  </si>
  <si>
    <t>Central Middle School</t>
  </si>
  <si>
    <t>171455001805</t>
  </si>
  <si>
    <t>Northeast Elem School</t>
  </si>
  <si>
    <t>171455001806</t>
  </si>
  <si>
    <t>Northwest School</t>
  </si>
  <si>
    <t>171455001807</t>
  </si>
  <si>
    <t>Southeast Elem School</t>
  </si>
  <si>
    <t>171455001808</t>
  </si>
  <si>
    <t>Southwest Elem School</t>
  </si>
  <si>
    <t>171455001809</t>
  </si>
  <si>
    <t>070161250</t>
  </si>
  <si>
    <t>1704560</t>
  </si>
  <si>
    <t>http://www.ahsd125.org</t>
  </si>
  <si>
    <t>Hamlin Upper Grade Center</t>
  </si>
  <si>
    <t>170456000135</t>
  </si>
  <si>
    <t>Lawn Manor School</t>
  </si>
  <si>
    <t>170456000136</t>
  </si>
  <si>
    <t>Meadow Lane School</t>
  </si>
  <si>
    <t>170456000137</t>
  </si>
  <si>
    <t>070161260</t>
  </si>
  <si>
    <t>1703480</t>
  </si>
  <si>
    <t>http://www.dist126.org</t>
  </si>
  <si>
    <t>Prairie Jr High School</t>
  </si>
  <si>
    <t>170348000031</t>
  </si>
  <si>
    <t>Hazelgreen Elem School</t>
  </si>
  <si>
    <t>170348000028</t>
  </si>
  <si>
    <t>Lane Elem School</t>
  </si>
  <si>
    <t>170348000029</t>
  </si>
  <si>
    <t>Stony Creek Elem School</t>
  </si>
  <si>
    <t>170348000030</t>
  </si>
  <si>
    <t>District 126 Early Childhood Center</t>
  </si>
  <si>
    <t>170348006690</t>
  </si>
  <si>
    <t>070161270</t>
  </si>
  <si>
    <t>1743380</t>
  </si>
  <si>
    <t>http://www.worthschools.org</t>
  </si>
  <si>
    <t>Worth Jr High School</t>
  </si>
  <si>
    <t>174338004339</t>
  </si>
  <si>
    <t>Worth Elem School</t>
  </si>
  <si>
    <t>174338004338</t>
  </si>
  <si>
    <t>Worthwoods Elem School</t>
  </si>
  <si>
    <t>174338004342</t>
  </si>
  <si>
    <t>Worthridge School</t>
  </si>
  <si>
    <t>174338005905</t>
  </si>
  <si>
    <t>070161275</t>
  </si>
  <si>
    <t>1709990</t>
  </si>
  <si>
    <t>http://www.crsd1275.org</t>
  </si>
  <si>
    <t>Elden D Finley Jr High School</t>
  </si>
  <si>
    <t>170999001229</t>
  </si>
  <si>
    <t>Ridge Central Elem School</t>
  </si>
  <si>
    <t>170999001230</t>
  </si>
  <si>
    <t>Ridge Lawn Elementary School</t>
  </si>
  <si>
    <t>170999001232</t>
  </si>
  <si>
    <t>070161280</t>
  </si>
  <si>
    <t>1730570</t>
  </si>
  <si>
    <t>Independence Jr High School</t>
  </si>
  <si>
    <t>173057003177</t>
  </si>
  <si>
    <t>http://www.d128.k12.il.us</t>
  </si>
  <si>
    <t>Chippewa Elem School</t>
  </si>
  <si>
    <t>173057003175</t>
  </si>
  <si>
    <t>Navajo Heights Elem School</t>
  </si>
  <si>
    <t>173057003176</t>
  </si>
  <si>
    <t>Indian Hill</t>
  </si>
  <si>
    <t>173057003904</t>
  </si>
  <si>
    <t>070161300</t>
  </si>
  <si>
    <t>1706510</t>
  </si>
  <si>
    <t>Everett F Kerr Middle School</t>
  </si>
  <si>
    <t>170651000328</t>
  </si>
  <si>
    <t>http://www.district130.org</t>
  </si>
  <si>
    <t>Nathan Hale Middle School</t>
  </si>
  <si>
    <t>170651000334</t>
  </si>
  <si>
    <t>Veterans Memorial Middle Sch</t>
  </si>
  <si>
    <t>170651004244</t>
  </si>
  <si>
    <t>Nathan Hale Intermediate</t>
  </si>
  <si>
    <t>170651000333</t>
  </si>
  <si>
    <t>Paul Revere Intermediate School</t>
  </si>
  <si>
    <t>170651000336</t>
  </si>
  <si>
    <t>Whittier Elementary School</t>
  </si>
  <si>
    <t>170651000338</t>
  </si>
  <si>
    <t>170651000332</t>
  </si>
  <si>
    <t>Nathan Hale Primary School</t>
  </si>
  <si>
    <t>170651000335</t>
  </si>
  <si>
    <t>Paul Revere Primary School</t>
  </si>
  <si>
    <t>170651004251</t>
  </si>
  <si>
    <t>George Washington Elementary Sch</t>
  </si>
  <si>
    <t>170651004253</t>
  </si>
  <si>
    <t>Horace Mann School</t>
  </si>
  <si>
    <t>170651005401</t>
  </si>
  <si>
    <t>A.N.C.H.O.R. Academy</t>
  </si>
  <si>
    <t>170651006780</t>
  </si>
  <si>
    <t>070161320</t>
  </si>
  <si>
    <t>1708130</t>
  </si>
  <si>
    <t>http://www.sd132.org</t>
  </si>
  <si>
    <t>Burr Oak Elem School</t>
  </si>
  <si>
    <t>170813000426</t>
  </si>
  <si>
    <t>Calumet Elem School</t>
  </si>
  <si>
    <t>170813000427</t>
  </si>
  <si>
    <t>Burr Oak Academy</t>
  </si>
  <si>
    <t>170813005144</t>
  </si>
  <si>
    <t>070161330</t>
  </si>
  <si>
    <t>1730900</t>
  </si>
  <si>
    <t>http://www.district133.org</t>
  </si>
  <si>
    <t>Gen George Patton Elem School</t>
  </si>
  <si>
    <t>173090003220</t>
  </si>
  <si>
    <t>070161350</t>
  </si>
  <si>
    <t>1730220</t>
  </si>
  <si>
    <t>http://www.orland135.org</t>
  </si>
  <si>
    <t>Orland Jr High School</t>
  </si>
  <si>
    <t>173022003126</t>
  </si>
  <si>
    <t>Jerling Junior High School</t>
  </si>
  <si>
    <t>173022005540</t>
  </si>
  <si>
    <t>Century Junior High School</t>
  </si>
  <si>
    <t>173022001597</t>
  </si>
  <si>
    <t>High Point Elem School</t>
  </si>
  <si>
    <t>173022003127</t>
  </si>
  <si>
    <t>Orland Park Elem School</t>
  </si>
  <si>
    <t>173022003122</t>
  </si>
  <si>
    <t>Prairie Elem School</t>
  </si>
  <si>
    <t>173022003128</t>
  </si>
  <si>
    <t>173022003124</t>
  </si>
  <si>
    <t>Orland Center School</t>
  </si>
  <si>
    <t>173022005187</t>
  </si>
  <si>
    <t>Centennial School</t>
  </si>
  <si>
    <t>173022005541</t>
  </si>
  <si>
    <t>Meadow Ridge School</t>
  </si>
  <si>
    <t>173022002530</t>
  </si>
  <si>
    <t>070161400</t>
  </si>
  <si>
    <t>1721270</t>
  </si>
  <si>
    <t>http://ksd140.org</t>
  </si>
  <si>
    <t>Virgil I Grissom Middle School</t>
  </si>
  <si>
    <t>172127002402</t>
  </si>
  <si>
    <t>Prairie View Middle School</t>
  </si>
  <si>
    <t>172127000294</t>
  </si>
  <si>
    <t>http://www.ksd140.org</t>
  </si>
  <si>
    <t>Fernway Park Elem School</t>
  </si>
  <si>
    <t>19</t>
  </si>
  <si>
    <t>172127002398</t>
  </si>
  <si>
    <t>Helen Keller Elem School</t>
  </si>
  <si>
    <t>172127002399</t>
  </si>
  <si>
    <t>John A Bannes Elem School</t>
  </si>
  <si>
    <t>172127005174</t>
  </si>
  <si>
    <t>Christa McAuliffe School</t>
  </si>
  <si>
    <t>172127005282</t>
  </si>
  <si>
    <t>Millennium Elem School</t>
  </si>
  <si>
    <t>172127003424</t>
  </si>
  <si>
    <t>070161420</t>
  </si>
  <si>
    <t>1715480</t>
  </si>
  <si>
    <t>http://www.d142.org</t>
  </si>
  <si>
    <t>Jack Hille Middle School</t>
  </si>
  <si>
    <t>171548001864</t>
  </si>
  <si>
    <t>Ridge Early Childhood Center</t>
  </si>
  <si>
    <t>171548001865</t>
  </si>
  <si>
    <t>Lee R Foster Elem School</t>
  </si>
  <si>
    <t>171548001863</t>
  </si>
  <si>
    <t>Kerkstra Elem School</t>
  </si>
  <si>
    <t>171548001862</t>
  </si>
  <si>
    <t>070161430</t>
  </si>
  <si>
    <t>1725920</t>
  </si>
  <si>
    <t>http://www.msd143.com</t>
  </si>
  <si>
    <t>Central Park Elem School</t>
  </si>
  <si>
    <t>172592002785</t>
  </si>
  <si>
    <t>http://www.msd143.com/centralpark</t>
  </si>
  <si>
    <t>Kolmar Elem School</t>
  </si>
  <si>
    <t>172592002786</t>
  </si>
  <si>
    <t>http://www.msd143.com/kolmar</t>
  </si>
  <si>
    <t>Springfield Elem School</t>
  </si>
  <si>
    <t>172592002788</t>
  </si>
  <si>
    <t>http://www.msd143.com/springfield</t>
  </si>
  <si>
    <t>Spaulding School</t>
  </si>
  <si>
    <t>172592006845</t>
  </si>
  <si>
    <t>https://spaulding.msd143.com/</t>
  </si>
  <si>
    <t>070161435</t>
  </si>
  <si>
    <t>1732370</t>
  </si>
  <si>
    <t>http://www.prsd1435.org</t>
  </si>
  <si>
    <t>Kellar School</t>
  </si>
  <si>
    <t>173237001286</t>
  </si>
  <si>
    <t>Childs Elem School</t>
  </si>
  <si>
    <t>173237003373</t>
  </si>
  <si>
    <t>Posen Elem School</t>
  </si>
  <si>
    <t>173237003376</t>
  </si>
  <si>
    <t>Turner Elem School</t>
  </si>
  <si>
    <t>173237003377</t>
  </si>
  <si>
    <t>Gordon School</t>
  </si>
  <si>
    <t>173237001290</t>
  </si>
  <si>
    <t>070161440</t>
  </si>
  <si>
    <t>1724720</t>
  </si>
  <si>
    <t>Prairie-Hills Junior High School</t>
  </si>
  <si>
    <t>172472002673</t>
  </si>
  <si>
    <t>http://www.phsd144.net</t>
  </si>
  <si>
    <t>Fieldcrest Elem School</t>
  </si>
  <si>
    <t>172472002676</t>
  </si>
  <si>
    <t>172472002677</t>
  </si>
  <si>
    <t>Markham Park Elem School</t>
  </si>
  <si>
    <t>172472002678</t>
  </si>
  <si>
    <t>Nob Hill Elem School</t>
  </si>
  <si>
    <t>172472002679</t>
  </si>
  <si>
    <t>Chateaux School</t>
  </si>
  <si>
    <t>172472002680</t>
  </si>
  <si>
    <t>Mae Jemison School</t>
  </si>
  <si>
    <t>172472004254</t>
  </si>
  <si>
    <t>Prairie-Hills STEAM Academy</t>
  </si>
  <si>
    <t>172472006892</t>
  </si>
  <si>
    <t>Primary Learning Center</t>
  </si>
  <si>
    <t>172472006760</t>
  </si>
  <si>
    <t>070161450</t>
  </si>
  <si>
    <t>1703930</t>
  </si>
  <si>
    <t>http://arbor145.org</t>
  </si>
  <si>
    <t>Arbor Park Middle School</t>
  </si>
  <si>
    <t>170393000078</t>
  </si>
  <si>
    <t>Kimberly Heights Elementary School</t>
  </si>
  <si>
    <t>170393000079</t>
  </si>
  <si>
    <t>Scarlet Oak Elementary School</t>
  </si>
  <si>
    <t>170393000081</t>
  </si>
  <si>
    <t>Arbor Elementary School</t>
  </si>
  <si>
    <t>170393000080</t>
  </si>
  <si>
    <t>070161460</t>
  </si>
  <si>
    <t>CCSD 146</t>
  </si>
  <si>
    <t>1739030</t>
  </si>
  <si>
    <t>http://www.district146.org</t>
  </si>
  <si>
    <t>173903003959</t>
  </si>
  <si>
    <t>Bert H Fulton School</t>
  </si>
  <si>
    <t>173903003958</t>
  </si>
  <si>
    <t>173903003961</t>
  </si>
  <si>
    <t>Walter F Fierke Ed Center</t>
  </si>
  <si>
    <t>173903003962</t>
  </si>
  <si>
    <t>Arnold W Kruse Ed Center</t>
  </si>
  <si>
    <t>173903003957</t>
  </si>
  <si>
    <t>070161470</t>
  </si>
  <si>
    <t>1718480</t>
  </si>
  <si>
    <t>http://www.whd147.org</t>
  </si>
  <si>
    <t>Rosa L Parks Middle School</t>
  </si>
  <si>
    <t>171848005018</t>
  </si>
  <si>
    <t>171848002139</t>
  </si>
  <si>
    <t>Martin L King Elem School</t>
  </si>
  <si>
    <t>171848004405</t>
  </si>
  <si>
    <t>070161480</t>
  </si>
  <si>
    <t>1712450</t>
  </si>
  <si>
    <t>http://www.district148.net</t>
  </si>
  <si>
    <t>Roosevelt Junior High School</t>
  </si>
  <si>
    <t>171245004919</t>
  </si>
  <si>
    <t>http://www.district148.net/rooseveltjuniorhigh.thml</t>
  </si>
  <si>
    <t>Lincoln Junior High School</t>
  </si>
  <si>
    <t>171245004257</t>
  </si>
  <si>
    <t>http://www.district148.net/ljh.net</t>
  </si>
  <si>
    <t>Washington Junior High</t>
  </si>
  <si>
    <t>171245005040</t>
  </si>
  <si>
    <t>http://www.district148.net/wjh.html</t>
  </si>
  <si>
    <t>Riverdale School</t>
  </si>
  <si>
    <t>171245001497</t>
  </si>
  <si>
    <t>http://www.district148.net/riverdaleelementary.html</t>
  </si>
  <si>
    <t>171245001498</t>
  </si>
  <si>
    <t>http://www.district148.net/lincolnschool.html</t>
  </si>
  <si>
    <t>171245001500</t>
  </si>
  <si>
    <t>http://www.district148.net/rooseveltelementary.html</t>
  </si>
  <si>
    <t>171245001501</t>
  </si>
  <si>
    <t>http://www.district148.net/washingtonelementary.html</t>
  </si>
  <si>
    <t>171245001495</t>
  </si>
  <si>
    <t>http://www.district148.net/franklinelementary.html</t>
  </si>
  <si>
    <t>Park Elementary School</t>
  </si>
  <si>
    <t>171245005420</t>
  </si>
  <si>
    <t>http://www.district148.net/parkelementary.html</t>
  </si>
  <si>
    <t>Early Childhood Cntr</t>
  </si>
  <si>
    <t>171245001598</t>
  </si>
  <si>
    <t>http://www.district148.net/earlychildhood.html</t>
  </si>
  <si>
    <t>070161490</t>
  </si>
  <si>
    <t>1712420</t>
  </si>
  <si>
    <t>http://www.schooldistrict149.org</t>
  </si>
  <si>
    <t>S T E M Academy</t>
  </si>
  <si>
    <t>171242006240</t>
  </si>
  <si>
    <t>Creative Communications Acad</t>
  </si>
  <si>
    <t>171242006230</t>
  </si>
  <si>
    <t>School of Fine Arts</t>
  </si>
  <si>
    <t>171242006209</t>
  </si>
  <si>
    <t>Diekman Elem School</t>
  </si>
  <si>
    <t>171242001490</t>
  </si>
  <si>
    <t>Caroline Sibley Elem School</t>
  </si>
  <si>
    <t>171242001489</t>
  </si>
  <si>
    <t>Berger-Vandenberg Elem School</t>
  </si>
  <si>
    <t>171242001493</t>
  </si>
  <si>
    <t>Carol Moseley Braun School</t>
  </si>
  <si>
    <t>171242003924</t>
  </si>
  <si>
    <t>New Beginnings Learning Academy</t>
  </si>
  <si>
    <t>171242005043</t>
  </si>
  <si>
    <t>070161500</t>
  </si>
  <si>
    <t>1736720</t>
  </si>
  <si>
    <t>http://www.sd150.org</t>
  </si>
  <si>
    <t>McKinley Jr High School</t>
  </si>
  <si>
    <t>173672003779</t>
  </si>
  <si>
    <t>Greenwood Elem School</t>
  </si>
  <si>
    <t>173672003776</t>
  </si>
  <si>
    <t>173672001600</t>
  </si>
  <si>
    <t>070161510</t>
  </si>
  <si>
    <t>1736750</t>
  </si>
  <si>
    <t>http://www.shsd151.org</t>
  </si>
  <si>
    <t>Coolidge Middle School</t>
  </si>
  <si>
    <t>Phoenix</t>
  </si>
  <si>
    <t>173675003780</t>
  </si>
  <si>
    <t>Eisenhower School</t>
  </si>
  <si>
    <t>173675003781</t>
  </si>
  <si>
    <t>Madison School</t>
  </si>
  <si>
    <t>173675003782</t>
  </si>
  <si>
    <t>Taft School</t>
  </si>
  <si>
    <t>173675003783</t>
  </si>
  <si>
    <t>070161520</t>
  </si>
  <si>
    <t>1718450</t>
  </si>
  <si>
    <t>http://www.harvey152.org</t>
  </si>
  <si>
    <t>Brooks Middle School</t>
  </si>
  <si>
    <t>171845002129</t>
  </si>
  <si>
    <t>Bryant Elem School</t>
  </si>
  <si>
    <t>171845002130</t>
  </si>
  <si>
    <t>Maya Angelou Elem Sch</t>
  </si>
  <si>
    <t>171845002131</t>
  </si>
  <si>
    <t>Holmes Elem School</t>
  </si>
  <si>
    <t>171845002133</t>
  </si>
  <si>
    <t>171845004658</t>
  </si>
  <si>
    <t>Riley Early Childhood Center</t>
  </si>
  <si>
    <t>171845001937</t>
  </si>
  <si>
    <t>070161525</t>
  </si>
  <si>
    <t>1718600</t>
  </si>
  <si>
    <t>Barack H Obama Learning Academy</t>
  </si>
  <si>
    <t>171860002152</t>
  </si>
  <si>
    <t>http://www.sd1525.org</t>
  </si>
  <si>
    <t>Jesse C White Learning Academy</t>
  </si>
  <si>
    <t>171860002156</t>
  </si>
  <si>
    <t>070161530</t>
  </si>
  <si>
    <t>1719530</t>
  </si>
  <si>
    <t>James Hart School</t>
  </si>
  <si>
    <t>171953002230</t>
  </si>
  <si>
    <t>http://www.homewoodsd153.org</t>
  </si>
  <si>
    <t>Winston Churchill School</t>
  </si>
  <si>
    <t>171953002233</t>
  </si>
  <si>
    <t>Willow School</t>
  </si>
  <si>
    <t>171953002231</t>
  </si>
  <si>
    <t>070161540</t>
  </si>
  <si>
    <t>1738910</t>
  </si>
  <si>
    <t>http://www.d154.org</t>
  </si>
  <si>
    <t>Wolcott School</t>
  </si>
  <si>
    <t>173891005071</t>
  </si>
  <si>
    <t>070161545</t>
  </si>
  <si>
    <t>1707860</t>
  </si>
  <si>
    <t>http://www.d1545.org</t>
  </si>
  <si>
    <t>Burnham Elem School</t>
  </si>
  <si>
    <t>170786000400</t>
  </si>
  <si>
    <t>http://d1545.org</t>
  </si>
  <si>
    <t>070161550</t>
  </si>
  <si>
    <t>1741520</t>
  </si>
  <si>
    <t>http://www.calumetcity155.org</t>
  </si>
  <si>
    <t>Wentworth Jr High School</t>
  </si>
  <si>
    <t>174152003426</t>
  </si>
  <si>
    <t>Wilson Elementary School</t>
  </si>
  <si>
    <t>174152004883</t>
  </si>
  <si>
    <t>Wentworth Intermediate School</t>
  </si>
  <si>
    <t>174152003427</t>
  </si>
  <si>
    <t>070161560</t>
  </si>
  <si>
    <t>1708100</t>
  </si>
  <si>
    <t>http://l156.org</t>
  </si>
  <si>
    <t>170810000425</t>
  </si>
  <si>
    <t>070161570</t>
  </si>
  <si>
    <t>1719680</t>
  </si>
  <si>
    <t>http://www.hsdist157.org</t>
  </si>
  <si>
    <t>Schrum Memorial School</t>
  </si>
  <si>
    <t>171968000742</t>
  </si>
  <si>
    <t>Hoover Elem School</t>
  </si>
  <si>
    <t>171968002242</t>
  </si>
  <si>
    <t>070161580</t>
  </si>
  <si>
    <t>1722020</t>
  </si>
  <si>
    <t>http://www.d158.net</t>
  </si>
  <si>
    <t>Memorial Jr High School</t>
  </si>
  <si>
    <t>172202002470</t>
  </si>
  <si>
    <t>https://www.d158.net/o/mjh</t>
  </si>
  <si>
    <t>Coolidge Elementary School</t>
  </si>
  <si>
    <t>172202002467</t>
  </si>
  <si>
    <t>https://www.d158.net/o/ces</t>
  </si>
  <si>
    <t>Oak Glen Elem School</t>
  </si>
  <si>
    <t>172202002468</t>
  </si>
  <si>
    <t>https://www.d158.net/o/oge</t>
  </si>
  <si>
    <t>Reavis Elem School</t>
  </si>
  <si>
    <t>172202002471</t>
  </si>
  <si>
    <t>https://www.d158.net/o/wcres</t>
  </si>
  <si>
    <t>Lester Crawl Primary Ctr</t>
  </si>
  <si>
    <t>172202002568</t>
  </si>
  <si>
    <t>https://www.d158.net/o/lcpc</t>
  </si>
  <si>
    <t>070161590</t>
  </si>
  <si>
    <t>1736300</t>
  </si>
  <si>
    <t>http://www.dist159.com</t>
  </si>
  <si>
    <t>Colin Powell Middle Sch</t>
  </si>
  <si>
    <t>173630005774</t>
  </si>
  <si>
    <t>Sieden Prairie Elementary School</t>
  </si>
  <si>
    <t>173630003752</t>
  </si>
  <si>
    <t>173630003751</t>
  </si>
  <si>
    <t>Woodgate Elem School</t>
  </si>
  <si>
    <t>173630003753</t>
  </si>
  <si>
    <t>Marya Yates Elementary School</t>
  </si>
  <si>
    <t>173630004834</t>
  </si>
  <si>
    <t>070161600</t>
  </si>
  <si>
    <t>1711010</t>
  </si>
  <si>
    <t>Southwood Middle School</t>
  </si>
  <si>
    <t>171101001332</t>
  </si>
  <si>
    <t>http://cch160.org</t>
  </si>
  <si>
    <t>Zenon J Sykuta  School</t>
  </si>
  <si>
    <t>171101001334</t>
  </si>
  <si>
    <t>Meadowview  School</t>
  </si>
  <si>
    <t>171101001331</t>
  </si>
  <si>
    <t>070161610</t>
  </si>
  <si>
    <t>1715420</t>
  </si>
  <si>
    <t>http://www.sd161.org</t>
  </si>
  <si>
    <t>Parker Junior High School</t>
  </si>
  <si>
    <t>171542001849</t>
  </si>
  <si>
    <t>Flossmoor Hills Elem School</t>
  </si>
  <si>
    <t>171542001848</t>
  </si>
  <si>
    <t>Heather Hill Elem School</t>
  </si>
  <si>
    <t>171542001850</t>
  </si>
  <si>
    <t>Serena Hills Elem School</t>
  </si>
  <si>
    <t>171542001851</t>
  </si>
  <si>
    <t>Western Avenue Elem School</t>
  </si>
  <si>
    <t>171542001853</t>
  </si>
  <si>
    <t>070161620</t>
  </si>
  <si>
    <t>1725020</t>
  </si>
  <si>
    <t>O W Huth Middle School</t>
  </si>
  <si>
    <t>172502002721</t>
  </si>
  <si>
    <t>http://www.sd162.org</t>
  </si>
  <si>
    <t>Arcadia Elem School</t>
  </si>
  <si>
    <t>172502002717</t>
  </si>
  <si>
    <t>Indiana Elem School</t>
  </si>
  <si>
    <t>172502002718</t>
  </si>
  <si>
    <t>Matteson Elem School</t>
  </si>
  <si>
    <t>172502002719</t>
  </si>
  <si>
    <t>Sauk Elem School</t>
  </si>
  <si>
    <t>172502002720</t>
  </si>
  <si>
    <t>Illinois School</t>
  </si>
  <si>
    <t>172502002581</t>
  </si>
  <si>
    <t>Richton Square School</t>
  </si>
  <si>
    <t>172502005778</t>
  </si>
  <si>
    <t>070161630</t>
  </si>
  <si>
    <t>1730810</t>
  </si>
  <si>
    <t>Michelle Obama Sch of Technology and the Arts</t>
  </si>
  <si>
    <t>173081003209</t>
  </si>
  <si>
    <t>http://www.sd163.com</t>
  </si>
  <si>
    <t>Barack Obama Sch of Leadership and STEM</t>
  </si>
  <si>
    <t>173081003202</t>
  </si>
  <si>
    <t>Blackhawk Primary Center</t>
  </si>
  <si>
    <t>173081003203</t>
  </si>
  <si>
    <t>Mohawk Primary Center</t>
  </si>
  <si>
    <t>173081003207</t>
  </si>
  <si>
    <t>21st Century Primary Center</t>
  </si>
  <si>
    <t>173081003429</t>
  </si>
  <si>
    <t>Algonquin Primary Center</t>
  </si>
  <si>
    <t>173081006355</t>
  </si>
  <si>
    <t>070161670</t>
  </si>
  <si>
    <t>1716950</t>
  </si>
  <si>
    <t>http://www.brookwood167.org</t>
  </si>
  <si>
    <t>Brookwood Jr High School</t>
  </si>
  <si>
    <t>171695002006</t>
  </si>
  <si>
    <t>Brookwood Middle School</t>
  </si>
  <si>
    <t>171695002005</t>
  </si>
  <si>
    <t>Longwood Elem School</t>
  </si>
  <si>
    <t>171695002008</t>
  </si>
  <si>
    <t>Hickory Bend Elem School</t>
  </si>
  <si>
    <t>171695002007</t>
  </si>
  <si>
    <t>070161680</t>
  </si>
  <si>
    <t>CCSD 168</t>
  </si>
  <si>
    <t>1735460</t>
  </si>
  <si>
    <t>http://www.d168.org</t>
  </si>
  <si>
    <t>Rickover Jr High School</t>
  </si>
  <si>
    <t>173546003698</t>
  </si>
  <si>
    <t>Strassburg Elem</t>
  </si>
  <si>
    <t>173546003699</t>
  </si>
  <si>
    <t>Wagoner Elem</t>
  </si>
  <si>
    <t>173546003700</t>
  </si>
  <si>
    <t>070161690</t>
  </si>
  <si>
    <t>1710950</t>
  </si>
  <si>
    <t>Cottage Grove Upper Grade Center</t>
  </si>
  <si>
    <t>171095005419</t>
  </si>
  <si>
    <t>Medgar Evers Primary Academic Center</t>
  </si>
  <si>
    <t>171095001328</t>
  </si>
  <si>
    <t>070161700</t>
  </si>
  <si>
    <t>1709960</t>
  </si>
  <si>
    <t>https://www.sd170.com</t>
  </si>
  <si>
    <t>Chicago Heights Middle School</t>
  </si>
  <si>
    <t>170996006777</t>
  </si>
  <si>
    <t>Washington-McKinley Elem Sch</t>
  </si>
  <si>
    <t>170996001227</t>
  </si>
  <si>
    <t>http://www.sd170.com</t>
  </si>
  <si>
    <t>170996001225</t>
  </si>
  <si>
    <t>Wilson Elem School</t>
  </si>
  <si>
    <t>170996001228</t>
  </si>
  <si>
    <t>170996001220</t>
  </si>
  <si>
    <t>U S Grant Elem School</t>
  </si>
  <si>
    <t>170996001226</t>
  </si>
  <si>
    <t>170996001221</t>
  </si>
  <si>
    <t>170996001222</t>
  </si>
  <si>
    <t>Kennedy Elem School</t>
  </si>
  <si>
    <t>170996001223</t>
  </si>
  <si>
    <t>170996001224</t>
  </si>
  <si>
    <t>Highland School</t>
  </si>
  <si>
    <t>170996000055</t>
  </si>
  <si>
    <t>070161710</t>
  </si>
  <si>
    <t>1738370</t>
  </si>
  <si>
    <t>http://www.sd171.org</t>
  </si>
  <si>
    <t>173837005543</t>
  </si>
  <si>
    <t>173837003916</t>
  </si>
  <si>
    <t>070161720</t>
  </si>
  <si>
    <t>1735340</t>
  </si>
  <si>
    <t>http://www.d172.s-cook.k12.il.us/</t>
  </si>
  <si>
    <t>Sandridge Elem School</t>
  </si>
  <si>
    <t>173534003690</t>
  </si>
  <si>
    <t>http://www.sandridgesd172.org</t>
  </si>
  <si>
    <t>070161940</t>
  </si>
  <si>
    <t>1737680</t>
  </si>
  <si>
    <t>http://www.sd194.org</t>
  </si>
  <si>
    <t>Columbia Central School</t>
  </si>
  <si>
    <t>173768003880</t>
  </si>
  <si>
    <t>Steger Intermediate Center</t>
  </si>
  <si>
    <t>173768003881</t>
  </si>
  <si>
    <t>Steger Primary Center</t>
  </si>
  <si>
    <t>173768003884</t>
  </si>
  <si>
    <t>070162050</t>
  </si>
  <si>
    <t>1738970</t>
  </si>
  <si>
    <t>http://www.district205.net</t>
  </si>
  <si>
    <t>Thornton Township High School</t>
  </si>
  <si>
    <t>173897003955</t>
  </si>
  <si>
    <t>http://www.district205.net/thornton/site/default.asp</t>
  </si>
  <si>
    <t>Thornridge High School</t>
  </si>
  <si>
    <t>173897003954</t>
  </si>
  <si>
    <t>http://www.district205.net/thornridge/site/default.asp</t>
  </si>
  <si>
    <t>Thornwood High School</t>
  </si>
  <si>
    <t>173897003956</t>
  </si>
  <si>
    <t>http://www.district205.net/thornwood/site/default.asp</t>
  </si>
  <si>
    <t>Outlook Academy</t>
  </si>
  <si>
    <t>173897006422</t>
  </si>
  <si>
    <t>PEACE Center</t>
  </si>
  <si>
    <t>173897006421</t>
  </si>
  <si>
    <t>070162060</t>
  </si>
  <si>
    <t>1706420</t>
  </si>
  <si>
    <t>Bloom High School</t>
  </si>
  <si>
    <t>170642000312</t>
  </si>
  <si>
    <t>http://www.bloomhs.org</t>
  </si>
  <si>
    <t>Bloom Trail High School</t>
  </si>
  <si>
    <t>170642000313</t>
  </si>
  <si>
    <t>http://www.bloomtrail.org</t>
  </si>
  <si>
    <t>Dist 206 Alternative High School</t>
  </si>
  <si>
    <t>170642004546</t>
  </si>
  <si>
    <t>070162100</t>
  </si>
  <si>
    <t>1722500</t>
  </si>
  <si>
    <t>http://www.lhs210.net</t>
  </si>
  <si>
    <t>Lemont Twp High School</t>
  </si>
  <si>
    <t>172250002508</t>
  </si>
  <si>
    <t>070162150</t>
  </si>
  <si>
    <t>1738940</t>
  </si>
  <si>
    <t>Thornton Fractnl No High School</t>
  </si>
  <si>
    <t>173894003952</t>
  </si>
  <si>
    <t>http://tfd215.org</t>
  </si>
  <si>
    <t>Thornton Fractnl So High School</t>
  </si>
  <si>
    <t>173894003953</t>
  </si>
  <si>
    <t>http://www.tfd215.org</t>
  </si>
  <si>
    <t>Center for Alternative Learning</t>
  </si>
  <si>
    <t>173894006583</t>
  </si>
  <si>
    <t>Center for Academics and Technology</t>
  </si>
  <si>
    <t>173894006579</t>
  </si>
  <si>
    <t>070162170</t>
  </si>
  <si>
    <t>1704020</t>
  </si>
  <si>
    <t>http://www.argohs.net</t>
  </si>
  <si>
    <t>Argo Community High School</t>
  </si>
  <si>
    <t>170402000088</t>
  </si>
  <si>
    <t>070162180</t>
  </si>
  <si>
    <t>1706540</t>
  </si>
  <si>
    <t>http://chsd218.org</t>
  </si>
  <si>
    <t>DD Eisenhower High Sch (Campus)</t>
  </si>
  <si>
    <t>170654000342</t>
  </si>
  <si>
    <t>H L Richards High Sch(Campus)</t>
  </si>
  <si>
    <t>170654000343</t>
  </si>
  <si>
    <t>A B Shepard High Sch (Campus)</t>
  </si>
  <si>
    <t>170654000339</t>
  </si>
  <si>
    <t>Delta Learning Center</t>
  </si>
  <si>
    <t>170654000747</t>
  </si>
  <si>
    <t>070162200</t>
  </si>
  <si>
    <t>1733270</t>
  </si>
  <si>
    <t>http://www.reavisd220.org</t>
  </si>
  <si>
    <t>Reavis High School</t>
  </si>
  <si>
    <t>173327003446</t>
  </si>
  <si>
    <t>070162270</t>
  </si>
  <si>
    <t>1733420</t>
  </si>
  <si>
    <t>http://www.rich227.org</t>
  </si>
  <si>
    <t>Rich Township High School</t>
  </si>
  <si>
    <t>173342003458</t>
  </si>
  <si>
    <t>https://www.rich227.org</t>
  </si>
  <si>
    <t>Rich Township Star Academy</t>
  </si>
  <si>
    <t>173342006779</t>
  </si>
  <si>
    <t>070162280</t>
  </si>
  <si>
    <t>1707050</t>
  </si>
  <si>
    <t>Bremen High School</t>
  </si>
  <si>
    <t>170705000364</t>
  </si>
  <si>
    <t>Tinley Park High School</t>
  </si>
  <si>
    <t>170705000367</t>
  </si>
  <si>
    <t>http://www.bhsd228.com</t>
  </si>
  <si>
    <t>Hillcrest High School</t>
  </si>
  <si>
    <t>170705000365</t>
  </si>
  <si>
    <t>Oak Forest High School</t>
  </si>
  <si>
    <t>170705000366</t>
  </si>
  <si>
    <t>Delta Academy and Achieve</t>
  </si>
  <si>
    <t>170705006772</t>
  </si>
  <si>
    <t>070162290</t>
  </si>
  <si>
    <t>1729220</t>
  </si>
  <si>
    <t>http://www.olchs.org</t>
  </si>
  <si>
    <t>Oak Lawn Comm High School</t>
  </si>
  <si>
    <t>172922003059</t>
  </si>
  <si>
    <t>070162300</t>
  </si>
  <si>
    <t>1708400</t>
  </si>
  <si>
    <t>http://www.d230.org</t>
  </si>
  <si>
    <t>Carl Sandburg High School</t>
  </si>
  <si>
    <t>170840000459</t>
  </si>
  <si>
    <t>Amos Alonzo Stagg High School</t>
  </si>
  <si>
    <t>170840000458</t>
  </si>
  <si>
    <t>Victor J Andrew High School</t>
  </si>
  <si>
    <t>170840000460</t>
  </si>
  <si>
    <t>070162310</t>
  </si>
  <si>
    <t>1714580</t>
  </si>
  <si>
    <t>Evergreen Park High School</t>
  </si>
  <si>
    <t>171458001810</t>
  </si>
  <si>
    <t>070162330</t>
  </si>
  <si>
    <t>1719560</t>
  </si>
  <si>
    <t>Homewood-Flossmoor High School</t>
  </si>
  <si>
    <t>171956002235</t>
  </si>
  <si>
    <t>http://www.hfhighschool.org</t>
  </si>
  <si>
    <t>070169010</t>
  </si>
  <si>
    <t>1701400</t>
  </si>
  <si>
    <t>https://www.sd162.org/southland</t>
  </si>
  <si>
    <t>001C</t>
  </si>
  <si>
    <t>170140006135</t>
  </si>
  <si>
    <t>080083080</t>
  </si>
  <si>
    <t>1700007</t>
  </si>
  <si>
    <t>http://www.eastland308.com</t>
  </si>
  <si>
    <t>Eastland Jr/Sr High School</t>
  </si>
  <si>
    <t>170000705083</t>
  </si>
  <si>
    <t>Eastland Elementary School</t>
  </si>
  <si>
    <t>170000703846</t>
  </si>
  <si>
    <t>080083140</t>
  </si>
  <si>
    <t>1700310</t>
  </si>
  <si>
    <t>http://www.wc314.org</t>
  </si>
  <si>
    <t>West Carroll High School</t>
  </si>
  <si>
    <t>170031004970</t>
  </si>
  <si>
    <t>West Carroll Middle School</t>
  </si>
  <si>
    <t>170031004976</t>
  </si>
  <si>
    <t>West Carroll Primary</t>
  </si>
  <si>
    <t>170031005013</t>
  </si>
  <si>
    <t>080083990</t>
  </si>
  <si>
    <t>1709400</t>
  </si>
  <si>
    <t>http://www.dist399.net</t>
  </si>
  <si>
    <t>Chadwick-Milledgeville Jr/Sr High School</t>
  </si>
  <si>
    <t>170940005404</t>
  </si>
  <si>
    <t>Chadwick-Milledgeville Elem School</t>
  </si>
  <si>
    <t>170940004571</t>
  </si>
  <si>
    <t>080431190</t>
  </si>
  <si>
    <t>1713050</t>
  </si>
  <si>
    <t>http://www.eastdbqschools.org</t>
  </si>
  <si>
    <t>East Dubuque High School</t>
  </si>
  <si>
    <t>171305001550</t>
  </si>
  <si>
    <t>East Dubuque Jr High</t>
  </si>
  <si>
    <t>171305006158</t>
  </si>
  <si>
    <t>East Dubuque Elem School</t>
  </si>
  <si>
    <t>171305001549</t>
  </si>
  <si>
    <t>080431200</t>
  </si>
  <si>
    <t>1716050</t>
  </si>
  <si>
    <t>http://www.gusd120.k12.il.us</t>
  </si>
  <si>
    <t>Galena High School</t>
  </si>
  <si>
    <t>171605001912</t>
  </si>
  <si>
    <t>Galena Elementary and Middle School</t>
  </si>
  <si>
    <t>171605001914</t>
  </si>
  <si>
    <t>080432050</t>
  </si>
  <si>
    <t>1740740</t>
  </si>
  <si>
    <t>http://205warren.net</t>
  </si>
  <si>
    <t>Warren Jr/Sr High School</t>
  </si>
  <si>
    <t>174074004094</t>
  </si>
  <si>
    <t>Warren Elementary School</t>
  </si>
  <si>
    <t>174074004435</t>
  </si>
  <si>
    <t>080432060</t>
  </si>
  <si>
    <t>1737980</t>
  </si>
  <si>
    <t>http://www.stocktonschools.com</t>
  </si>
  <si>
    <t>Stockton Sr High School</t>
  </si>
  <si>
    <t>173798003891</t>
  </si>
  <si>
    <t>Stockton Middle School</t>
  </si>
  <si>
    <t>173798000246</t>
  </si>
  <si>
    <t>Stockton Elem School</t>
  </si>
  <si>
    <t>173798003890</t>
  </si>
  <si>
    <t>080432100</t>
  </si>
  <si>
    <t>1700001</t>
  </si>
  <si>
    <t>http://riverridge210.org</t>
  </si>
  <si>
    <t>River Ridge High School</t>
  </si>
  <si>
    <t>170000105115</t>
  </si>
  <si>
    <t>River Ridge Middle School</t>
  </si>
  <si>
    <t>170000105116</t>
  </si>
  <si>
    <t>River Ridge Elementary School</t>
  </si>
  <si>
    <t>170000105651</t>
  </si>
  <si>
    <t>080432110</t>
  </si>
  <si>
    <t>1735610</t>
  </si>
  <si>
    <t>Scales Mound High School</t>
  </si>
  <si>
    <t>173561003710</t>
  </si>
  <si>
    <t>http://www.scalesmound.net</t>
  </si>
  <si>
    <t>Scales Mound Jr High School</t>
  </si>
  <si>
    <t>173561004828</t>
  </si>
  <si>
    <t>Scales Mound Elem School</t>
  </si>
  <si>
    <t>173561004827</t>
  </si>
  <si>
    <t>080891450</t>
  </si>
  <si>
    <t>1715900</t>
  </si>
  <si>
    <t>http://www.freeport.k12.il.us</t>
  </si>
  <si>
    <t>Freeport High School</t>
  </si>
  <si>
    <t>171590001902</t>
  </si>
  <si>
    <t>Freeport Middle School</t>
  </si>
  <si>
    <t>171590001903</t>
  </si>
  <si>
    <t>Blackhawk Elem School</t>
  </si>
  <si>
    <t>171590001898</t>
  </si>
  <si>
    <t>Center Elem School</t>
  </si>
  <si>
    <t>171590001897</t>
  </si>
  <si>
    <t>171590001899</t>
  </si>
  <si>
    <t>Empire Elem School</t>
  </si>
  <si>
    <t>171590001900</t>
  </si>
  <si>
    <t>Carl Sandburg Middle Sch</t>
  </si>
  <si>
    <t>171590001904</t>
  </si>
  <si>
    <t>Jones-Farrar, an International Baccalaureate World School</t>
  </si>
  <si>
    <t>171590001137</t>
  </si>
  <si>
    <t>080892000</t>
  </si>
  <si>
    <t>1731020</t>
  </si>
  <si>
    <t>http://www.pcwolves.net</t>
  </si>
  <si>
    <t>Pearl City High School</t>
  </si>
  <si>
    <t>173102003227</t>
  </si>
  <si>
    <t>Pearl City Jr High School</t>
  </si>
  <si>
    <t>173102004791</t>
  </si>
  <si>
    <t>Pearl City Elementary School</t>
  </si>
  <si>
    <t>173102004790</t>
  </si>
  <si>
    <t>080892010</t>
  </si>
  <si>
    <t>1711610</t>
  </si>
  <si>
    <t>http://www.dakota201.org</t>
  </si>
  <si>
    <t>Dakota Jr Sr High School</t>
  </si>
  <si>
    <t>171161001374</t>
  </si>
  <si>
    <t>http://www.dakota201.com</t>
  </si>
  <si>
    <t>Dakota Elementary School</t>
  </si>
  <si>
    <t>171161001373</t>
  </si>
  <si>
    <t>080892020</t>
  </si>
  <si>
    <t>1722530</t>
  </si>
  <si>
    <t>http://www.le-win.net/</t>
  </si>
  <si>
    <t>Lena-Winslow High School</t>
  </si>
  <si>
    <t>172253002510</t>
  </si>
  <si>
    <t>http://www.le-win.net</t>
  </si>
  <si>
    <t>Lena-Winslow Jr High School</t>
  </si>
  <si>
    <t>172253002511</t>
  </si>
  <si>
    <t>Lena-Winslow Elem School</t>
  </si>
  <si>
    <t>172253002509</t>
  </si>
  <si>
    <t>080892030</t>
  </si>
  <si>
    <t>1730060</t>
  </si>
  <si>
    <t>http://www.orangevillecusd.com</t>
  </si>
  <si>
    <t>Orangeville High School</t>
  </si>
  <si>
    <t>173006003113</t>
  </si>
  <si>
    <t>http://orangevillecusd.com</t>
  </si>
  <si>
    <t>Orangeville Jr High School</t>
  </si>
  <si>
    <t>173006003112</t>
  </si>
  <si>
    <t>Orangeville Elem School</t>
  </si>
  <si>
    <t>173006004782</t>
  </si>
  <si>
    <t>090100010</t>
  </si>
  <si>
    <t>1715180</t>
  </si>
  <si>
    <t>http://district.fisherk12.com/district</t>
  </si>
  <si>
    <t>Fisher Jr/Sr High School</t>
  </si>
  <si>
    <t>171518001837</t>
  </si>
  <si>
    <t>http://fisherk12.com/home</t>
  </si>
  <si>
    <t>Fisher Grade School</t>
  </si>
  <si>
    <t>171518001836</t>
  </si>
  <si>
    <t>http://fgs.fisherk12.com/home</t>
  </si>
  <si>
    <t>090100030</t>
  </si>
  <si>
    <t>1724060</t>
  </si>
  <si>
    <t>http://www.mahometseymour.org</t>
  </si>
  <si>
    <t>Mahomet-Seymour High School</t>
  </si>
  <si>
    <t>172406002627</t>
  </si>
  <si>
    <t>Mahomet-Seymour Jr High School</t>
  </si>
  <si>
    <t>172406002628</t>
  </si>
  <si>
    <t>Lincoln Trail Elem School</t>
  </si>
  <si>
    <t>172406002626</t>
  </si>
  <si>
    <t>Middletown Prairie Elementary</t>
  </si>
  <si>
    <t>172406000683</t>
  </si>
  <si>
    <t>090100040</t>
  </si>
  <si>
    <t>1709420</t>
  </si>
  <si>
    <t>http://champaignschools.org</t>
  </si>
  <si>
    <t>Centennial High School</t>
  </si>
  <si>
    <t>170942000545</t>
  </si>
  <si>
    <t>http://www.champaignschools.org</t>
  </si>
  <si>
    <t>170942000546</t>
  </si>
  <si>
    <t>Edison Middle School</t>
  </si>
  <si>
    <t>170942000549</t>
  </si>
  <si>
    <t>Jefferson Middle School</t>
  </si>
  <si>
    <t>170942000550</t>
  </si>
  <si>
    <t>Franklin Middle School</t>
  </si>
  <si>
    <t>170942005407</t>
  </si>
  <si>
    <t>Bottenfield Elem School</t>
  </si>
  <si>
    <t>170942000543</t>
  </si>
  <si>
    <t>Carrie Busey Elem School</t>
  </si>
  <si>
    <t>170942000544</t>
  </si>
  <si>
    <t>Dr Howard Elem School</t>
  </si>
  <si>
    <t>170942000547</t>
  </si>
  <si>
    <t>Garden Hills Elem School</t>
  </si>
  <si>
    <t>170942000548</t>
  </si>
  <si>
    <t>Kenwood Elem School</t>
  </si>
  <si>
    <t>170942000551</t>
  </si>
  <si>
    <t>Robeson Elem School</t>
  </si>
  <si>
    <t>170942000553</t>
  </si>
  <si>
    <t>170942000555</t>
  </si>
  <si>
    <t>Westview Elem School</t>
  </si>
  <si>
    <t>170942000556</t>
  </si>
  <si>
    <t>South Side Elementary School</t>
  </si>
  <si>
    <t>170942005409</t>
  </si>
  <si>
    <t>Stratton Elementary School</t>
  </si>
  <si>
    <t>170942002356</t>
  </si>
  <si>
    <t>Vernon L Barkstall Elementary Sch</t>
  </si>
  <si>
    <t>170942002361</t>
  </si>
  <si>
    <t>International Prep Academy</t>
  </si>
  <si>
    <t>170942006339</t>
  </si>
  <si>
    <t>3016</t>
  </si>
  <si>
    <t>Champaign Early Chldhd Cntr</t>
  </si>
  <si>
    <t>170942000558</t>
  </si>
  <si>
    <t>3018</t>
  </si>
  <si>
    <t>Novak Academy</t>
  </si>
  <si>
    <t>170942005982</t>
  </si>
  <si>
    <t>3019</t>
  </si>
  <si>
    <t>ACTIONS Program</t>
  </si>
  <si>
    <t>170942006352</t>
  </si>
  <si>
    <t>090100070</t>
  </si>
  <si>
    <t>1739120</t>
  </si>
  <si>
    <t>http://www.unitsevenschools.com</t>
  </si>
  <si>
    <t>173912003973</t>
  </si>
  <si>
    <t>http://unityrockets.com</t>
  </si>
  <si>
    <t>173912003971</t>
  </si>
  <si>
    <t>Unity West</t>
  </si>
  <si>
    <t>173912004645</t>
  </si>
  <si>
    <t>http://unity.k12.il.us</t>
  </si>
  <si>
    <t>Unity East</t>
  </si>
  <si>
    <t>173912004648</t>
  </si>
  <si>
    <t>090100080</t>
  </si>
  <si>
    <t>1700106</t>
  </si>
  <si>
    <t>http://www.heritage8.org</t>
  </si>
  <si>
    <t>Heritage High School</t>
  </si>
  <si>
    <t>170010605361</t>
  </si>
  <si>
    <t>Heritage Jr High and Elementary School</t>
  </si>
  <si>
    <t>170010605363</t>
  </si>
  <si>
    <t>090101160</t>
  </si>
  <si>
    <t>1739960</t>
  </si>
  <si>
    <t>http://www.usd116.org</t>
  </si>
  <si>
    <t>Urbana High School</t>
  </si>
  <si>
    <t>173996004015</t>
  </si>
  <si>
    <t>Urbana Middle School</t>
  </si>
  <si>
    <t>173996004017</t>
  </si>
  <si>
    <t>M L King Jr Elem School</t>
  </si>
  <si>
    <t>173996004012</t>
  </si>
  <si>
    <t>Leal Elem School</t>
  </si>
  <si>
    <t>173996004011</t>
  </si>
  <si>
    <t>Dr Preston L Williams Jr Elementary School</t>
  </si>
  <si>
    <t>173996004013</t>
  </si>
  <si>
    <t>Thomas Paine Elem School</t>
  </si>
  <si>
    <t>173996004014</t>
  </si>
  <si>
    <t>Yankee Ridge Elem School</t>
  </si>
  <si>
    <t>173996004021</t>
  </si>
  <si>
    <t>Urbana Gerber School</t>
  </si>
  <si>
    <t>173996006532</t>
  </si>
  <si>
    <t>Urbana Early Childhood Ctr</t>
  </si>
  <si>
    <t>173996005524</t>
  </si>
  <si>
    <t>Champaign Co Detention Center</t>
  </si>
  <si>
    <t>173996006576</t>
  </si>
  <si>
    <t>090101300</t>
  </si>
  <si>
    <t>1738790</t>
  </si>
  <si>
    <t>http://www.thomasboro.k12.il.us</t>
  </si>
  <si>
    <t>Thomasboro Grade School</t>
  </si>
  <si>
    <t>173879003945</t>
  </si>
  <si>
    <t>090101370</t>
  </si>
  <si>
    <t>1733210</t>
  </si>
  <si>
    <t>http://www.rcs137.org</t>
  </si>
  <si>
    <t>J W Eater Jr High School</t>
  </si>
  <si>
    <t>173321003441</t>
  </si>
  <si>
    <t>Broadmeadow Elem School</t>
  </si>
  <si>
    <t>173321003439</t>
  </si>
  <si>
    <t>Eastlawn Elem School</t>
  </si>
  <si>
    <t>173321003440</t>
  </si>
  <si>
    <t>Northview Elem School</t>
  </si>
  <si>
    <t>173321003443</t>
  </si>
  <si>
    <t>Pleasant Acres Elem School</t>
  </si>
  <si>
    <t>173321003444</t>
  </si>
  <si>
    <t>Early Childhood Center</t>
  </si>
  <si>
    <t>(Pending)</t>
  </si>
  <si>
    <t>Rise Academy at JW Eater</t>
  </si>
  <si>
    <t>090101420</t>
  </si>
  <si>
    <t>1723700</t>
  </si>
  <si>
    <t>http://www.roe9.k12.il.us</t>
  </si>
  <si>
    <t>Ludlow Elementary School</t>
  </si>
  <si>
    <t>172370002590</t>
  </si>
  <si>
    <t>090101690</t>
  </si>
  <si>
    <t>1737380</t>
  </si>
  <si>
    <t>https://www.stjoe.k12.il.us/</t>
  </si>
  <si>
    <t>St Joseph Middle School</t>
  </si>
  <si>
    <t>173738005765</t>
  </si>
  <si>
    <t>St Joseph Elem School</t>
  </si>
  <si>
    <t>173738003873</t>
  </si>
  <si>
    <t>https://www.stjoe.k12.il.us/grade-school</t>
  </si>
  <si>
    <t>090101880</t>
  </si>
  <si>
    <t>1716650</t>
  </si>
  <si>
    <t>http://www.gifford.k12.il.us</t>
  </si>
  <si>
    <t>Gifford Grade School</t>
  </si>
  <si>
    <t>171665001969</t>
  </si>
  <si>
    <t>090101930</t>
  </si>
  <si>
    <t>1733240</t>
  </si>
  <si>
    <t>http://www.rths193.org</t>
  </si>
  <si>
    <t>Rantoul Twp High School</t>
  </si>
  <si>
    <t>173324003445</t>
  </si>
  <si>
    <t>090101970</t>
  </si>
  <si>
    <t>1700330</t>
  </si>
  <si>
    <t>http://www.pvo.k12.il.us</t>
  </si>
  <si>
    <t>Prairieview-Ogden Jr High Sch</t>
  </si>
  <si>
    <t>170033005766</t>
  </si>
  <si>
    <t>Prairieview-Ogden North Elem</t>
  </si>
  <si>
    <t>170033005767</t>
  </si>
  <si>
    <t>Prairieview-Ogden South Elem</t>
  </si>
  <si>
    <t>170033005768</t>
  </si>
  <si>
    <t>090103050</t>
  </si>
  <si>
    <t>1737410</t>
  </si>
  <si>
    <t>http://www.sjo.k12.il.us</t>
  </si>
  <si>
    <t>St Joseph-Ogden High School</t>
  </si>
  <si>
    <t>173741003874</t>
  </si>
  <si>
    <t>090270050</t>
  </si>
  <si>
    <t>1700041</t>
  </si>
  <si>
    <t>http://www.gcmsk12.org</t>
  </si>
  <si>
    <t>GCMS High School</t>
  </si>
  <si>
    <t>170004100254</t>
  </si>
  <si>
    <t>GCMS Middle School</t>
  </si>
  <si>
    <t>170004100268</t>
  </si>
  <si>
    <t>GCMS Elementary School</t>
  </si>
  <si>
    <t>170004100272</t>
  </si>
  <si>
    <t>090270100</t>
  </si>
  <si>
    <t>1707650</t>
  </si>
  <si>
    <t>http://pblunit10.com</t>
  </si>
  <si>
    <t>Paxton-Buckley-Loda High School</t>
  </si>
  <si>
    <t>170765005478</t>
  </si>
  <si>
    <t>Paxton-Buckley-Loda Jr High Sch</t>
  </si>
  <si>
    <t>170765005479</t>
  </si>
  <si>
    <t>Clara Peterson Elem School</t>
  </si>
  <si>
    <t>170765005480</t>
  </si>
  <si>
    <t>Panther Academy</t>
  </si>
  <si>
    <t>170765006843</t>
  </si>
  <si>
    <t>11012002C</t>
  </si>
  <si>
    <t>1724870</t>
  </si>
  <si>
    <t>http://www.marshallk12.net</t>
  </si>
  <si>
    <t>Marshall High School</t>
  </si>
  <si>
    <t>172487002695</t>
  </si>
  <si>
    <t>Marshall Jr High School</t>
  </si>
  <si>
    <t>172487002696</t>
  </si>
  <si>
    <t>http://www.marshall.k12.il.us</t>
  </si>
  <si>
    <t>172487002697</t>
  </si>
  <si>
    <t>172487002698</t>
  </si>
  <si>
    <t>11012003C</t>
  </si>
  <si>
    <t>1724900</t>
  </si>
  <si>
    <t>http://www.martinsville.k12.il.us</t>
  </si>
  <si>
    <t>Martinsville Jr-Sr High School</t>
  </si>
  <si>
    <t>172490002700</t>
  </si>
  <si>
    <t>Martinsville Elem School</t>
  </si>
  <si>
    <t>172490004727</t>
  </si>
  <si>
    <t>11012004C</t>
  </si>
  <si>
    <t>1700002</t>
  </si>
  <si>
    <t>http://caseywestfield.org</t>
  </si>
  <si>
    <t>Casey-Westfield Jr/Sr HS</t>
  </si>
  <si>
    <t>170000205087</t>
  </si>
  <si>
    <t>https://www.caseywestfield.org/o/jr-sr-high</t>
  </si>
  <si>
    <t>Monroe Elem School</t>
  </si>
  <si>
    <t>170000205089</t>
  </si>
  <si>
    <t>https://www.caseywestfield.org/o/monroe</t>
  </si>
  <si>
    <t>110150010</t>
  </si>
  <si>
    <t>1709600</t>
  </si>
  <si>
    <t>http://charleston.k12.il.us</t>
  </si>
  <si>
    <t>Charleston High School</t>
  </si>
  <si>
    <t>170960000567</t>
  </si>
  <si>
    <t>Charleston Middle School</t>
  </si>
  <si>
    <t>170960000568</t>
  </si>
  <si>
    <t>Carl Sandburg Elem School</t>
  </si>
  <si>
    <t>170960000566</t>
  </si>
  <si>
    <t>170960000569</t>
  </si>
  <si>
    <t>170960000572</t>
  </si>
  <si>
    <t>Ashmore Elem School</t>
  </si>
  <si>
    <t>170960000565</t>
  </si>
  <si>
    <t>110150020</t>
  </si>
  <si>
    <t>1725050</t>
  </si>
  <si>
    <t>http://www.mattoon.k12.il.us</t>
  </si>
  <si>
    <t>Mattoon High School</t>
  </si>
  <si>
    <t>172505002734</t>
  </si>
  <si>
    <t>Mattoon Middle School</t>
  </si>
  <si>
    <t>172505002735</t>
  </si>
  <si>
    <t>Arland D Williams Jr Elem Sch</t>
  </si>
  <si>
    <t>172505005654</t>
  </si>
  <si>
    <t>Riddle Elementary School</t>
  </si>
  <si>
    <t>172505005655</t>
  </si>
  <si>
    <t>LIFT: Leaders Innovating for Tomorrow</t>
  </si>
  <si>
    <t>172505006850</t>
  </si>
  <si>
    <t>3009</t>
  </si>
  <si>
    <t>172505006573</t>
  </si>
  <si>
    <t>110150050</t>
  </si>
  <si>
    <t>1729340</t>
  </si>
  <si>
    <t>http://www.oak.k12.il.us</t>
  </si>
  <si>
    <t>Oakland High School</t>
  </si>
  <si>
    <t>172934003073</t>
  </si>
  <si>
    <t>https://www.oakland5.org</t>
  </si>
  <si>
    <t>Lake Crest Elem School</t>
  </si>
  <si>
    <t>172934003072</t>
  </si>
  <si>
    <t>110180030</t>
  </si>
  <si>
    <t>1727840</t>
  </si>
  <si>
    <t>http://www.neoga.k12.il.us</t>
  </si>
  <si>
    <t>Neoga Jr/Sr High School</t>
  </si>
  <si>
    <t>172784002952</t>
  </si>
  <si>
    <t>Neoga Elementary School</t>
  </si>
  <si>
    <t>172784002953</t>
  </si>
  <si>
    <t>Neoga Early Childhood Center</t>
  </si>
  <si>
    <t>172784006389</t>
  </si>
  <si>
    <t>110180770</t>
  </si>
  <si>
    <t>1739090</t>
  </si>
  <si>
    <t>http://www.cumberland.k12.il.us</t>
  </si>
  <si>
    <t>Cumberland High School</t>
  </si>
  <si>
    <t>173909003966</t>
  </si>
  <si>
    <t>Cumberland Middle School</t>
  </si>
  <si>
    <t>173909003965</t>
  </si>
  <si>
    <t>173909004855</t>
  </si>
  <si>
    <t>110213010</t>
  </si>
  <si>
    <t>1739600</t>
  </si>
  <si>
    <t>http://www.cusd301.org/</t>
  </si>
  <si>
    <t>Tuscola High School</t>
  </si>
  <si>
    <t>173960004001</t>
  </si>
  <si>
    <t>East Prairie Middle School</t>
  </si>
  <si>
    <t>173960003999</t>
  </si>
  <si>
    <t>North Ward Elementary School</t>
  </si>
  <si>
    <t>173960004000</t>
  </si>
  <si>
    <t>110213020</t>
  </si>
  <si>
    <t>1740320</t>
  </si>
  <si>
    <t>Villa Grove High School</t>
  </si>
  <si>
    <t>174032004051</t>
  </si>
  <si>
    <t>http://www.vg302.org</t>
  </si>
  <si>
    <t>Villa Grove Jr High School</t>
  </si>
  <si>
    <t>174032004870</t>
  </si>
  <si>
    <t>Villa Grove Elem School</t>
  </si>
  <si>
    <t>174032004869</t>
  </si>
  <si>
    <t>110213050</t>
  </si>
  <si>
    <t>1704260</t>
  </si>
  <si>
    <t>http://www.cusd305.org</t>
  </si>
  <si>
    <t>Arthur-Lovington-Atwood-Hammond High School</t>
  </si>
  <si>
    <t>170426000121</t>
  </si>
  <si>
    <t>Arthur Grade School</t>
  </si>
  <si>
    <t>170426000120</t>
  </si>
  <si>
    <t>Lovington Grade School</t>
  </si>
  <si>
    <t>170426002588</t>
  </si>
  <si>
    <t>Atwood-Hammond Grade School</t>
  </si>
  <si>
    <t>170426000140</t>
  </si>
  <si>
    <t>110213060</t>
  </si>
  <si>
    <t>1703960</t>
  </si>
  <si>
    <t>http://www.arcola.k12.il.us</t>
  </si>
  <si>
    <t>Arcola High School</t>
  </si>
  <si>
    <t>170396000083</t>
  </si>
  <si>
    <t>Arcola Elementary School</t>
  </si>
  <si>
    <t>170396000082</t>
  </si>
  <si>
    <t>110230010</t>
  </si>
  <si>
    <t>1700122</t>
  </si>
  <si>
    <t>http://www.shiloh1.us</t>
  </si>
  <si>
    <t>Shiloh High School</t>
  </si>
  <si>
    <t>170012200702</t>
  </si>
  <si>
    <t>Shiloh Elementary School</t>
  </si>
  <si>
    <t>170012200705</t>
  </si>
  <si>
    <t>110230030</t>
  </si>
  <si>
    <t>1720790</t>
  </si>
  <si>
    <t>http://www.kansas.k12.il.us</t>
  </si>
  <si>
    <t>Kansas High School</t>
  </si>
  <si>
    <t>172079002371</t>
  </si>
  <si>
    <t>Kansas Elem School</t>
  </si>
  <si>
    <t>172079002370</t>
  </si>
  <si>
    <t>110230040</t>
  </si>
  <si>
    <t>1730780</t>
  </si>
  <si>
    <t>http://www.crestwood.k12.il.us</t>
  </si>
  <si>
    <t>Paris Cooperative High School 4</t>
  </si>
  <si>
    <t>173078006100</t>
  </si>
  <si>
    <t>http://www.paris95.k12.il.us</t>
  </si>
  <si>
    <t>Crestwood Jr High School</t>
  </si>
  <si>
    <t>173078003200</t>
  </si>
  <si>
    <t>Crestwood Elem School</t>
  </si>
  <si>
    <t>173078004786</t>
  </si>
  <si>
    <t>110230060</t>
  </si>
  <si>
    <t>1713370</t>
  </si>
  <si>
    <t>http://www.chrisman.k12.il.us</t>
  </si>
  <si>
    <t>Chrisman High School</t>
  </si>
  <si>
    <t>171337001630</t>
  </si>
  <si>
    <t>Chrisman-Scottland Jr High School</t>
  </si>
  <si>
    <t>171337003896</t>
  </si>
  <si>
    <t>Chrisman Elem School</t>
  </si>
  <si>
    <t>171337001629</t>
  </si>
  <si>
    <t>110230950</t>
  </si>
  <si>
    <t>1730750</t>
  </si>
  <si>
    <t>Paris Cooperative High School 95</t>
  </si>
  <si>
    <t>173075006066</t>
  </si>
  <si>
    <t>Mayo Middle School</t>
  </si>
  <si>
    <t>173075005323</t>
  </si>
  <si>
    <t>Memorial Elementary School</t>
  </si>
  <si>
    <t>173075003196</t>
  </si>
  <si>
    <t>Carolyn Wenz Elem School</t>
  </si>
  <si>
    <t>173075003194</t>
  </si>
  <si>
    <t>Creative Center for Children</t>
  </si>
  <si>
    <t>173075001169</t>
  </si>
  <si>
    <t>110238000</t>
  </si>
  <si>
    <t>80</t>
  </si>
  <si>
    <t>Paris Cooperative High School</t>
  </si>
  <si>
    <t>1701397</t>
  </si>
  <si>
    <t>170139706061</t>
  </si>
  <si>
    <t>110703000</t>
  </si>
  <si>
    <t>1738130</t>
  </si>
  <si>
    <t>http://home.sullivan.k12.il.us/</t>
  </si>
  <si>
    <t>Sullivan High School</t>
  </si>
  <si>
    <t>173813003906</t>
  </si>
  <si>
    <t>Sullivan Middle School</t>
  </si>
  <si>
    <t>173813003907</t>
  </si>
  <si>
    <t>http://home.sullivan.k12.il.us</t>
  </si>
  <si>
    <t>Sullivan Elem School</t>
  </si>
  <si>
    <t>173813003905</t>
  </si>
  <si>
    <t>110703020</t>
  </si>
  <si>
    <t>1700223</t>
  </si>
  <si>
    <t>http://www.okawvalley.org</t>
  </si>
  <si>
    <t>Okaw Valley High School</t>
  </si>
  <si>
    <t>170022304221</t>
  </si>
  <si>
    <t>Okaw Valley Middle School</t>
  </si>
  <si>
    <t>170022304224</t>
  </si>
  <si>
    <t>Okaw Valley Elementary School</t>
  </si>
  <si>
    <t>170022304544</t>
  </si>
  <si>
    <t>110870010</t>
  </si>
  <si>
    <t>1742690</t>
  </si>
  <si>
    <t>https://www.windsorcusd.org/</t>
  </si>
  <si>
    <t>Windsor Jr &amp; Sr High School</t>
  </si>
  <si>
    <t>174269004676</t>
  </si>
  <si>
    <t>http://www.windsorcusd.org</t>
  </si>
  <si>
    <t>174269004290</t>
  </si>
  <si>
    <t>11087003A</t>
  </si>
  <si>
    <t>1700176</t>
  </si>
  <si>
    <t>http://cowden-herrick.k12.il.us</t>
  </si>
  <si>
    <t>Cowden-Herrick Jr/Sr High School</t>
  </si>
  <si>
    <t>170017602389</t>
  </si>
  <si>
    <t>Cowden-Herrick Grade School</t>
  </si>
  <si>
    <t>170017602401</t>
  </si>
  <si>
    <t>110870040</t>
  </si>
  <si>
    <t>1736090</t>
  </si>
  <si>
    <t>Shelbyville High School</t>
  </si>
  <si>
    <t>173609003740</t>
  </si>
  <si>
    <t>http://shelbyville.k12.il.us</t>
  </si>
  <si>
    <t>Moulton Elementary School</t>
  </si>
  <si>
    <t>173609003739</t>
  </si>
  <si>
    <t>http://www.shelbyville.k12.il.us</t>
  </si>
  <si>
    <t>Main Street Elementary School</t>
  </si>
  <si>
    <t>173609003738</t>
  </si>
  <si>
    <t>Shelbyville Kindergarten Center</t>
  </si>
  <si>
    <t>173609005522</t>
  </si>
  <si>
    <t>11087005A</t>
  </si>
  <si>
    <t>1737830</t>
  </si>
  <si>
    <t>http://www.stew-stras.org</t>
  </si>
  <si>
    <t>Stewardson-Strasburg High School</t>
  </si>
  <si>
    <t>173783003887</t>
  </si>
  <si>
    <t>Stewardson-Strasburg Elem School</t>
  </si>
  <si>
    <t>173783003886</t>
  </si>
  <si>
    <t>110870210</t>
  </si>
  <si>
    <t>1709100</t>
  </si>
  <si>
    <t>http://www.camraiders.com</t>
  </si>
  <si>
    <t>Central A &amp; M High School</t>
  </si>
  <si>
    <t>170910002875</t>
  </si>
  <si>
    <t>Central A &amp; M Middle School</t>
  </si>
  <si>
    <t>170910000129</t>
  </si>
  <si>
    <t>Gregory Intermediate</t>
  </si>
  <si>
    <t>170910004747</t>
  </si>
  <si>
    <t>Bond Primary</t>
  </si>
  <si>
    <t>170910004528</t>
  </si>
  <si>
    <t>Kemmerer Village School</t>
  </si>
  <si>
    <t>170910005138</t>
  </si>
  <si>
    <t>120130100</t>
  </si>
  <si>
    <t>1710340</t>
  </si>
  <si>
    <t>http://claycityschools.org</t>
  </si>
  <si>
    <t>Clay City High School</t>
  </si>
  <si>
    <t>171034001252</t>
  </si>
  <si>
    <t>Clay City Jr High School</t>
  </si>
  <si>
    <t>171034001251</t>
  </si>
  <si>
    <t>Clay City Elem School</t>
  </si>
  <si>
    <t>171034004575</t>
  </si>
  <si>
    <t>120130250</t>
  </si>
  <si>
    <t>1728810</t>
  </si>
  <si>
    <t>http://www.northclayschools.com</t>
  </si>
  <si>
    <t>North Clay Community High School</t>
  </si>
  <si>
    <t>172881003025</t>
  </si>
  <si>
    <t>North Clay Elem/Jr High Sch</t>
  </si>
  <si>
    <t>172881004772</t>
  </si>
  <si>
    <t>120130350</t>
  </si>
  <si>
    <t>1715400</t>
  </si>
  <si>
    <t>http://floraschools.com</t>
  </si>
  <si>
    <t>Flora High School</t>
  </si>
  <si>
    <t>171540001841</t>
  </si>
  <si>
    <t>Floyd Henson Jr High Sch</t>
  </si>
  <si>
    <t>171540001846</t>
  </si>
  <si>
    <t>Flora Elementary School</t>
  </si>
  <si>
    <t>171540006376</t>
  </si>
  <si>
    <t>http://www.floraschools.com</t>
  </si>
  <si>
    <t>120170010</t>
  </si>
  <si>
    <t>1719920</t>
  </si>
  <si>
    <t>http://www.hutsonvilletigers.net</t>
  </si>
  <si>
    <t>Hutsonville High School</t>
  </si>
  <si>
    <t>171992002249</t>
  </si>
  <si>
    <t>Hutsonville Elem and Jr High Sch</t>
  </si>
  <si>
    <t>171992002248</t>
  </si>
  <si>
    <t>120170020</t>
  </si>
  <si>
    <t>1734230</t>
  </si>
  <si>
    <t>http://www.robinsonschools.com</t>
  </si>
  <si>
    <t>Robinson High School</t>
  </si>
  <si>
    <t>173423003508</t>
  </si>
  <si>
    <t>Nuttall Middle School</t>
  </si>
  <si>
    <t>173423003507</t>
  </si>
  <si>
    <t>173423003506</t>
  </si>
  <si>
    <t>173423003509</t>
  </si>
  <si>
    <t>120170030</t>
  </si>
  <si>
    <t>1730480</t>
  </si>
  <si>
    <t>https://www.palestinecusd3.net/</t>
  </si>
  <si>
    <t>Palestine High School</t>
  </si>
  <si>
    <t>173048003170</t>
  </si>
  <si>
    <t>Palestine Grade School</t>
  </si>
  <si>
    <t>173048003169</t>
  </si>
  <si>
    <t>120170040</t>
  </si>
  <si>
    <t>1729420</t>
  </si>
  <si>
    <t>http://www.oblongschools.net</t>
  </si>
  <si>
    <t>Oblong High School</t>
  </si>
  <si>
    <t>172942003075</t>
  </si>
  <si>
    <t>Oblong Elem School</t>
  </si>
  <si>
    <t>172942003074</t>
  </si>
  <si>
    <t>120400010</t>
  </si>
  <si>
    <t>1720380</t>
  </si>
  <si>
    <t>http://www.jaspercountyschools.net</t>
  </si>
  <si>
    <t>Newton Comm High School</t>
  </si>
  <si>
    <t>172038002299</t>
  </si>
  <si>
    <t>Jasper Co Jr High</t>
  </si>
  <si>
    <t>172038002298</t>
  </si>
  <si>
    <t>Newton Elem School</t>
  </si>
  <si>
    <t>172038002303</t>
  </si>
  <si>
    <t>Ste Marie Elem School</t>
  </si>
  <si>
    <t>172038004680</t>
  </si>
  <si>
    <t>120510100</t>
  </si>
  <si>
    <t>1722130</t>
  </si>
  <si>
    <t>http://cusd10.org</t>
  </si>
  <si>
    <t>Red Hill Jr/Sr High School</t>
  </si>
  <si>
    <t>172213005283</t>
  </si>
  <si>
    <t>Bridgeport Grade School</t>
  </si>
  <si>
    <t>172213002482</t>
  </si>
  <si>
    <t>Sumner Attendance Center</t>
  </si>
  <si>
    <t>172213005430</t>
  </si>
  <si>
    <t>120510200</t>
  </si>
  <si>
    <t>1722150</t>
  </si>
  <si>
    <t>http://www.cusd20.com</t>
  </si>
  <si>
    <t>Lawrenceville High School</t>
  </si>
  <si>
    <t>172215002488</t>
  </si>
  <si>
    <t>http://cusd20.com</t>
  </si>
  <si>
    <t>Parkview Jr High School</t>
  </si>
  <si>
    <t>172215002492</t>
  </si>
  <si>
    <t>Parkside Elementary School</t>
  </si>
  <si>
    <t>172215004560</t>
  </si>
  <si>
    <t>120800010</t>
  </si>
  <si>
    <t>1713290</t>
  </si>
  <si>
    <t>http://rccu1.net</t>
  </si>
  <si>
    <t>Richland County High School</t>
  </si>
  <si>
    <t>171329001583</t>
  </si>
  <si>
    <t>http://rchs.rccu1.net</t>
  </si>
  <si>
    <t>Richland County Middle School</t>
  </si>
  <si>
    <t>171329001584</t>
  </si>
  <si>
    <t>http://rcms.rccu1.net</t>
  </si>
  <si>
    <t>Richland County Elementary School</t>
  </si>
  <si>
    <t>171329003418</t>
  </si>
  <si>
    <t>http://rces.rccu1.net</t>
  </si>
  <si>
    <t>Richland County Early Childhood Ctr</t>
  </si>
  <si>
    <t>130140010</t>
  </si>
  <si>
    <t>1708460</t>
  </si>
  <si>
    <t>http://www.carlyle1.org</t>
  </si>
  <si>
    <t>Carlyle High School</t>
  </si>
  <si>
    <t>170846000466</t>
  </si>
  <si>
    <t>Carlyle Junior High School</t>
  </si>
  <si>
    <t>170846001172</t>
  </si>
  <si>
    <t>Carlyle Elementary School</t>
  </si>
  <si>
    <t>170846000465</t>
  </si>
  <si>
    <t>130140030</t>
  </si>
  <si>
    <t>1739420</t>
  </si>
  <si>
    <t>http://www.wesclin.org</t>
  </si>
  <si>
    <t>Wesclin Sr High School</t>
  </si>
  <si>
    <t>173942003990</t>
  </si>
  <si>
    <t>Trenton Elem School</t>
  </si>
  <si>
    <t>173942003987</t>
  </si>
  <si>
    <t>New Baden Elementary School</t>
  </si>
  <si>
    <t>173942004858</t>
  </si>
  <si>
    <t>Wesclin Middle School</t>
  </si>
  <si>
    <t>173942006347</t>
  </si>
  <si>
    <t>130140120</t>
  </si>
  <si>
    <t>1707010</t>
  </si>
  <si>
    <t>http://d12bobcats.org</t>
  </si>
  <si>
    <t>Breese Elem School</t>
  </si>
  <si>
    <t>170701000363</t>
  </si>
  <si>
    <t>https://d12bobcats.org/</t>
  </si>
  <si>
    <t>170701000362</t>
  </si>
  <si>
    <t>130140210</t>
  </si>
  <si>
    <t>1704740</t>
  </si>
  <si>
    <t>http://www.avistonk-8.org</t>
  </si>
  <si>
    <t>Aviston Elem School</t>
  </si>
  <si>
    <t>170474000175</t>
  </si>
  <si>
    <t>130140460</t>
  </si>
  <si>
    <t>1742510</t>
  </si>
  <si>
    <t>http://www.willowgroveschool.com</t>
  </si>
  <si>
    <t>Willow Grove Elem School</t>
  </si>
  <si>
    <t>174251001739</t>
  </si>
  <si>
    <t>http://www.willowgroveschool.org</t>
  </si>
  <si>
    <t>130140570</t>
  </si>
  <si>
    <t>1705160</t>
  </si>
  <si>
    <t>http://www.bartelsobraves.com</t>
  </si>
  <si>
    <t>Bartelso Elem School</t>
  </si>
  <si>
    <t>170516000198</t>
  </si>
  <si>
    <t>130140600</t>
  </si>
  <si>
    <t>1716530</t>
  </si>
  <si>
    <t>http://www.ges60.org</t>
  </si>
  <si>
    <t>Germantown Elem School</t>
  </si>
  <si>
    <t>171653001962</t>
  </si>
  <si>
    <t>130140620</t>
  </si>
  <si>
    <t>1711730</t>
  </si>
  <si>
    <t>http://www.dville62.com</t>
  </si>
  <si>
    <t>Damiansville Elem School</t>
  </si>
  <si>
    <t>171173001379</t>
  </si>
  <si>
    <t>130140630</t>
  </si>
  <si>
    <t>1703270</t>
  </si>
  <si>
    <t>http://www.albersschool.dyndns.org</t>
  </si>
  <si>
    <t>Albers Elem School</t>
  </si>
  <si>
    <t>170327000015</t>
  </si>
  <si>
    <t>130140710</t>
  </si>
  <si>
    <t>1704770</t>
  </si>
  <si>
    <t>http://www.centralcougars.org</t>
  </si>
  <si>
    <t>Central Comm High School</t>
  </si>
  <si>
    <t>170477000176</t>
  </si>
  <si>
    <t>130141415</t>
  </si>
  <si>
    <t>1737470</t>
  </si>
  <si>
    <t>http://www.strosedistrict14-15.com</t>
  </si>
  <si>
    <t>St Rose Elem School</t>
  </si>
  <si>
    <t>173747003876</t>
  </si>
  <si>
    <t>130141860</t>
  </si>
  <si>
    <t>1740680</t>
  </si>
  <si>
    <t>http://northwamac.com</t>
  </si>
  <si>
    <t>North Wamac Grade School</t>
  </si>
  <si>
    <t>174068004088</t>
  </si>
  <si>
    <t>130410010</t>
  </si>
  <si>
    <t>1740650</t>
  </si>
  <si>
    <t>http://www.roe13.com</t>
  </si>
  <si>
    <t>Waltonville High School</t>
  </si>
  <si>
    <t>174065004087</t>
  </si>
  <si>
    <t>http://www.roe25.com</t>
  </si>
  <si>
    <t>Waltonville Grade School</t>
  </si>
  <si>
    <t>174065004086</t>
  </si>
  <si>
    <t>130410020</t>
  </si>
  <si>
    <t>1734590</t>
  </si>
  <si>
    <t>http://www.rome2.net</t>
  </si>
  <si>
    <t>Rome Comm Cons Elem School</t>
  </si>
  <si>
    <t>173459003625</t>
  </si>
  <si>
    <t>130410030</t>
  </si>
  <si>
    <t>1715090</t>
  </si>
  <si>
    <t>http://www.fieldpanthers.com</t>
  </si>
  <si>
    <t>Field Elementary School</t>
  </si>
  <si>
    <t>171509001833</t>
  </si>
  <si>
    <t>130410050</t>
  </si>
  <si>
    <t>1705570</t>
  </si>
  <si>
    <t>http://www.obr5.org/</t>
  </si>
  <si>
    <t>Opdyke-Belle Rive Grade Sch</t>
  </si>
  <si>
    <t>170557005895</t>
  </si>
  <si>
    <t>130410060</t>
  </si>
  <si>
    <t>1717190</t>
  </si>
  <si>
    <t>Grand Prairie Elem School</t>
  </si>
  <si>
    <t>171719002022</t>
  </si>
  <si>
    <t>130410120</t>
  </si>
  <si>
    <t>1725260</t>
  </si>
  <si>
    <t>https://sites.google.com/site/mcclellanccschool/home</t>
  </si>
  <si>
    <t>McClellan Elementary School</t>
  </si>
  <si>
    <t>172526002753</t>
  </si>
  <si>
    <t>130410790</t>
  </si>
  <si>
    <t>1738190</t>
  </si>
  <si>
    <t>http://www.summersville79.com</t>
  </si>
  <si>
    <t>Summersville Grade School</t>
  </si>
  <si>
    <t>173819003908</t>
  </si>
  <si>
    <t>130410800</t>
  </si>
  <si>
    <t>1727340</t>
  </si>
  <si>
    <t>http://www.mtv80.org</t>
  </si>
  <si>
    <t>Zadok Casey Middle School</t>
  </si>
  <si>
    <t>172734002898</t>
  </si>
  <si>
    <t>J L Buford Intermediate Ed Ctr</t>
  </si>
  <si>
    <t>172734002902</t>
  </si>
  <si>
    <t>Dr Nick Osborne Primary Center</t>
  </si>
  <si>
    <t>172734004392</t>
  </si>
  <si>
    <t>Dr Andy Hall Early Educ Ctr</t>
  </si>
  <si>
    <t>172734004393</t>
  </si>
  <si>
    <t>http://mtv80.org</t>
  </si>
  <si>
    <t>130410820</t>
  </si>
  <si>
    <t>1706180</t>
  </si>
  <si>
    <t>https://www.bethelgradeschool.org/</t>
  </si>
  <si>
    <t>Bethel Grade School</t>
  </si>
  <si>
    <t>170618000305</t>
  </si>
  <si>
    <t>130410990</t>
  </si>
  <si>
    <t>1714940</t>
  </si>
  <si>
    <t>https://www.farrington99.net/</t>
  </si>
  <si>
    <t>Farrington Elem School</t>
  </si>
  <si>
    <t>171494001831</t>
  </si>
  <si>
    <t>130411780</t>
  </si>
  <si>
    <t>1701419</t>
  </si>
  <si>
    <t>Spring Garden Elementary School</t>
  </si>
  <si>
    <t>170141906359</t>
  </si>
  <si>
    <t>Spring Garden Middle School</t>
  </si>
  <si>
    <t>170141906371</t>
  </si>
  <si>
    <t>130412010</t>
  </si>
  <si>
    <t>1727360</t>
  </si>
  <si>
    <t>http://www.mvths.org</t>
  </si>
  <si>
    <t>Mount Vernon High School</t>
  </si>
  <si>
    <t>172736002904</t>
  </si>
  <si>
    <t>130412090</t>
  </si>
  <si>
    <t>1701422</t>
  </si>
  <si>
    <t>Woodlawn High School</t>
  </si>
  <si>
    <t>170142206373</t>
  </si>
  <si>
    <t>https://www.woodlawnschools.org/</t>
  </si>
  <si>
    <t>Woodlawn Grade School</t>
  </si>
  <si>
    <t>170142206363</t>
  </si>
  <si>
    <t>130413180</t>
  </si>
  <si>
    <t>1701417</t>
  </si>
  <si>
    <t>Webber High School</t>
  </si>
  <si>
    <t>170141706393</t>
  </si>
  <si>
    <t>https://www.blufordschools.org/</t>
  </si>
  <si>
    <t>Bluford Grade School</t>
  </si>
  <si>
    <t>170141706362</t>
  </si>
  <si>
    <t>130580010</t>
  </si>
  <si>
    <t>1733030</t>
  </si>
  <si>
    <t>http://www.raccoonschool.org/</t>
  </si>
  <si>
    <t>Raccoon Cons Elem School</t>
  </si>
  <si>
    <t>173303003433</t>
  </si>
  <si>
    <t>130580020</t>
  </si>
  <si>
    <t>1720910</t>
  </si>
  <si>
    <t>Kell Grade School</t>
  </si>
  <si>
    <t>172091002377</t>
  </si>
  <si>
    <t>http://www.kellgradeschool.com</t>
  </si>
  <si>
    <t>130580070</t>
  </si>
  <si>
    <t>1720250</t>
  </si>
  <si>
    <t>http://www.iukaschool.com</t>
  </si>
  <si>
    <t>Iuka Comm Cons School</t>
  </si>
  <si>
    <t>172025002277</t>
  </si>
  <si>
    <t>130580100</t>
  </si>
  <si>
    <t>1735770</t>
  </si>
  <si>
    <t>http://www.selmaville.com</t>
  </si>
  <si>
    <t>Selmaville Elem School</t>
  </si>
  <si>
    <t>173577005019</t>
  </si>
  <si>
    <t>130581000</t>
  </si>
  <si>
    <t>1730870</t>
  </si>
  <si>
    <t>http://www.patokaschool.com</t>
  </si>
  <si>
    <t>Patoka Sr High School</t>
  </si>
  <si>
    <t>173087003219</t>
  </si>
  <si>
    <t>Patoka Jr High School</t>
  </si>
  <si>
    <t>173087004788</t>
  </si>
  <si>
    <t>Patoka Elem School</t>
  </si>
  <si>
    <t>173087004787</t>
  </si>
  <si>
    <t>130581110</t>
  </si>
  <si>
    <t>1735160</t>
  </si>
  <si>
    <t>http://www.salem111.com</t>
  </si>
  <si>
    <t>Hawthorn Elem School</t>
  </si>
  <si>
    <t>173516003679</t>
  </si>
  <si>
    <t>Franklin Park Middle School</t>
  </si>
  <si>
    <t>173516003680</t>
  </si>
  <si>
    <t>130581330</t>
  </si>
  <si>
    <t>1709180</t>
  </si>
  <si>
    <t>http://www.ccs133.com</t>
  </si>
  <si>
    <t>Central City Elem School</t>
  </si>
  <si>
    <t>170918000527</t>
  </si>
  <si>
    <t>130581350</t>
  </si>
  <si>
    <t>1709270</t>
  </si>
  <si>
    <t>http://www.ccs135.com</t>
  </si>
  <si>
    <t>Jordan Elem School</t>
  </si>
  <si>
    <t>170927000534</t>
  </si>
  <si>
    <t>Centralia Jr High School</t>
  </si>
  <si>
    <t>170927000535</t>
  </si>
  <si>
    <t>http://www.ccs135.com/</t>
  </si>
  <si>
    <t>Schiller Elem School</t>
  </si>
  <si>
    <t>170927000536</t>
  </si>
  <si>
    <t>Centralia Pre-Kindergarten Ctr</t>
  </si>
  <si>
    <t>170927005585</t>
  </si>
  <si>
    <t>130582000</t>
  </si>
  <si>
    <t>1709300</t>
  </si>
  <si>
    <t>Centralia High School</t>
  </si>
  <si>
    <t>170930000538</t>
  </si>
  <si>
    <t>130584010</t>
  </si>
  <si>
    <t>1700114</t>
  </si>
  <si>
    <t>http://www.southcentralschools.org</t>
  </si>
  <si>
    <t>South Central High School</t>
  </si>
  <si>
    <t>170011405391</t>
  </si>
  <si>
    <t>http://southcentralschools.org/</t>
  </si>
  <si>
    <t>South Central Middle School</t>
  </si>
  <si>
    <t>170011405392</t>
  </si>
  <si>
    <t>South Central Elementary-Kinmundy</t>
  </si>
  <si>
    <t>170011405393</t>
  </si>
  <si>
    <t>130585010</t>
  </si>
  <si>
    <t>1735310</t>
  </si>
  <si>
    <t>http://sandoval501.org</t>
  </si>
  <si>
    <t>Sandoval Sr High School</t>
  </si>
  <si>
    <t>173531003689</t>
  </si>
  <si>
    <t>Sandoval Jr High School</t>
  </si>
  <si>
    <t>173531003688</t>
  </si>
  <si>
    <t>Sandoval Elem School</t>
  </si>
  <si>
    <t>173531004825</t>
  </si>
  <si>
    <t>130586000</t>
  </si>
  <si>
    <t>1735190</t>
  </si>
  <si>
    <t>http://www.salemhigh.com</t>
  </si>
  <si>
    <t>Salem Community High School</t>
  </si>
  <si>
    <t>173519003681</t>
  </si>
  <si>
    <t>130587220</t>
  </si>
  <si>
    <t>1701404</t>
  </si>
  <si>
    <t>http://www.odinpublicschools.org</t>
  </si>
  <si>
    <t>Odin Attendance Center 9-12</t>
  </si>
  <si>
    <t>170140403080</t>
  </si>
  <si>
    <t>http://odinpublicschools.org</t>
  </si>
  <si>
    <t>Odin Attendance Center K-8</t>
  </si>
  <si>
    <t>170140403079</t>
  </si>
  <si>
    <t>130950010</t>
  </si>
  <si>
    <t>1729310</t>
  </si>
  <si>
    <t>http://www.oakdalegs.org</t>
  </si>
  <si>
    <t>Oakdale Grade School</t>
  </si>
  <si>
    <t>172931003071</t>
  </si>
  <si>
    <t>130950100</t>
  </si>
  <si>
    <t>1741750</t>
  </si>
  <si>
    <t>http://www.okawville-k12.org</t>
  </si>
  <si>
    <t>Okawville Jr/Sr High School</t>
  </si>
  <si>
    <t>174175004182</t>
  </si>
  <si>
    <t>http://www.county.washington.k12.il.us/okawville.ohs</t>
  </si>
  <si>
    <t>Okawville Grade School</t>
  </si>
  <si>
    <t>174175004180</t>
  </si>
  <si>
    <t>http://www.county.washington.k12.il.us/okawville.ogs</t>
  </si>
  <si>
    <t>130950110</t>
  </si>
  <si>
    <t>1720190</t>
  </si>
  <si>
    <t>http://irvingtongradeschool.com</t>
  </si>
  <si>
    <t>Irvington Elem School</t>
  </si>
  <si>
    <t>172019002273</t>
  </si>
  <si>
    <t>130950150</t>
  </si>
  <si>
    <t>1704340</t>
  </si>
  <si>
    <t>http://www.ashleyccsd15.org</t>
  </si>
  <si>
    <t>Ashley Com Consolidated School</t>
  </si>
  <si>
    <t>170434000125</t>
  </si>
  <si>
    <t>130950490</t>
  </si>
  <si>
    <t>1727720</t>
  </si>
  <si>
    <t>http://www.nashville49.org</t>
  </si>
  <si>
    <t>Nashville Grade School</t>
  </si>
  <si>
    <t>172772002466</t>
  </si>
  <si>
    <t>130950990</t>
  </si>
  <si>
    <t>1727740</t>
  </si>
  <si>
    <t>http://www.nashville-k12.org</t>
  </si>
  <si>
    <t>Nashville Comm High School</t>
  </si>
  <si>
    <t>172774002947</t>
  </si>
  <si>
    <t>150162990</t>
  </si>
  <si>
    <t>Chicago Public Schools, Dist 299</t>
  </si>
  <si>
    <t>1709930</t>
  </si>
  <si>
    <t>http://www.cps.k12.il.us</t>
  </si>
  <si>
    <t>Amundsen High School</t>
  </si>
  <si>
    <t>170993000587</t>
  </si>
  <si>
    <t>http://www.cps.edu</t>
  </si>
  <si>
    <t>Bogan High School</t>
  </si>
  <si>
    <t>170993000626</t>
  </si>
  <si>
    <t>Carver Military Academy HS</t>
  </si>
  <si>
    <t>170993000671</t>
  </si>
  <si>
    <t>http://www.carvermilitary.org</t>
  </si>
  <si>
    <t>0011</t>
  </si>
  <si>
    <t>Farragut Career Academy HS</t>
  </si>
  <si>
    <t>170993000788</t>
  </si>
  <si>
    <t>0012</t>
  </si>
  <si>
    <t>Fenger Academy High School</t>
  </si>
  <si>
    <t>170993000792</t>
  </si>
  <si>
    <t>http://www.fenger.cps.k12.il.us</t>
  </si>
  <si>
    <t>0013</t>
  </si>
  <si>
    <t>Foreman High School</t>
  </si>
  <si>
    <t>170993000799</t>
  </si>
  <si>
    <t>Back of The Yards IB HS</t>
  </si>
  <si>
    <t>170993006282</t>
  </si>
  <si>
    <t>0015</t>
  </si>
  <si>
    <t>Gage Park High School</t>
  </si>
  <si>
    <t>170993000809</t>
  </si>
  <si>
    <t>0016</t>
  </si>
  <si>
    <t>Harlan Community Academy HS</t>
  </si>
  <si>
    <t>170993000851</t>
  </si>
  <si>
    <t>0019</t>
  </si>
  <si>
    <t>Hirsch Metropolitan High School</t>
  </si>
  <si>
    <t>170993000879</t>
  </si>
  <si>
    <t>0020</t>
  </si>
  <si>
    <t>Hubbard High School</t>
  </si>
  <si>
    <t>170993000889</t>
  </si>
  <si>
    <t>0021</t>
  </si>
  <si>
    <t>Hyde Park Academy High School</t>
  </si>
  <si>
    <t>170993000893</t>
  </si>
  <si>
    <t>0022</t>
  </si>
  <si>
    <t>Thomas Kelly College Preparatory</t>
  </si>
  <si>
    <t>170993000920</t>
  </si>
  <si>
    <t>0023</t>
  </si>
  <si>
    <t>Kelvyn Park High School</t>
  </si>
  <si>
    <t>170993000923</t>
  </si>
  <si>
    <t>0024</t>
  </si>
  <si>
    <t>Kennedy High School</t>
  </si>
  <si>
    <t>170993000924</t>
  </si>
  <si>
    <t>0025</t>
  </si>
  <si>
    <t>Kenwood Academy High School</t>
  </si>
  <si>
    <t>170993000925</t>
  </si>
  <si>
    <t>0026</t>
  </si>
  <si>
    <t>Lake View High School</t>
  </si>
  <si>
    <t>170993000941</t>
  </si>
  <si>
    <t>0027</t>
  </si>
  <si>
    <t>Lane Technical High School</t>
  </si>
  <si>
    <t>170993000942</t>
  </si>
  <si>
    <t>0029</t>
  </si>
  <si>
    <t>Marshall Metropolitan High School</t>
  </si>
  <si>
    <t>170993000972</t>
  </si>
  <si>
    <t>0030</t>
  </si>
  <si>
    <t>Mather High School</t>
  </si>
  <si>
    <t>170993000977</t>
  </si>
  <si>
    <t>0031</t>
  </si>
  <si>
    <t>Morgan Park High School</t>
  </si>
  <si>
    <t>170993001002</t>
  </si>
  <si>
    <t>http://www.morganparkcps.org</t>
  </si>
  <si>
    <t>0034</t>
  </si>
  <si>
    <t>Phillips Academy High School</t>
  </si>
  <si>
    <t>170993001061</t>
  </si>
  <si>
    <t>0035</t>
  </si>
  <si>
    <t>Roosevelt High School</t>
  </si>
  <si>
    <t>170993001093</t>
  </si>
  <si>
    <t>http://www.roosevelt.cps.k12.il.us</t>
  </si>
  <si>
    <t>0036</t>
  </si>
  <si>
    <t>Schurz High School</t>
  </si>
  <si>
    <t>170993001111</t>
  </si>
  <si>
    <t>0037</t>
  </si>
  <si>
    <t>Senn High School</t>
  </si>
  <si>
    <t>170993001114</t>
  </si>
  <si>
    <t>http://schools.cps.k12.il.us/default.aspx</t>
  </si>
  <si>
    <t>0039</t>
  </si>
  <si>
    <t>King College Prep High School</t>
  </si>
  <si>
    <t>170993000931</t>
  </si>
  <si>
    <t>0041</t>
  </si>
  <si>
    <t>Steinmetz College Prep HS</t>
  </si>
  <si>
    <t>170993001139</t>
  </si>
  <si>
    <t>0042</t>
  </si>
  <si>
    <t>170993001149</t>
  </si>
  <si>
    <t>0043</t>
  </si>
  <si>
    <t>Taft High School</t>
  </si>
  <si>
    <t>170993001153</t>
  </si>
  <si>
    <t>0044</t>
  </si>
  <si>
    <t>Tilden Career Communty Academy HS</t>
  </si>
  <si>
    <t>170993001161</t>
  </si>
  <si>
    <t>0046</t>
  </si>
  <si>
    <t>Von Steuben Metro Science HS</t>
  </si>
  <si>
    <t>170993001180</t>
  </si>
  <si>
    <t>0047</t>
  </si>
  <si>
    <t>Lincoln Park High School</t>
  </si>
  <si>
    <t>170993001185</t>
  </si>
  <si>
    <t>0048</t>
  </si>
  <si>
    <t>Washington G High School</t>
  </si>
  <si>
    <t>170993001189</t>
  </si>
  <si>
    <t>0049</t>
  </si>
  <si>
    <t>Wells Community Academy HS</t>
  </si>
  <si>
    <t>170993001192</t>
  </si>
  <si>
    <t>0052</t>
  </si>
  <si>
    <t>Crane Medical Prep HS</t>
  </si>
  <si>
    <t>170993006260</t>
  </si>
  <si>
    <t>0053</t>
  </si>
  <si>
    <t>Disney II Magnet HS</t>
  </si>
  <si>
    <t>170993006250</t>
  </si>
  <si>
    <t>010C</t>
  </si>
  <si>
    <t>Urban Prep Chtr Acad Englewood HS</t>
  </si>
  <si>
    <t>170993005884</t>
  </si>
  <si>
    <t>012C</t>
  </si>
  <si>
    <t>IHSCA Charter High School</t>
  </si>
  <si>
    <t>170993006103</t>
  </si>
  <si>
    <t>013C</t>
  </si>
  <si>
    <t>Urban Prep Chtr Acad Bronzeville HS</t>
  </si>
  <si>
    <t>170993006132</t>
  </si>
  <si>
    <t>http://www.urbanprep.org</t>
  </si>
  <si>
    <t>015C</t>
  </si>
  <si>
    <t>EPIC Academy High School</t>
  </si>
  <si>
    <t>170993006088</t>
  </si>
  <si>
    <t>http://www.epicacademy.org</t>
  </si>
  <si>
    <t>019C</t>
  </si>
  <si>
    <t>Legal Prep Academy Charter HS</t>
  </si>
  <si>
    <t>170993006241</t>
  </si>
  <si>
    <t>http://www.legalprep.org</t>
  </si>
  <si>
    <t>020C</t>
  </si>
  <si>
    <t>IJLA Charter High School</t>
  </si>
  <si>
    <t>170993006238</t>
  </si>
  <si>
    <t>022C</t>
  </si>
  <si>
    <t>Intrinsic Charter High School</t>
  </si>
  <si>
    <t>170993006293</t>
  </si>
  <si>
    <t>http://www.intrinsicschools.org</t>
  </si>
  <si>
    <t>028C</t>
  </si>
  <si>
    <t>Noble St Chtr-Pritzker College Prep</t>
  </si>
  <si>
    <t>170993006452</t>
  </si>
  <si>
    <t>http://www.noblenetwork.org/</t>
  </si>
  <si>
    <t>029C</t>
  </si>
  <si>
    <t>Noble St Chtr Rauner College Prep</t>
  </si>
  <si>
    <t>170993006499</t>
  </si>
  <si>
    <t>030C</t>
  </si>
  <si>
    <t>Noble St Chtr-Rowe-Clark MS Acad</t>
  </si>
  <si>
    <t>170993006447</t>
  </si>
  <si>
    <t>031C</t>
  </si>
  <si>
    <t>Noble St Chtr-Golder College Prep</t>
  </si>
  <si>
    <t>170993006439</t>
  </si>
  <si>
    <t>032C</t>
  </si>
  <si>
    <t>Noble St Chtr-Comer College Prep</t>
  </si>
  <si>
    <t>170993006523</t>
  </si>
  <si>
    <t>033C</t>
  </si>
  <si>
    <t>Noble St Chtr-UIC College Prep</t>
  </si>
  <si>
    <t>170993006515</t>
  </si>
  <si>
    <t>034C</t>
  </si>
  <si>
    <t>Noble St Chtr-Chicago Bulls Prep</t>
  </si>
  <si>
    <t>170993006440</t>
  </si>
  <si>
    <t>035C</t>
  </si>
  <si>
    <t>Noble St Chtr-Muchin College Prep</t>
  </si>
  <si>
    <t>170993006459</t>
  </si>
  <si>
    <t>036C</t>
  </si>
  <si>
    <t>Noble St Chtr-Johnson College Prep</t>
  </si>
  <si>
    <t>170993006494</t>
  </si>
  <si>
    <t>http://noblenetwork.org</t>
  </si>
  <si>
    <t>037C</t>
  </si>
  <si>
    <t>Noble St Chtr-Hansberry College Prep - Silver</t>
  </si>
  <si>
    <t>170993006454</t>
  </si>
  <si>
    <t>038C</t>
  </si>
  <si>
    <t>Noble St Chtr-DRW Trading College Prep</t>
  </si>
  <si>
    <t>170993006480</t>
  </si>
  <si>
    <t>039C</t>
  </si>
  <si>
    <t>Noble St Chtr-Butler College Prep - Crimson</t>
  </si>
  <si>
    <t>170993006450</t>
  </si>
  <si>
    <t>040C</t>
  </si>
  <si>
    <t>Noble St Chtr-Baker Campus</t>
  </si>
  <si>
    <t>170993006491</t>
  </si>
  <si>
    <t>041C</t>
  </si>
  <si>
    <t>Noble St Chtr-Noble Campus</t>
  </si>
  <si>
    <t>170993006470</t>
  </si>
  <si>
    <t>042C</t>
  </si>
  <si>
    <t>Noble St Chtr-ITW Speer Acad</t>
  </si>
  <si>
    <t>170993006485</t>
  </si>
  <si>
    <t>043C</t>
  </si>
  <si>
    <t>Noble St Chtr-The Noble Academy</t>
  </si>
  <si>
    <t>170993006464</t>
  </si>
  <si>
    <t>044C</t>
  </si>
  <si>
    <t>Noble St Chtr - Mansueto</t>
  </si>
  <si>
    <t>170993006513</t>
  </si>
  <si>
    <t>046C</t>
  </si>
  <si>
    <t>North Lawndale Prep Chtr-Collins</t>
  </si>
  <si>
    <t>170993006476</t>
  </si>
  <si>
    <t>http://www.nlcphs.org/</t>
  </si>
  <si>
    <t>049C</t>
  </si>
  <si>
    <t>Acero Chtr Sch Network- Sor Juana Ines de la Cruz K-12</t>
  </si>
  <si>
    <t>170993006508</t>
  </si>
  <si>
    <t>http://www.ucsnschools.org/</t>
  </si>
  <si>
    <t>050C</t>
  </si>
  <si>
    <t>Perspectives Chtr - Joslin Campus</t>
  </si>
  <si>
    <t>170993006503</t>
  </si>
  <si>
    <t>http://www.pcsedu.org/</t>
  </si>
  <si>
    <t>051C</t>
  </si>
  <si>
    <t>Perspectives Chtr - Leadership Acad</t>
  </si>
  <si>
    <t>170993006437</t>
  </si>
  <si>
    <t>0526</t>
  </si>
  <si>
    <t>Chicago Vocational Career Acad HS</t>
  </si>
  <si>
    <t>170993000943</t>
  </si>
  <si>
    <t>052C</t>
  </si>
  <si>
    <t>Perspectives Chtr - High School of Technology</t>
  </si>
  <si>
    <t>170993006441</t>
  </si>
  <si>
    <t>0531</t>
  </si>
  <si>
    <t>Dunbar Vocational Career Acad HS</t>
  </si>
  <si>
    <t>170993000588</t>
  </si>
  <si>
    <t>0533</t>
  </si>
  <si>
    <t>Jones College Prep High School</t>
  </si>
  <si>
    <t>170993000990</t>
  </si>
  <si>
    <t>http://www.jones.cps.k12.il.us</t>
  </si>
  <si>
    <t>0534</t>
  </si>
  <si>
    <t>Prosser Career Academy HS</t>
  </si>
  <si>
    <t>170993000681</t>
  </si>
  <si>
    <t>0536</t>
  </si>
  <si>
    <t>Richards Career Academy HS</t>
  </si>
  <si>
    <t>170993000718</t>
  </si>
  <si>
    <t>0537</t>
  </si>
  <si>
    <t>Simeon Career Academy High School</t>
  </si>
  <si>
    <t>170993000758</t>
  </si>
  <si>
    <t>053C</t>
  </si>
  <si>
    <t>Perspectives Chtr -  IIT Campus</t>
  </si>
  <si>
    <t>170993006514</t>
  </si>
  <si>
    <t>0543</t>
  </si>
  <si>
    <t>Corliss High School</t>
  </si>
  <si>
    <t>170993001072</t>
  </si>
  <si>
    <t>0545</t>
  </si>
  <si>
    <t>Clemente Community Academy HS</t>
  </si>
  <si>
    <t>170993001086</t>
  </si>
  <si>
    <t>054C</t>
  </si>
  <si>
    <t>YCCS-Scholastic Achievement HS</t>
  </si>
  <si>
    <t>170993006519</t>
  </si>
  <si>
    <t>http://yccs.us/</t>
  </si>
  <si>
    <t>055C</t>
  </si>
  <si>
    <t>YCCS- McKinley-Lakeside Leadership Academy</t>
  </si>
  <si>
    <t>170993006479</t>
  </si>
  <si>
    <t>056C</t>
  </si>
  <si>
    <t>YCCS-ASPIRA Pantoja Alt HS</t>
  </si>
  <si>
    <t>170993006504</t>
  </si>
  <si>
    <t>057C</t>
  </si>
  <si>
    <t>YCCS-Association House</t>
  </si>
  <si>
    <t>170993006496</t>
  </si>
  <si>
    <t>059C</t>
  </si>
  <si>
    <t>YCCS-CCA Academy HS</t>
  </si>
  <si>
    <t>170993006463</t>
  </si>
  <si>
    <t>060C</t>
  </si>
  <si>
    <t>YCCS-Progressive Leadership Academy</t>
  </si>
  <si>
    <t>170993006490</t>
  </si>
  <si>
    <t>0616</t>
  </si>
  <si>
    <t>Manley Career Academy High School</t>
  </si>
  <si>
    <t>170993001125</t>
  </si>
  <si>
    <t>0617</t>
  </si>
  <si>
    <t>Curie Metropolitan High School</t>
  </si>
  <si>
    <t>170993001198</t>
  </si>
  <si>
    <t>061C</t>
  </si>
  <si>
    <t>YCCS-Community Youth Dev Inst HS</t>
  </si>
  <si>
    <t>170993006468</t>
  </si>
  <si>
    <t>062C</t>
  </si>
  <si>
    <t>YCCS-Albizu Campos Puerto Rican HS</t>
  </si>
  <si>
    <t>170993006486</t>
  </si>
  <si>
    <t>063C</t>
  </si>
  <si>
    <t>YCCS-Innovations of Arts Integr HS</t>
  </si>
  <si>
    <t>170993006456</t>
  </si>
  <si>
    <t>065C</t>
  </si>
  <si>
    <t>YCCS-Latino Youth Alternative HS</t>
  </si>
  <si>
    <t>170993006449</t>
  </si>
  <si>
    <t>066C</t>
  </si>
  <si>
    <t>YCCS-Olive Harvey Mid College HS</t>
  </si>
  <si>
    <t>170993006478</t>
  </si>
  <si>
    <t>067C</t>
  </si>
  <si>
    <t>YCCS-Sullivan House Alt HS</t>
  </si>
  <si>
    <t>170993006460</t>
  </si>
  <si>
    <t>068C</t>
  </si>
  <si>
    <t>YCCS-Truman Middle College HS</t>
  </si>
  <si>
    <t>170993006517</t>
  </si>
  <si>
    <t>070C</t>
  </si>
  <si>
    <t>YCCS-West Town Academy Alt HS</t>
  </si>
  <si>
    <t>170993006442</t>
  </si>
  <si>
    <t>071C</t>
  </si>
  <si>
    <t>YCCS West</t>
  </si>
  <si>
    <t>170993006445</t>
  </si>
  <si>
    <t>072C</t>
  </si>
  <si>
    <t>YCCS-Youth Connection Leadership Academy</t>
  </si>
  <si>
    <t>170993006518</t>
  </si>
  <si>
    <t>073C</t>
  </si>
  <si>
    <t>YCCS Chtr - Chatham</t>
  </si>
  <si>
    <t>170993006458</t>
  </si>
  <si>
    <t>074C</t>
  </si>
  <si>
    <t>ASPIRA Charter - Early College Prep HS</t>
  </si>
  <si>
    <t>170993006473</t>
  </si>
  <si>
    <t>http://aec.aspirail.org</t>
  </si>
  <si>
    <t>0763</t>
  </si>
  <si>
    <t>Julian High School</t>
  </si>
  <si>
    <t>170993000895</t>
  </si>
  <si>
    <t>0764</t>
  </si>
  <si>
    <t>Young Magnet High School</t>
  </si>
  <si>
    <t>170993000714</t>
  </si>
  <si>
    <t>0767</t>
  </si>
  <si>
    <t>Juarez Community Academy HS</t>
  </si>
  <si>
    <t>170993000722</t>
  </si>
  <si>
    <t>0772</t>
  </si>
  <si>
    <t>Chicago HS for Agricult Sciences</t>
  </si>
  <si>
    <t>170993005147</t>
  </si>
  <si>
    <t>0779</t>
  </si>
  <si>
    <t>Hancock College Preparatory HS</t>
  </si>
  <si>
    <t>170993001980</t>
  </si>
  <si>
    <t>0788</t>
  </si>
  <si>
    <t>Brooks College Prep Academy HS</t>
  </si>
  <si>
    <t>170993002031</t>
  </si>
  <si>
    <t>0794</t>
  </si>
  <si>
    <t>Northside College Preparatory Hs</t>
  </si>
  <si>
    <t>170993003481</t>
  </si>
  <si>
    <t>0795</t>
  </si>
  <si>
    <t>Chicago Military Academy HS</t>
  </si>
  <si>
    <t>170993003487</t>
  </si>
  <si>
    <t>0796</t>
  </si>
  <si>
    <t>Payton College Preparatory HS</t>
  </si>
  <si>
    <t>170993003989</t>
  </si>
  <si>
    <t>079C</t>
  </si>
  <si>
    <t>Aspira Charter - Business and Finance HS</t>
  </si>
  <si>
    <t>170993006453</t>
  </si>
  <si>
    <t>0803</t>
  </si>
  <si>
    <t>Phoenix Military Academy HS</t>
  </si>
  <si>
    <t>170993004715</t>
  </si>
  <si>
    <t>0818</t>
  </si>
  <si>
    <t>Spry Community Links High School</t>
  </si>
  <si>
    <t>170993005677</t>
  </si>
  <si>
    <t>0820</t>
  </si>
  <si>
    <t>Chicago Academy High School</t>
  </si>
  <si>
    <t>170993005061</t>
  </si>
  <si>
    <t>0824</t>
  </si>
  <si>
    <t>Bowen High School</t>
  </si>
  <si>
    <t>170993005072</t>
  </si>
  <si>
    <t>0825</t>
  </si>
  <si>
    <t>North-Grand High School</t>
  </si>
  <si>
    <t>170993005074</t>
  </si>
  <si>
    <t>0826</t>
  </si>
  <si>
    <t>Raby High School</t>
  </si>
  <si>
    <t>170993005075</t>
  </si>
  <si>
    <t>0827</t>
  </si>
  <si>
    <t>Clark Acad Prep Magnet High Schl</t>
  </si>
  <si>
    <t>170993005076</t>
  </si>
  <si>
    <t>0828</t>
  </si>
  <si>
    <t>Rickover Naval Academy High Schl</t>
  </si>
  <si>
    <t>170993005078</t>
  </si>
  <si>
    <t>0829</t>
  </si>
  <si>
    <t>Uplift Community High School</t>
  </si>
  <si>
    <t>170993005787</t>
  </si>
  <si>
    <t>082C</t>
  </si>
  <si>
    <t>CICS - Northtown  Campus</t>
  </si>
  <si>
    <t>170993006500</t>
  </si>
  <si>
    <t>http://www.chicagointl.org/campuses/northtown.html</t>
  </si>
  <si>
    <t>0830</t>
  </si>
  <si>
    <t>World Language High School</t>
  </si>
  <si>
    <t>170993005788</t>
  </si>
  <si>
    <t>0831</t>
  </si>
  <si>
    <t>Douglass Academy High School</t>
  </si>
  <si>
    <t>170993005789</t>
  </si>
  <si>
    <t>0832</t>
  </si>
  <si>
    <t>Devry Advantage Academy High Schl</t>
  </si>
  <si>
    <t>170993005790</t>
  </si>
  <si>
    <t>0833</t>
  </si>
  <si>
    <t>Lindblom Math &amp; Science Acad HS</t>
  </si>
  <si>
    <t>170993005791</t>
  </si>
  <si>
    <t>0834</t>
  </si>
  <si>
    <t>Bronzeville Scholastic HS</t>
  </si>
  <si>
    <t>170993005792</t>
  </si>
  <si>
    <t>0835</t>
  </si>
  <si>
    <t>School of Social Justice HS</t>
  </si>
  <si>
    <t>170993005793</t>
  </si>
  <si>
    <t>0836</t>
  </si>
  <si>
    <t>Multicultural Arts High School</t>
  </si>
  <si>
    <t>170993005794</t>
  </si>
  <si>
    <t>0837</t>
  </si>
  <si>
    <t>Infinity Math  Science &amp; Tech HS</t>
  </si>
  <si>
    <t>170993005795</t>
  </si>
  <si>
    <t>083C</t>
  </si>
  <si>
    <t>CICS - Ralph Ellison Campus</t>
  </si>
  <si>
    <t>170993006461</t>
  </si>
  <si>
    <t>http://www.chicagointl.org/campuses/ralph-ellison.html</t>
  </si>
  <si>
    <t>0841</t>
  </si>
  <si>
    <t>Collins Academy High School</t>
  </si>
  <si>
    <t>170993005942</t>
  </si>
  <si>
    <t>0844</t>
  </si>
  <si>
    <t>Austin College and Career Academy High School</t>
  </si>
  <si>
    <t>170993005984</t>
  </si>
  <si>
    <t>http://voise.cps.k12.il.us</t>
  </si>
  <si>
    <t>0847</t>
  </si>
  <si>
    <t>Orr Academy High School</t>
  </si>
  <si>
    <t>170993005983</t>
  </si>
  <si>
    <t>0848</t>
  </si>
  <si>
    <t>Air Force Acad High School</t>
  </si>
  <si>
    <t>170993006055</t>
  </si>
  <si>
    <t>0849</t>
  </si>
  <si>
    <t>Alcott College Prep</t>
  </si>
  <si>
    <t>170993006072</t>
  </si>
  <si>
    <t>http://cps.edu</t>
  </si>
  <si>
    <t>084C</t>
  </si>
  <si>
    <t>North Lawndale Prep Chtr - Christiana</t>
  </si>
  <si>
    <t>170993006489</t>
  </si>
  <si>
    <t>0850</t>
  </si>
  <si>
    <t>Chicago Technology Academy HS</t>
  </si>
  <si>
    <t>170993006076</t>
  </si>
  <si>
    <t>http://www.chicagotechacademy.org</t>
  </si>
  <si>
    <t>0851</t>
  </si>
  <si>
    <t>Chicago HS for the Arts</t>
  </si>
  <si>
    <t>170993006058</t>
  </si>
  <si>
    <t>http://chiarts.org</t>
  </si>
  <si>
    <t>0855</t>
  </si>
  <si>
    <t>Ogden Int High School</t>
  </si>
  <si>
    <t>170993006093</t>
  </si>
  <si>
    <t>0856</t>
  </si>
  <si>
    <t>Williams Medical Prep High Sch</t>
  </si>
  <si>
    <t>170993006092</t>
  </si>
  <si>
    <t>0857</t>
  </si>
  <si>
    <t>Westinghouse High School</t>
  </si>
  <si>
    <t>170993006083</t>
  </si>
  <si>
    <t>http://www.newwestinghouse.org</t>
  </si>
  <si>
    <t>0859</t>
  </si>
  <si>
    <t>Solorio Academy High School</t>
  </si>
  <si>
    <t>170993006138</t>
  </si>
  <si>
    <t>085C</t>
  </si>
  <si>
    <t>Acero Chtr Sch Network -  Major Hector P Garcia MD H S</t>
  </si>
  <si>
    <t>170993006467</t>
  </si>
  <si>
    <t>http://www.ucsnschools.org</t>
  </si>
  <si>
    <t>0860</t>
  </si>
  <si>
    <t>South Shore Intl Col Prep HS</t>
  </si>
  <si>
    <t>170993006170</t>
  </si>
  <si>
    <t>0861</t>
  </si>
  <si>
    <t>Goode STEM Academy HS</t>
  </si>
  <si>
    <t>170993006223</t>
  </si>
  <si>
    <t>0862</t>
  </si>
  <si>
    <t>Chicago Excel Academy HS</t>
  </si>
  <si>
    <t>170993006219</t>
  </si>
  <si>
    <t>http://camelotforkids.org</t>
  </si>
  <si>
    <t>0863</t>
  </si>
  <si>
    <t>Walter Henri Dyett High School for the Arts</t>
  </si>
  <si>
    <t>170993006400</t>
  </si>
  <si>
    <t>0867</t>
  </si>
  <si>
    <t>Englewood STEM High School</t>
  </si>
  <si>
    <t>170993006725</t>
  </si>
  <si>
    <t>086C</t>
  </si>
  <si>
    <t>Acero Chtr Sch Network Victoria Soto Campus</t>
  </si>
  <si>
    <t>170993006483</t>
  </si>
  <si>
    <t>http://UNO Chtr - Soccer Academy</t>
  </si>
  <si>
    <t>101C</t>
  </si>
  <si>
    <t>KIPP Academy Chicago Campus</t>
  </si>
  <si>
    <t>170993006477</t>
  </si>
  <si>
    <t>http://www.kippchicago.org/</t>
  </si>
  <si>
    <t>103C</t>
  </si>
  <si>
    <t>KIPP Chicago Charters - Bloom Campus</t>
  </si>
  <si>
    <t>170993006510</t>
  </si>
  <si>
    <t>107C</t>
  </si>
  <si>
    <t>Univ of Chicago Chtr-Woodlawn</t>
  </si>
  <si>
    <t>170993006493</t>
  </si>
  <si>
    <t>http://www.uchicagocharter.org/</t>
  </si>
  <si>
    <t>109C</t>
  </si>
  <si>
    <t>LEARN Chtr - Middle School</t>
  </si>
  <si>
    <t>170993006443</t>
  </si>
  <si>
    <t>http://www.learncharter.org</t>
  </si>
  <si>
    <t>110C</t>
  </si>
  <si>
    <t>ASPIRA Charter - Haugan Campus</t>
  </si>
  <si>
    <t>170993006516</t>
  </si>
  <si>
    <t>http://haugan.aspirail.org</t>
  </si>
  <si>
    <t>111C</t>
  </si>
  <si>
    <t>Art in Motion Charter School</t>
  </si>
  <si>
    <t>170993006770</t>
  </si>
  <si>
    <t>http://www.aimchicago.org</t>
  </si>
  <si>
    <t>2046</t>
  </si>
  <si>
    <t>Jackson M Elem School</t>
  </si>
  <si>
    <t>170993001091</t>
  </si>
  <si>
    <t>2048</t>
  </si>
  <si>
    <t>Green  W Elem School</t>
  </si>
  <si>
    <t>170993001209</t>
  </si>
  <si>
    <t>Addams Elem School</t>
  </si>
  <si>
    <t>170993000884</t>
  </si>
  <si>
    <t>2052</t>
  </si>
  <si>
    <t>Harriet Tubman Elem School</t>
  </si>
  <si>
    <t>170993000763</t>
  </si>
  <si>
    <t>2053</t>
  </si>
  <si>
    <t>Alcott Elem School</t>
  </si>
  <si>
    <t>170993000804</t>
  </si>
  <si>
    <t>Aldridge Elem School</t>
  </si>
  <si>
    <t>170993001168</t>
  </si>
  <si>
    <t>2058</t>
  </si>
  <si>
    <t>Armour Elem School</t>
  </si>
  <si>
    <t>170993001001</t>
  </si>
  <si>
    <t>2059</t>
  </si>
  <si>
    <t>Armstrong G Elem IntL Studies</t>
  </si>
  <si>
    <t>170993001181</t>
  </si>
  <si>
    <t>2062</t>
  </si>
  <si>
    <t>Audubon Elem School</t>
  </si>
  <si>
    <t>170993000581</t>
  </si>
  <si>
    <t>Avalon Park Elem School</t>
  </si>
  <si>
    <t>170993000582</t>
  </si>
  <si>
    <t>Barnard Elem Comp Math &amp; Sci Ctr</t>
  </si>
  <si>
    <t>170993000585</t>
  </si>
  <si>
    <t>Barry Elem School</t>
  </si>
  <si>
    <t>170993000586</t>
  </si>
  <si>
    <t>2068</t>
  </si>
  <si>
    <t>Barton Elem School</t>
  </si>
  <si>
    <t>170993000589</t>
  </si>
  <si>
    <t>2069</t>
  </si>
  <si>
    <t>Bass Elem School</t>
  </si>
  <si>
    <t>170993000590</t>
  </si>
  <si>
    <t>206C</t>
  </si>
  <si>
    <t>Locke A Elem Charter Academy</t>
  </si>
  <si>
    <t>170993003564</t>
  </si>
  <si>
    <t>2070</t>
  </si>
  <si>
    <t>Bateman Elem School</t>
  </si>
  <si>
    <t>170993000591</t>
  </si>
  <si>
    <t>2072</t>
  </si>
  <si>
    <t>Nicholson Technology Acad Elem Sch</t>
  </si>
  <si>
    <t>170993000597</t>
  </si>
  <si>
    <t>Beaubien Elem School</t>
  </si>
  <si>
    <t>170993000601</t>
  </si>
  <si>
    <t>2079</t>
  </si>
  <si>
    <t>Beethoven Elem School</t>
  </si>
  <si>
    <t>170993000602</t>
  </si>
  <si>
    <t>Beidler Elem School</t>
  </si>
  <si>
    <t>170993000603</t>
  </si>
  <si>
    <t>2081</t>
  </si>
  <si>
    <t>Belding Elem School</t>
  </si>
  <si>
    <t>170993000604</t>
  </si>
  <si>
    <t>2082</t>
  </si>
  <si>
    <t>Bell Elem School</t>
  </si>
  <si>
    <t>170993000605</t>
  </si>
  <si>
    <t>2083</t>
  </si>
  <si>
    <t>Bennett Elem School</t>
  </si>
  <si>
    <t>170993000607</t>
  </si>
  <si>
    <t>Black Magnet Elem School</t>
  </si>
  <si>
    <t>170993000609</t>
  </si>
  <si>
    <t>Blaine Elem School</t>
  </si>
  <si>
    <t>170993000610</t>
  </si>
  <si>
    <t>2088</t>
  </si>
  <si>
    <t>Bond Elem School</t>
  </si>
  <si>
    <t>170993000611</t>
  </si>
  <si>
    <t>2089</t>
  </si>
  <si>
    <t>Mosaic School of Fine Arts</t>
  </si>
  <si>
    <t>170993000612</t>
  </si>
  <si>
    <t>2090</t>
  </si>
  <si>
    <t>Bradwell Comm Arts &amp; Sci Elem Sch</t>
  </si>
  <si>
    <t>170993000614</t>
  </si>
  <si>
    <t>2092</t>
  </si>
  <si>
    <t>Haley Elem Academy</t>
  </si>
  <si>
    <t>170993000615</t>
  </si>
  <si>
    <t>2093</t>
  </si>
  <si>
    <t>Brennemann Elem School</t>
  </si>
  <si>
    <t>170993000616</t>
  </si>
  <si>
    <t>2094</t>
  </si>
  <si>
    <t>Brentano Elem Math &amp; Science Acad</t>
  </si>
  <si>
    <t>170993000617</t>
  </si>
  <si>
    <t>2095</t>
  </si>
  <si>
    <t>Bridge Elem School</t>
  </si>
  <si>
    <t>170993000618</t>
  </si>
  <si>
    <t>2096</t>
  </si>
  <si>
    <t>Bright Elem School</t>
  </si>
  <si>
    <t>170993000619</t>
  </si>
  <si>
    <t>2097</t>
  </si>
  <si>
    <t>Brown  W Elem School</t>
  </si>
  <si>
    <t>170993000621</t>
  </si>
  <si>
    <t>2098</t>
  </si>
  <si>
    <t>Brownell Elem School</t>
  </si>
  <si>
    <t>170993000622</t>
  </si>
  <si>
    <t>2100</t>
  </si>
  <si>
    <t>Bouchet Elem Math &amp; Science Acad</t>
  </si>
  <si>
    <t>170993000623</t>
  </si>
  <si>
    <t>2101</t>
  </si>
  <si>
    <t>Budlong Elem School</t>
  </si>
  <si>
    <t>170993000625</t>
  </si>
  <si>
    <t>2102</t>
  </si>
  <si>
    <t>Burbank Elem School</t>
  </si>
  <si>
    <t>170993000627</t>
  </si>
  <si>
    <t>2103</t>
  </si>
  <si>
    <t>Burke Elem School</t>
  </si>
  <si>
    <t>170993000629</t>
  </si>
  <si>
    <t>2104</t>
  </si>
  <si>
    <t>Burley Elem School</t>
  </si>
  <si>
    <t>170993000632</t>
  </si>
  <si>
    <t>2105</t>
  </si>
  <si>
    <t>Burnham Elem Inclusive Academy</t>
  </si>
  <si>
    <t>170993000633</t>
  </si>
  <si>
    <t>2107</t>
  </si>
  <si>
    <t>Burnside Elem Scholastic Academy</t>
  </si>
  <si>
    <t>170993000635</t>
  </si>
  <si>
    <t>2108</t>
  </si>
  <si>
    <t>Burr Elem School</t>
  </si>
  <si>
    <t>170993000636</t>
  </si>
  <si>
    <t>2109</t>
  </si>
  <si>
    <t>Burroughs Elem School</t>
  </si>
  <si>
    <t>170993000637</t>
  </si>
  <si>
    <t>2110</t>
  </si>
  <si>
    <t>Brunson Math &amp; Sci Specialty Elem</t>
  </si>
  <si>
    <t>170993000638</t>
  </si>
  <si>
    <t>2112</t>
  </si>
  <si>
    <t>Byrne Elem School</t>
  </si>
  <si>
    <t>170993000640</t>
  </si>
  <si>
    <t>2113</t>
  </si>
  <si>
    <t>Daisy Bates Academy of Social Justice</t>
  </si>
  <si>
    <t>170993000641</t>
  </si>
  <si>
    <t>2118</t>
  </si>
  <si>
    <t>Cameron Elem School</t>
  </si>
  <si>
    <t>170993000646</t>
  </si>
  <si>
    <t>2119</t>
  </si>
  <si>
    <t>Canty Elem School</t>
  </si>
  <si>
    <t>170993000647</t>
  </si>
  <si>
    <t>2120</t>
  </si>
  <si>
    <t>Carnegie Elem School</t>
  </si>
  <si>
    <t>170993000648</t>
  </si>
  <si>
    <t>2122</t>
  </si>
  <si>
    <t>Carroll Elem School</t>
  </si>
  <si>
    <t>170993000652</t>
  </si>
  <si>
    <t>2123</t>
  </si>
  <si>
    <t>Carter Elem School</t>
  </si>
  <si>
    <t>170993000653</t>
  </si>
  <si>
    <t>2126</t>
  </si>
  <si>
    <t>Cassell Elem School</t>
  </si>
  <si>
    <t>170993000655</t>
  </si>
  <si>
    <t>2127</t>
  </si>
  <si>
    <t>Cather Elem School</t>
  </si>
  <si>
    <t>170993000656</t>
  </si>
  <si>
    <t>2128</t>
  </si>
  <si>
    <t>Chalmers Elem Specialty School</t>
  </si>
  <si>
    <t>170993000657</t>
  </si>
  <si>
    <t>2129</t>
  </si>
  <si>
    <t>Chappell Elem School</t>
  </si>
  <si>
    <t>170993000658</t>
  </si>
  <si>
    <t>2130</t>
  </si>
  <si>
    <t>Chase Elem School</t>
  </si>
  <si>
    <t>170993000659</t>
  </si>
  <si>
    <t>2132</t>
  </si>
  <si>
    <t>Clay Elem School</t>
  </si>
  <si>
    <t>170993000661</t>
  </si>
  <si>
    <t>2133</t>
  </si>
  <si>
    <t>Cleveland Elem School</t>
  </si>
  <si>
    <t>170993000663</t>
  </si>
  <si>
    <t>2134</t>
  </si>
  <si>
    <t>Clinton Elem School</t>
  </si>
  <si>
    <t>170993000664</t>
  </si>
  <si>
    <t>http://www.clinton.cps.k12.il.us</t>
  </si>
  <si>
    <t>2135</t>
  </si>
  <si>
    <t>Clissold Elem School</t>
  </si>
  <si>
    <t>170993000665</t>
  </si>
  <si>
    <t>2136</t>
  </si>
  <si>
    <t>Coles Elem Language Academy</t>
  </si>
  <si>
    <t>170993000666</t>
  </si>
  <si>
    <t>2138</t>
  </si>
  <si>
    <t>Columbus Elem School</t>
  </si>
  <si>
    <t>170993000669</t>
  </si>
  <si>
    <t>2139</t>
  </si>
  <si>
    <t>Cook Elem School</t>
  </si>
  <si>
    <t>170993000672</t>
  </si>
  <si>
    <t>2141</t>
  </si>
  <si>
    <t>Coonley Elem School</t>
  </si>
  <si>
    <t>170993000674</t>
  </si>
  <si>
    <t>2142</t>
  </si>
  <si>
    <t>Cooper Elem Dual Language Academy</t>
  </si>
  <si>
    <t>170993000676</t>
  </si>
  <si>
    <t>2145</t>
  </si>
  <si>
    <t>Corkery Elem School</t>
  </si>
  <si>
    <t>170993000677</t>
  </si>
  <si>
    <t>2147</t>
  </si>
  <si>
    <t>Crown Elem Comm Acd Fine Arts Ctr</t>
  </si>
  <si>
    <t>170993000678</t>
  </si>
  <si>
    <t>2148</t>
  </si>
  <si>
    <t>Darwin Elem School</t>
  </si>
  <si>
    <t>170993000679</t>
  </si>
  <si>
    <t>2149</t>
  </si>
  <si>
    <t>Davis N Elem School</t>
  </si>
  <si>
    <t>170993000687</t>
  </si>
  <si>
    <t>214C</t>
  </si>
  <si>
    <t>Asian Human Services -Passage Chrtr</t>
  </si>
  <si>
    <t>170993005682</t>
  </si>
  <si>
    <t>2150</t>
  </si>
  <si>
    <t>Dawes Elem School</t>
  </si>
  <si>
    <t>170993000689</t>
  </si>
  <si>
    <t>2153</t>
  </si>
  <si>
    <t>Deneen Elem School</t>
  </si>
  <si>
    <t>170993000691</t>
  </si>
  <si>
    <t>2154</t>
  </si>
  <si>
    <t>Dett Elem School</t>
  </si>
  <si>
    <t>170993000695</t>
  </si>
  <si>
    <t>2155</t>
  </si>
  <si>
    <t>Chopin Elem School</t>
  </si>
  <si>
    <t>170993000697</t>
  </si>
  <si>
    <t>2158</t>
  </si>
  <si>
    <t>Dever Elem School</t>
  </si>
  <si>
    <t>170993000698</t>
  </si>
  <si>
    <t>2159</t>
  </si>
  <si>
    <t>Dewey Elem Academy of Fine Arts</t>
  </si>
  <si>
    <t>170993000706</t>
  </si>
  <si>
    <t>2160</t>
  </si>
  <si>
    <t>Disney Elem Magnet School</t>
  </si>
  <si>
    <t>170993000709</t>
  </si>
  <si>
    <t>2161</t>
  </si>
  <si>
    <t>Dixon Elem School</t>
  </si>
  <si>
    <t>170993000710</t>
  </si>
  <si>
    <t>2167</t>
  </si>
  <si>
    <t>Dore Elem School</t>
  </si>
  <si>
    <t>170993000725</t>
  </si>
  <si>
    <t>2169</t>
  </si>
  <si>
    <t>Drake Elem School</t>
  </si>
  <si>
    <t>170993000728</t>
  </si>
  <si>
    <t>2172</t>
  </si>
  <si>
    <t>Drummond Elem School</t>
  </si>
  <si>
    <t>170993000729</t>
  </si>
  <si>
    <t>2173</t>
  </si>
  <si>
    <t>Dubois Elem School</t>
  </si>
  <si>
    <t>170993000731</t>
  </si>
  <si>
    <t>2175</t>
  </si>
  <si>
    <t>Dulles Elem School</t>
  </si>
  <si>
    <t>170993000682</t>
  </si>
  <si>
    <t>2177</t>
  </si>
  <si>
    <t>Dunne Technology Acad Elem Sch</t>
  </si>
  <si>
    <t>170993000734</t>
  </si>
  <si>
    <t>2179</t>
  </si>
  <si>
    <t>Dvorak Technology Acad Elem Sch</t>
  </si>
  <si>
    <t>170993000737</t>
  </si>
  <si>
    <t>217C</t>
  </si>
  <si>
    <t>Chicago Math &amp; Sci Elem Charter</t>
  </si>
  <si>
    <t>170993005092</t>
  </si>
  <si>
    <t>http://www.cmsaonline.net</t>
  </si>
  <si>
    <t>2180</t>
  </si>
  <si>
    <t>Earle Elem School</t>
  </si>
  <si>
    <t>170993000738</t>
  </si>
  <si>
    <t>2181</t>
  </si>
  <si>
    <t>Eberhart Elem School</t>
  </si>
  <si>
    <t>170993000739</t>
  </si>
  <si>
    <t>2182</t>
  </si>
  <si>
    <t>Ebinger Elem School</t>
  </si>
  <si>
    <t>170993000741</t>
  </si>
  <si>
    <t>2183</t>
  </si>
  <si>
    <t>Edgebrook Elem School</t>
  </si>
  <si>
    <t>170993000743</t>
  </si>
  <si>
    <t>2184</t>
  </si>
  <si>
    <t>Edison Elem Regional Gifted Cntr</t>
  </si>
  <si>
    <t>170993004944</t>
  </si>
  <si>
    <t>2185</t>
  </si>
  <si>
    <t>Edwards Elem School</t>
  </si>
  <si>
    <t>170993000744</t>
  </si>
  <si>
    <t>2187</t>
  </si>
  <si>
    <t>Ellington Elem School</t>
  </si>
  <si>
    <t>170993000748</t>
  </si>
  <si>
    <t>218C</t>
  </si>
  <si>
    <t>Namaste Elem Charter School</t>
  </si>
  <si>
    <t>170993005102</t>
  </si>
  <si>
    <t>2190</t>
  </si>
  <si>
    <t>Ericson Elem Scholastic Academy</t>
  </si>
  <si>
    <t>170993000752</t>
  </si>
  <si>
    <t>2191</t>
  </si>
  <si>
    <t>Esmond Elem School</t>
  </si>
  <si>
    <t>170993000753</t>
  </si>
  <si>
    <t>2192</t>
  </si>
  <si>
    <t>Everett Elem School</t>
  </si>
  <si>
    <t>170993000755</t>
  </si>
  <si>
    <t>2193</t>
  </si>
  <si>
    <t>Evers Elem School</t>
  </si>
  <si>
    <t>170993000757</t>
  </si>
  <si>
    <t>2194</t>
  </si>
  <si>
    <t>Falconer Elem School</t>
  </si>
  <si>
    <t>170993000759</t>
  </si>
  <si>
    <t>2195</t>
  </si>
  <si>
    <t>Faraday Elem School</t>
  </si>
  <si>
    <t>170993000762</t>
  </si>
  <si>
    <t>2198</t>
  </si>
  <si>
    <t>Farnsworth Elem School</t>
  </si>
  <si>
    <t>170993000764</t>
  </si>
  <si>
    <t>219C</t>
  </si>
  <si>
    <t>Erie Elem Charter School</t>
  </si>
  <si>
    <t>170993005797</t>
  </si>
  <si>
    <t>http://www.eriecharterschool.org</t>
  </si>
  <si>
    <t>2202</t>
  </si>
  <si>
    <t>Fernwood Elem School</t>
  </si>
  <si>
    <t>170993000770</t>
  </si>
  <si>
    <t>2203</t>
  </si>
  <si>
    <t>Field Elem School</t>
  </si>
  <si>
    <t>170993000771</t>
  </si>
  <si>
    <t>2204</t>
  </si>
  <si>
    <t>Fiske Elem School</t>
  </si>
  <si>
    <t>170993000773</t>
  </si>
  <si>
    <t>2206</t>
  </si>
  <si>
    <t>Fort Dearborn Elem School</t>
  </si>
  <si>
    <t>170993000774</t>
  </si>
  <si>
    <t>2207</t>
  </si>
  <si>
    <t>Franklin Elem Fine Arts Center</t>
  </si>
  <si>
    <t>170993000777</t>
  </si>
  <si>
    <t>2209</t>
  </si>
  <si>
    <t>Fuller Elem School</t>
  </si>
  <si>
    <t>170993000778</t>
  </si>
  <si>
    <t>2210</t>
  </si>
  <si>
    <t>Fulton Elem School</t>
  </si>
  <si>
    <t>170993000780</t>
  </si>
  <si>
    <t>2211</t>
  </si>
  <si>
    <t>Funston Elem School</t>
  </si>
  <si>
    <t>170993000781</t>
  </si>
  <si>
    <t>2212</t>
  </si>
  <si>
    <t>Gale Elem Community Academy</t>
  </si>
  <si>
    <t>170993000782</t>
  </si>
  <si>
    <t>2213</t>
  </si>
  <si>
    <t>Gallistel Elem Language Academy</t>
  </si>
  <si>
    <t>170993000783</t>
  </si>
  <si>
    <t>2214</t>
  </si>
  <si>
    <t>Garvy  J Elem School</t>
  </si>
  <si>
    <t>170993000784</t>
  </si>
  <si>
    <t>2215</t>
  </si>
  <si>
    <t>Gary Elem School</t>
  </si>
  <si>
    <t>170993000785</t>
  </si>
  <si>
    <t>http://www.cos.edu</t>
  </si>
  <si>
    <t>221C</t>
  </si>
  <si>
    <t>Legacy Elem Charter School</t>
  </si>
  <si>
    <t>170993005799</t>
  </si>
  <si>
    <t>http://www.legacycharterschool.org</t>
  </si>
  <si>
    <t>2220</t>
  </si>
  <si>
    <t>Goethe Elem School</t>
  </si>
  <si>
    <t>170993000794</t>
  </si>
  <si>
    <t>2222</t>
  </si>
  <si>
    <t>Owens Community Academy ES</t>
  </si>
  <si>
    <t>170993000796</t>
  </si>
  <si>
    <t>2223</t>
  </si>
  <si>
    <t>Goudy Technology Academy</t>
  </si>
  <si>
    <t>170993000797</t>
  </si>
  <si>
    <t>2224</t>
  </si>
  <si>
    <t>Graham  A Elem School</t>
  </si>
  <si>
    <t>170993000800</t>
  </si>
  <si>
    <t>2226</t>
  </si>
  <si>
    <t>Gray Elem School</t>
  </si>
  <si>
    <t>170993000803</t>
  </si>
  <si>
    <t>2227</t>
  </si>
  <si>
    <t>170993000805</t>
  </si>
  <si>
    <t>2229</t>
  </si>
  <si>
    <t>Greene N Elem School</t>
  </si>
  <si>
    <t>170993000806</t>
  </si>
  <si>
    <t>2230</t>
  </si>
  <si>
    <t>Gregory Math &amp; Sci Elem Academy</t>
  </si>
  <si>
    <t>170993000807</t>
  </si>
  <si>
    <t>2231</t>
  </si>
  <si>
    <t>Gresham Elem School</t>
  </si>
  <si>
    <t>170993000811</t>
  </si>
  <si>
    <t>2232</t>
  </si>
  <si>
    <t>Grimes Elem School</t>
  </si>
  <si>
    <t>170993000812</t>
  </si>
  <si>
    <t>2235</t>
  </si>
  <si>
    <t>Haines Elem School</t>
  </si>
  <si>
    <t>170993000815</t>
  </si>
  <si>
    <t>2236</t>
  </si>
  <si>
    <t>Gillespie Elem School</t>
  </si>
  <si>
    <t>170993000816</t>
  </si>
  <si>
    <t>2239</t>
  </si>
  <si>
    <t>Hale Elem School</t>
  </si>
  <si>
    <t>170993000819</t>
  </si>
  <si>
    <t>2240</t>
  </si>
  <si>
    <t>Hamilton Elem School</t>
  </si>
  <si>
    <t>170993000822</t>
  </si>
  <si>
    <t>2241</t>
  </si>
  <si>
    <t>Hamline Elem School</t>
  </si>
  <si>
    <t>170993000823</t>
  </si>
  <si>
    <t>2242</t>
  </si>
  <si>
    <t>Hammond Elem School</t>
  </si>
  <si>
    <t>170993000824</t>
  </si>
  <si>
    <t>2244</t>
  </si>
  <si>
    <t>Bret Harte Elem School</t>
  </si>
  <si>
    <t>170993000826</t>
  </si>
  <si>
    <t>2246</t>
  </si>
  <si>
    <t>Harvard Elem School</t>
  </si>
  <si>
    <t>170993000830</t>
  </si>
  <si>
    <t>2247</t>
  </si>
  <si>
    <t>Haugan Elem School</t>
  </si>
  <si>
    <t>170993000831</t>
  </si>
  <si>
    <t>2249</t>
  </si>
  <si>
    <t>Hawthorne Elem Scholastic Academy</t>
  </si>
  <si>
    <t>170993000832</t>
  </si>
  <si>
    <t>224C</t>
  </si>
  <si>
    <t>Providence-Englewood Elem Charter</t>
  </si>
  <si>
    <t>170993005885</t>
  </si>
  <si>
    <t>http://www.pecs.k12.il.us</t>
  </si>
  <si>
    <t>2252</t>
  </si>
  <si>
    <t>Hayt Elem School</t>
  </si>
  <si>
    <t>170993000834</t>
  </si>
  <si>
    <t>http://www.collaboratory.nunet.net/hayt/home/home.html</t>
  </si>
  <si>
    <t>2254</t>
  </si>
  <si>
    <t>Healy Elem School</t>
  </si>
  <si>
    <t>170993000835</t>
  </si>
  <si>
    <t>2255</t>
  </si>
  <si>
    <t>Hearst Elem School</t>
  </si>
  <si>
    <t>170993000836</t>
  </si>
  <si>
    <t>2256</t>
  </si>
  <si>
    <t>Hedges Elem School</t>
  </si>
  <si>
    <t>170993000837</t>
  </si>
  <si>
    <t>2257</t>
  </si>
  <si>
    <t>Hefferan Elem School</t>
  </si>
  <si>
    <t>170993000840</t>
  </si>
  <si>
    <t>2258</t>
  </si>
  <si>
    <t>Henderson Elem School</t>
  </si>
  <si>
    <t>170993000842</t>
  </si>
  <si>
    <t>2259</t>
  </si>
  <si>
    <t>Hendricks Elem Community Academy</t>
  </si>
  <si>
    <t>170993000817</t>
  </si>
  <si>
    <t>2260</t>
  </si>
  <si>
    <t>Henry Elem School</t>
  </si>
  <si>
    <t>170993000844</t>
  </si>
  <si>
    <t>2263</t>
  </si>
  <si>
    <t>Herzl Elem School</t>
  </si>
  <si>
    <t>170993000847</t>
  </si>
  <si>
    <t>2265</t>
  </si>
  <si>
    <t>Hibbard Elem School</t>
  </si>
  <si>
    <t>170993000854</t>
  </si>
  <si>
    <t>2266</t>
  </si>
  <si>
    <t>Higgins Elem Community Academy</t>
  </si>
  <si>
    <t>170993000855</t>
  </si>
  <si>
    <t>2267</t>
  </si>
  <si>
    <t>King Academy of Social Justice</t>
  </si>
  <si>
    <t>170993000856</t>
  </si>
  <si>
    <t>http://www.kingacademy.cps.edu</t>
  </si>
  <si>
    <t>2268</t>
  </si>
  <si>
    <t>Hitch Elem School</t>
  </si>
  <si>
    <t>170993000857</t>
  </si>
  <si>
    <t>2269</t>
  </si>
  <si>
    <t>Holden Elem School</t>
  </si>
  <si>
    <t>170993000858</t>
  </si>
  <si>
    <t>226C</t>
  </si>
  <si>
    <t>Polaris Elem Charter Academy</t>
  </si>
  <si>
    <t>170993005919</t>
  </si>
  <si>
    <t>http://www.pcachicago.org</t>
  </si>
  <si>
    <t>2270</t>
  </si>
  <si>
    <t>170993000861</t>
  </si>
  <si>
    <t>2273</t>
  </si>
  <si>
    <t>Howe Elem School</t>
  </si>
  <si>
    <t>170993000862</t>
  </si>
  <si>
    <t>2275</t>
  </si>
  <si>
    <t>Hoyne Elem School</t>
  </si>
  <si>
    <t>170993000864</t>
  </si>
  <si>
    <t>2276</t>
  </si>
  <si>
    <t>Hughes  C Elem School</t>
  </si>
  <si>
    <t>170993000865</t>
  </si>
  <si>
    <t>2280</t>
  </si>
  <si>
    <t>Hurley Elem School</t>
  </si>
  <si>
    <t>170993000866</t>
  </si>
  <si>
    <t>2281</t>
  </si>
  <si>
    <t>170993000867</t>
  </si>
  <si>
    <t>2283</t>
  </si>
  <si>
    <t>Chicago World Language Academy</t>
  </si>
  <si>
    <t>170993000868</t>
  </si>
  <si>
    <t>2284</t>
  </si>
  <si>
    <t>Jahn Elem School</t>
  </si>
  <si>
    <t>170993000869</t>
  </si>
  <si>
    <t>2285</t>
  </si>
  <si>
    <t>Jamieson Elem School</t>
  </si>
  <si>
    <t>170993000870</t>
  </si>
  <si>
    <t>2288</t>
  </si>
  <si>
    <t>Jensen Elem Scholastic Academy</t>
  </si>
  <si>
    <t>170993000875</t>
  </si>
  <si>
    <t>2289</t>
  </si>
  <si>
    <t>Pilsen Elem Community Academy</t>
  </si>
  <si>
    <t>170993000878</t>
  </si>
  <si>
    <t>228C</t>
  </si>
  <si>
    <t>Catalyst Charter-Circle Rock ES</t>
  </si>
  <si>
    <t>170993005935</t>
  </si>
  <si>
    <t>http://catalystschools.org</t>
  </si>
  <si>
    <t>2290</t>
  </si>
  <si>
    <t>Johnson Elem School</t>
  </si>
  <si>
    <t>170993000880</t>
  </si>
  <si>
    <t>2292</t>
  </si>
  <si>
    <t>Jungman Elem School</t>
  </si>
  <si>
    <t>170993000881</t>
  </si>
  <si>
    <t>2293</t>
  </si>
  <si>
    <t>Kellogg Elem School</t>
  </si>
  <si>
    <t>170993000882</t>
  </si>
  <si>
    <t>2294</t>
  </si>
  <si>
    <t>Kershaw Elem School</t>
  </si>
  <si>
    <t>170993000883</t>
  </si>
  <si>
    <t>2296</t>
  </si>
  <si>
    <t>Kilmer Elem School</t>
  </si>
  <si>
    <t>170993000886</t>
  </si>
  <si>
    <t>2299</t>
  </si>
  <si>
    <t>Kinzie Elem School</t>
  </si>
  <si>
    <t>170993000890</t>
  </si>
  <si>
    <t>http://www.kinzie.cps.k12.il.us</t>
  </si>
  <si>
    <t>229C</t>
  </si>
  <si>
    <t>Academy for Global Citizenship</t>
  </si>
  <si>
    <t>170993006035</t>
  </si>
  <si>
    <t>http://www.agcchicago.org</t>
  </si>
  <si>
    <t>2300</t>
  </si>
  <si>
    <t>Kipling Elem School</t>
  </si>
  <si>
    <t>170993000892</t>
  </si>
  <si>
    <t>2303</t>
  </si>
  <si>
    <t>Lozano Elem Bilingual &amp; Intl Ctr</t>
  </si>
  <si>
    <t>170993000901</t>
  </si>
  <si>
    <t>2304</t>
  </si>
  <si>
    <t>Kozminski Elem Community Academy</t>
  </si>
  <si>
    <t>170993000903</t>
  </si>
  <si>
    <t>2306</t>
  </si>
  <si>
    <t>LaSalle Elem Language Academy</t>
  </si>
  <si>
    <t>170993000905</t>
  </si>
  <si>
    <t>2309</t>
  </si>
  <si>
    <t>Lawndale Elem Community Academy</t>
  </si>
  <si>
    <t>170993000907</t>
  </si>
  <si>
    <t>230C</t>
  </si>
  <si>
    <t>Rowe Elementary</t>
  </si>
  <si>
    <t>170993006142</t>
  </si>
  <si>
    <t>http://www.roweelementaryschool.org</t>
  </si>
  <si>
    <t>2311</t>
  </si>
  <si>
    <t>Lewis Elem School</t>
  </si>
  <si>
    <t>170993000911</t>
  </si>
  <si>
    <t>2313</t>
  </si>
  <si>
    <t>Libby Elem School</t>
  </si>
  <si>
    <t>170993000916</t>
  </si>
  <si>
    <t>2314</t>
  </si>
  <si>
    <t>170993000918</t>
  </si>
  <si>
    <t>2315</t>
  </si>
  <si>
    <t>Linne Elem School</t>
  </si>
  <si>
    <t>170993000919</t>
  </si>
  <si>
    <t>2316</t>
  </si>
  <si>
    <t>Lloyd Elem School</t>
  </si>
  <si>
    <t>170993000926</t>
  </si>
  <si>
    <t>2317</t>
  </si>
  <si>
    <t>Locke  J Elem School</t>
  </si>
  <si>
    <t>170993000927</t>
  </si>
  <si>
    <t>2319</t>
  </si>
  <si>
    <t>Lovett Elem School</t>
  </si>
  <si>
    <t>170993000929</t>
  </si>
  <si>
    <t>2321</t>
  </si>
  <si>
    <t>Lowell Elem School</t>
  </si>
  <si>
    <t>170993000930</t>
  </si>
  <si>
    <t>2323</t>
  </si>
  <si>
    <t>170993000934</t>
  </si>
  <si>
    <t>2324</t>
  </si>
  <si>
    <t>170993000935</t>
  </si>
  <si>
    <t>2326</t>
  </si>
  <si>
    <t>Manierre Elem School</t>
  </si>
  <si>
    <t>170993000936</t>
  </si>
  <si>
    <t>2328</t>
  </si>
  <si>
    <t>Mann Elem School</t>
  </si>
  <si>
    <t>170993000937</t>
  </si>
  <si>
    <t>232C</t>
  </si>
  <si>
    <t>Catalyst Charter - Maria ES</t>
  </si>
  <si>
    <t>170993006243</t>
  </si>
  <si>
    <t>2330</t>
  </si>
  <si>
    <t>170993000940</t>
  </si>
  <si>
    <t>2331</t>
  </si>
  <si>
    <t>Marsh Elem School</t>
  </si>
  <si>
    <t>170993000939</t>
  </si>
  <si>
    <t>2334</t>
  </si>
  <si>
    <t>Mason Elem School</t>
  </si>
  <si>
    <t>170993000944</t>
  </si>
  <si>
    <t>2337</t>
  </si>
  <si>
    <t>Mayer Elem School</t>
  </si>
  <si>
    <t>170993000950</t>
  </si>
  <si>
    <t>2339</t>
  </si>
  <si>
    <t>Minnie Minoso Academy</t>
  </si>
  <si>
    <t>170993000952</t>
  </si>
  <si>
    <t>233C</t>
  </si>
  <si>
    <t>Montessori of Englewood Chtr ES</t>
  </si>
  <si>
    <t>170993006221</t>
  </si>
  <si>
    <t>2341</t>
  </si>
  <si>
    <t>McCormick Elem School</t>
  </si>
  <si>
    <t>170993000955</t>
  </si>
  <si>
    <t>2344</t>
  </si>
  <si>
    <t>McCutcheon Elem School</t>
  </si>
  <si>
    <t>170993000956</t>
  </si>
  <si>
    <t>2345</t>
  </si>
  <si>
    <t>McDade Elem Classical School</t>
  </si>
  <si>
    <t>170993000957</t>
  </si>
  <si>
    <t>2346</t>
  </si>
  <si>
    <t>McKay Elem School</t>
  </si>
  <si>
    <t>170993000958</t>
  </si>
  <si>
    <t>2349</t>
  </si>
  <si>
    <t>McPherson Elem School</t>
  </si>
  <si>
    <t>170993000959</t>
  </si>
  <si>
    <t>2352</t>
  </si>
  <si>
    <t>Melody Elem School</t>
  </si>
  <si>
    <t>170993000963</t>
  </si>
  <si>
    <t>2353</t>
  </si>
  <si>
    <t>Mitchell Elem School</t>
  </si>
  <si>
    <t>170993000965</t>
  </si>
  <si>
    <t>2354</t>
  </si>
  <si>
    <t>Mollison Elem School</t>
  </si>
  <si>
    <t>170993000966</t>
  </si>
  <si>
    <t>2355</t>
  </si>
  <si>
    <t>170993000968</t>
  </si>
  <si>
    <t>2356</t>
  </si>
  <si>
    <t>Moos Elem School</t>
  </si>
  <si>
    <t>170993000969</t>
  </si>
  <si>
    <t>2357</t>
  </si>
  <si>
    <t>Morrill Elem Math &amp; Sci School</t>
  </si>
  <si>
    <t>170993000970</t>
  </si>
  <si>
    <t>2358</t>
  </si>
  <si>
    <t>Inter-American Elem Magnet School</t>
  </si>
  <si>
    <t>170993000971</t>
  </si>
  <si>
    <t>235C</t>
  </si>
  <si>
    <t>Christopher House Chrt ES</t>
  </si>
  <si>
    <t>170993006311</t>
  </si>
  <si>
    <t>http://www.christopherhouse.org</t>
  </si>
  <si>
    <t>2361</t>
  </si>
  <si>
    <t>Mount Greenwood Elem School</t>
  </si>
  <si>
    <t>170993000974</t>
  </si>
  <si>
    <t>2362</t>
  </si>
  <si>
    <t>Mount Vernon Elem School</t>
  </si>
  <si>
    <t>170993000978</t>
  </si>
  <si>
    <t>2363</t>
  </si>
  <si>
    <t>Mozart Elem School</t>
  </si>
  <si>
    <t>170993000979</t>
  </si>
  <si>
    <t>2365</t>
  </si>
  <si>
    <t>Murphy Elem School</t>
  </si>
  <si>
    <t>170993000983</t>
  </si>
  <si>
    <t>2366</t>
  </si>
  <si>
    <t>Murray Elem Language Academy</t>
  </si>
  <si>
    <t>170993000984</t>
  </si>
  <si>
    <t>2367</t>
  </si>
  <si>
    <t>Brown R Elem Community Acad</t>
  </si>
  <si>
    <t>170993000981</t>
  </si>
  <si>
    <t>2368</t>
  </si>
  <si>
    <t>Nash Elem School</t>
  </si>
  <si>
    <t>170993000985</t>
  </si>
  <si>
    <t>2369</t>
  </si>
  <si>
    <t>Neil Elem School</t>
  </si>
  <si>
    <t>170993000987</t>
  </si>
  <si>
    <t>236C</t>
  </si>
  <si>
    <t>Chicago Collegiate Charter School</t>
  </si>
  <si>
    <t>170993006285</t>
  </si>
  <si>
    <t>http://www.chicagocollegiate.org</t>
  </si>
  <si>
    <t>2370</t>
  </si>
  <si>
    <t>Nettelhorst Elem School</t>
  </si>
  <si>
    <t>170993000988</t>
  </si>
  <si>
    <t>2371</t>
  </si>
  <si>
    <t>Newberry Elem Math &amp; Science Acad</t>
  </si>
  <si>
    <t>170993000991</t>
  </si>
  <si>
    <t>2372</t>
  </si>
  <si>
    <t>Carver Primary School</t>
  </si>
  <si>
    <t>170993000993</t>
  </si>
  <si>
    <t>2373</t>
  </si>
  <si>
    <t>Nightingale Elem School</t>
  </si>
  <si>
    <t>170993000992</t>
  </si>
  <si>
    <t>2374</t>
  </si>
  <si>
    <t>Nixon Elem School</t>
  </si>
  <si>
    <t>170993000994</t>
  </si>
  <si>
    <t>2375</t>
  </si>
  <si>
    <t>Nobel Elem School</t>
  </si>
  <si>
    <t>170993000996</t>
  </si>
  <si>
    <t>2376</t>
  </si>
  <si>
    <t>Norwood Park Elem School</t>
  </si>
  <si>
    <t>170993000997</t>
  </si>
  <si>
    <t>2380</t>
  </si>
  <si>
    <t>Ogden Elem School</t>
  </si>
  <si>
    <t>170993001003</t>
  </si>
  <si>
    <t>2381</t>
  </si>
  <si>
    <t>Oglesby Elem School</t>
  </si>
  <si>
    <t>170993001004</t>
  </si>
  <si>
    <t>2382</t>
  </si>
  <si>
    <t>OKeeffe Elem School</t>
  </si>
  <si>
    <t>170993001005</t>
  </si>
  <si>
    <t>2383</t>
  </si>
  <si>
    <t>Onahan Elem School</t>
  </si>
  <si>
    <t>170993001009</t>
  </si>
  <si>
    <t>2384</t>
  </si>
  <si>
    <t>Oriole Park Elem School</t>
  </si>
  <si>
    <t>170993001010</t>
  </si>
  <si>
    <t>2385</t>
  </si>
  <si>
    <t>Piccolo Elem Specialty School</t>
  </si>
  <si>
    <t>170993001011</t>
  </si>
  <si>
    <t>2386</t>
  </si>
  <si>
    <t>Otis Elem School</t>
  </si>
  <si>
    <t>170993001012</t>
  </si>
  <si>
    <t>2387</t>
  </si>
  <si>
    <t>OToole Elem School</t>
  </si>
  <si>
    <t>170993001013</t>
  </si>
  <si>
    <t>2389</t>
  </si>
  <si>
    <t>Owen Elem Scholastic Academy</t>
  </si>
  <si>
    <t>170993001015</t>
  </si>
  <si>
    <t>2391</t>
  </si>
  <si>
    <t>Palmer Elem School</t>
  </si>
  <si>
    <t>170993001017</t>
  </si>
  <si>
    <t>2392</t>
  </si>
  <si>
    <t>Parker Elem Community Academy</t>
  </si>
  <si>
    <t>170993001019</t>
  </si>
  <si>
    <t>2394</t>
  </si>
  <si>
    <t>Park Manor Elem School</t>
  </si>
  <si>
    <t>170993001021</t>
  </si>
  <si>
    <t>2395</t>
  </si>
  <si>
    <t>Parkside Elem Community Academy</t>
  </si>
  <si>
    <t>170993001022</t>
  </si>
  <si>
    <t>2396</t>
  </si>
  <si>
    <t>Pasteur Elem School</t>
  </si>
  <si>
    <t>170993001023</t>
  </si>
  <si>
    <t>2398</t>
  </si>
  <si>
    <t>Peck Elem School</t>
  </si>
  <si>
    <t>170993001025</t>
  </si>
  <si>
    <t>2399</t>
  </si>
  <si>
    <t>Peirce Elem Intl Studies School</t>
  </si>
  <si>
    <t>170993001027</t>
  </si>
  <si>
    <t>2400</t>
  </si>
  <si>
    <t>Penn Elem School</t>
  </si>
  <si>
    <t>170993001028</t>
  </si>
  <si>
    <t>2401</t>
  </si>
  <si>
    <t>Washington  H Elem School</t>
  </si>
  <si>
    <t>170993001031</t>
  </si>
  <si>
    <t>2402</t>
  </si>
  <si>
    <t>Pershing Elem Humanities Magnet</t>
  </si>
  <si>
    <t>170993001032</t>
  </si>
  <si>
    <t>2403</t>
  </si>
  <si>
    <t>Peterson Elem School</t>
  </si>
  <si>
    <t>170993001033</t>
  </si>
  <si>
    <t>2404</t>
  </si>
  <si>
    <t>Pickard Elem School</t>
  </si>
  <si>
    <t>170993001034</t>
  </si>
  <si>
    <t>2405</t>
  </si>
  <si>
    <t>Pirie Elem Fine Arts &amp; Academic C</t>
  </si>
  <si>
    <t>170993001036</t>
  </si>
  <si>
    <t>2406</t>
  </si>
  <si>
    <t>Plamondon Elem School</t>
  </si>
  <si>
    <t>170993001037</t>
  </si>
  <si>
    <t>2409</t>
  </si>
  <si>
    <t>Portage Park Elem School</t>
  </si>
  <si>
    <t>170993001039</t>
  </si>
  <si>
    <t>240C</t>
  </si>
  <si>
    <t>Horizon Sci Academy - Southwest Charter</t>
  </si>
  <si>
    <t>170993006331</t>
  </si>
  <si>
    <t>http://www.hsaswchicago.org</t>
  </si>
  <si>
    <t>2410</t>
  </si>
  <si>
    <t>Prescott Elem School</t>
  </si>
  <si>
    <t>170993001040</t>
  </si>
  <si>
    <t>2412</t>
  </si>
  <si>
    <t>Prussing Elem School</t>
  </si>
  <si>
    <t>170993001043</t>
  </si>
  <si>
    <t>2413</t>
  </si>
  <si>
    <t>Pulaski Intl Sch of Chicago</t>
  </si>
  <si>
    <t>170993001045</t>
  </si>
  <si>
    <t>2414</t>
  </si>
  <si>
    <t>Pullman Elem School</t>
  </si>
  <si>
    <t>170993001046</t>
  </si>
  <si>
    <t>2416</t>
  </si>
  <si>
    <t>Ravenswood Elem School</t>
  </si>
  <si>
    <t>170993001050</t>
  </si>
  <si>
    <t>2417</t>
  </si>
  <si>
    <t>Ray Elem School</t>
  </si>
  <si>
    <t>170993001047</t>
  </si>
  <si>
    <t>2419</t>
  </si>
  <si>
    <t>Reavis Elem Math &amp; Sci Spec Schl</t>
  </si>
  <si>
    <t>170993001052</t>
  </si>
  <si>
    <t>241C</t>
  </si>
  <si>
    <t>Great Lakes Academy Charter ES</t>
  </si>
  <si>
    <t>170993006328</t>
  </si>
  <si>
    <t>2421</t>
  </si>
  <si>
    <t>Reilly Elem School</t>
  </si>
  <si>
    <t>170993001054</t>
  </si>
  <si>
    <t>2422</t>
  </si>
  <si>
    <t>Reinberg Elem School</t>
  </si>
  <si>
    <t>170993001055</t>
  </si>
  <si>
    <t>2423</t>
  </si>
  <si>
    <t>Revere Elem School</t>
  </si>
  <si>
    <t>170993001056</t>
  </si>
  <si>
    <t>2426</t>
  </si>
  <si>
    <t>Rogers Elem School</t>
  </si>
  <si>
    <t>170993001059</t>
  </si>
  <si>
    <t>2428</t>
  </si>
  <si>
    <t>Ruggles Elem School</t>
  </si>
  <si>
    <t>170993001064</t>
  </si>
  <si>
    <t>2429</t>
  </si>
  <si>
    <t>Ryder Elem Math &amp; Sci Spec School</t>
  </si>
  <si>
    <t>170993001065</t>
  </si>
  <si>
    <t>2434</t>
  </si>
  <si>
    <t>Sauganash Elem School</t>
  </si>
  <si>
    <t>170993001067</t>
  </si>
  <si>
    <t>2435</t>
  </si>
  <si>
    <t>Sawyer Elem School</t>
  </si>
  <si>
    <t>170993001068</t>
  </si>
  <si>
    <t>2436</t>
  </si>
  <si>
    <t>Sayre Elem Language Academy</t>
  </si>
  <si>
    <t>170993001070</t>
  </si>
  <si>
    <t>2437</t>
  </si>
  <si>
    <t>Ashe Elem School</t>
  </si>
  <si>
    <t>170993001071</t>
  </si>
  <si>
    <t>2438</t>
  </si>
  <si>
    <t>Scammon Elem School</t>
  </si>
  <si>
    <t>170993001073</t>
  </si>
  <si>
    <t>2442</t>
  </si>
  <si>
    <t>Schmid Elem School</t>
  </si>
  <si>
    <t>170993001077</t>
  </si>
  <si>
    <t>2444</t>
  </si>
  <si>
    <t>Schubert Elem School</t>
  </si>
  <si>
    <t>170993001079</t>
  </si>
  <si>
    <t>2446</t>
  </si>
  <si>
    <t>Seward Elem Communication Arts Ac</t>
  </si>
  <si>
    <t>170993001080</t>
  </si>
  <si>
    <t>244C</t>
  </si>
  <si>
    <t>Moving Everest Charter School</t>
  </si>
  <si>
    <t>170993006380</t>
  </si>
  <si>
    <t>http://www.movingeverest.org</t>
  </si>
  <si>
    <t>2451</t>
  </si>
  <si>
    <t>Sheridan Elem Math &amp; Science Acad</t>
  </si>
  <si>
    <t>170993001083</t>
  </si>
  <si>
    <t>2452</t>
  </si>
  <si>
    <t>Mireles Elem Academy</t>
  </si>
  <si>
    <t>170993001084</t>
  </si>
  <si>
    <t>2453</t>
  </si>
  <si>
    <t>Sherman Elem School</t>
  </si>
  <si>
    <t>170993001085</t>
  </si>
  <si>
    <t>2454</t>
  </si>
  <si>
    <t>Sherwood Elem School</t>
  </si>
  <si>
    <t>170993001087</t>
  </si>
  <si>
    <t>2455</t>
  </si>
  <si>
    <t>Shields Elem School</t>
  </si>
  <si>
    <t>170993001092</t>
  </si>
  <si>
    <t>2456</t>
  </si>
  <si>
    <t>Shoesmith Elem School</t>
  </si>
  <si>
    <t>170993001094</t>
  </si>
  <si>
    <t>2457</t>
  </si>
  <si>
    <t>Shoop Math-Sci Tech Elem Academy</t>
  </si>
  <si>
    <t>170993001095</t>
  </si>
  <si>
    <t>2458</t>
  </si>
  <si>
    <t>Skinner Elem School</t>
  </si>
  <si>
    <t>170993001096</t>
  </si>
  <si>
    <t>2459</t>
  </si>
  <si>
    <t>Smyser Elem School</t>
  </si>
  <si>
    <t>170993001097</t>
  </si>
  <si>
    <t>245C</t>
  </si>
  <si>
    <t>KIPP Chicago Charter School - KIPP One Academy</t>
  </si>
  <si>
    <t>170993006520</t>
  </si>
  <si>
    <t>2460</t>
  </si>
  <si>
    <t>Smyth  J Elem School</t>
  </si>
  <si>
    <t>170993001098</t>
  </si>
  <si>
    <t>2461</t>
  </si>
  <si>
    <t>Solomon Elem School</t>
  </si>
  <si>
    <t>170993001100</t>
  </si>
  <si>
    <t>2462</t>
  </si>
  <si>
    <t>Spencer Technology Acad Elem Sch</t>
  </si>
  <si>
    <t>170993001101</t>
  </si>
  <si>
    <t>2464</t>
  </si>
  <si>
    <t>Stagg Elem School</t>
  </si>
  <si>
    <t>170993001102</t>
  </si>
  <si>
    <t>2465</t>
  </si>
  <si>
    <t>Stevenson Elem School</t>
  </si>
  <si>
    <t>170993001103</t>
  </si>
  <si>
    <t>2468</t>
  </si>
  <si>
    <t>Stone Elem Scholastic Academy</t>
  </si>
  <si>
    <t>170993001105</t>
  </si>
  <si>
    <t>2469</t>
  </si>
  <si>
    <t>Spry Elem Community School</t>
  </si>
  <si>
    <t>170993001106</t>
  </si>
  <si>
    <t>246C</t>
  </si>
  <si>
    <t>CICS - Bucktown Campus</t>
  </si>
  <si>
    <t>170993006446</t>
  </si>
  <si>
    <t>http://www.chicagointl.org/campuses/bucktown.html</t>
  </si>
  <si>
    <t>2472</t>
  </si>
  <si>
    <t>Stowe Elem School</t>
  </si>
  <si>
    <t>170993001109</t>
  </si>
  <si>
    <t>2474</t>
  </si>
  <si>
    <t>170993001116</t>
  </si>
  <si>
    <t>2475</t>
  </si>
  <si>
    <t>Sumner Elem Math &amp; Sci Comm Acad</t>
  </si>
  <si>
    <t>170993001117</t>
  </si>
  <si>
    <t>2476</t>
  </si>
  <si>
    <t>Sutherland Elem School</t>
  </si>
  <si>
    <t>170993001118</t>
  </si>
  <si>
    <t>2477</t>
  </si>
  <si>
    <t>Swift Elem Specialty School</t>
  </si>
  <si>
    <t>170993001119</t>
  </si>
  <si>
    <t>2478</t>
  </si>
  <si>
    <t>Talcott Elem School</t>
  </si>
  <si>
    <t>170993000964</t>
  </si>
  <si>
    <t>2479</t>
  </si>
  <si>
    <t>Tanner Elem School</t>
  </si>
  <si>
    <t>170993001044</t>
  </si>
  <si>
    <t>247C</t>
  </si>
  <si>
    <t>CICS - Longwood Campus</t>
  </si>
  <si>
    <t>170993006438</t>
  </si>
  <si>
    <t>http://www.chicagointl.org/campuses/longwood.html</t>
  </si>
  <si>
    <t>2480</t>
  </si>
  <si>
    <t>Taylor Elem School</t>
  </si>
  <si>
    <t>170993001120</t>
  </si>
  <si>
    <t>2484</t>
  </si>
  <si>
    <t>Thorp  J N Elem School</t>
  </si>
  <si>
    <t>170993001122</t>
  </si>
  <si>
    <t>2486</t>
  </si>
  <si>
    <t>Thorp  O A Elem Scholastic Acad</t>
  </si>
  <si>
    <t>170993001123</t>
  </si>
  <si>
    <t>2487</t>
  </si>
  <si>
    <t>Tilton Elem School</t>
  </si>
  <si>
    <t>170993001124</t>
  </si>
  <si>
    <t>2488</t>
  </si>
  <si>
    <t>Monarcas Academy</t>
  </si>
  <si>
    <t>170993001127</t>
  </si>
  <si>
    <t>http://www.tonti.cps.k12.il.us</t>
  </si>
  <si>
    <t>248C</t>
  </si>
  <si>
    <t>CICS - Prairie Campus</t>
  </si>
  <si>
    <t>170993006498</t>
  </si>
  <si>
    <t>http://www.chicagointl.org/campuses/prairie.html</t>
  </si>
  <si>
    <t>2490</t>
  </si>
  <si>
    <t>Twain Elem School</t>
  </si>
  <si>
    <t>170993001130</t>
  </si>
  <si>
    <t>2491</t>
  </si>
  <si>
    <t>Vanderpoel Elem Magnet School</t>
  </si>
  <si>
    <t>170993001131</t>
  </si>
  <si>
    <t>2492</t>
  </si>
  <si>
    <t>Lavizzo Elem School</t>
  </si>
  <si>
    <t>170993001135</t>
  </si>
  <si>
    <t>2494</t>
  </si>
  <si>
    <t>Volta Elem School</t>
  </si>
  <si>
    <t>170993001138</t>
  </si>
  <si>
    <t>2497</t>
  </si>
  <si>
    <t>Wacker Elem School</t>
  </si>
  <si>
    <t>170993001141</t>
  </si>
  <si>
    <t>2498</t>
  </si>
  <si>
    <t>Wadsworth Elem School</t>
  </si>
  <si>
    <t>170993001144</t>
  </si>
  <si>
    <t>249C</t>
  </si>
  <si>
    <t>CICS - Washington Pk Campus</t>
  </si>
  <si>
    <t>170993006512</t>
  </si>
  <si>
    <t>http://www.chicagointl.org/campuses/washington-park.html</t>
  </si>
  <si>
    <t>2500</t>
  </si>
  <si>
    <t>170993001136</t>
  </si>
  <si>
    <t>2501</t>
  </si>
  <si>
    <t>Ward  J Elem School</t>
  </si>
  <si>
    <t>170993001143</t>
  </si>
  <si>
    <t>2502</t>
  </si>
  <si>
    <t>Warren Elem School</t>
  </si>
  <si>
    <t>170993001166</t>
  </si>
  <si>
    <t>2503</t>
  </si>
  <si>
    <t>Washington  G Elem School</t>
  </si>
  <si>
    <t>170993001145</t>
  </si>
  <si>
    <t>2504</t>
  </si>
  <si>
    <t>Waters Elem School</t>
  </si>
  <si>
    <t>170993001147</t>
  </si>
  <si>
    <t>2505</t>
  </si>
  <si>
    <t>Webster Elem School</t>
  </si>
  <si>
    <t>170993001148</t>
  </si>
  <si>
    <t>2506</t>
  </si>
  <si>
    <t>Wentworth Elem School</t>
  </si>
  <si>
    <t>170993001150</t>
  </si>
  <si>
    <t>2507</t>
  </si>
  <si>
    <t>Westcott Elem School</t>
  </si>
  <si>
    <t>170993001151</t>
  </si>
  <si>
    <t>2510</t>
  </si>
  <si>
    <t>Pritzker Elem School</t>
  </si>
  <si>
    <t>170993001154</t>
  </si>
  <si>
    <t>2512</t>
  </si>
  <si>
    <t>Whistler Elem School</t>
  </si>
  <si>
    <t>170993001155</t>
  </si>
  <si>
    <t>2513</t>
  </si>
  <si>
    <t>Whitney Elem School</t>
  </si>
  <si>
    <t>170993001157</t>
  </si>
  <si>
    <t>2514</t>
  </si>
  <si>
    <t>170993001159</t>
  </si>
  <si>
    <t>2516</t>
  </si>
  <si>
    <t>Wildwood Elem School</t>
  </si>
  <si>
    <t>170993000898</t>
  </si>
  <si>
    <t>http://www.schools.cps.k12.il.us/default.aspx</t>
  </si>
  <si>
    <t>251C</t>
  </si>
  <si>
    <t>CICS - West Belden Campus</t>
  </si>
  <si>
    <t>170993006475</t>
  </si>
  <si>
    <t>http://www.chicagointl.org/campuses/west-belden.html</t>
  </si>
  <si>
    <t>2521</t>
  </si>
  <si>
    <t>Woodson South Elem School</t>
  </si>
  <si>
    <t>170993001163</t>
  </si>
  <si>
    <t>2525</t>
  </si>
  <si>
    <t>Young Elem School</t>
  </si>
  <si>
    <t>170993001171</t>
  </si>
  <si>
    <t>252C</t>
  </si>
  <si>
    <t>CICS - Avalon/South Shore</t>
  </si>
  <si>
    <t>170993006507</t>
  </si>
  <si>
    <t>http://www.chicagointl.org/campuses/avalon.html2005</t>
  </si>
  <si>
    <t>2542</t>
  </si>
  <si>
    <t>Yates Elem School</t>
  </si>
  <si>
    <t>170993001176</t>
  </si>
  <si>
    <t>254C</t>
  </si>
  <si>
    <t>CICS - Irving Park Campus</t>
  </si>
  <si>
    <t>170993006462</t>
  </si>
  <si>
    <t>http://www.chicagointl.org/campuses/irving-park.html</t>
  </si>
  <si>
    <t>255C</t>
  </si>
  <si>
    <t>CICS - Loomis Primary Campus</t>
  </si>
  <si>
    <t>170993006487</t>
  </si>
  <si>
    <t>http://www.chicagointl.org/campuses/loomis-primary.html</t>
  </si>
  <si>
    <t>258C</t>
  </si>
  <si>
    <t>Univ of Chicago Chtr-Nth Kenwood</t>
  </si>
  <si>
    <t>170993006466</t>
  </si>
  <si>
    <t>2597</t>
  </si>
  <si>
    <t>Hernandez Middle School</t>
  </si>
  <si>
    <t>170993006091</t>
  </si>
  <si>
    <t>259C</t>
  </si>
  <si>
    <t>Acero Chtr Sch Network - Octavio Paz Elem School</t>
  </si>
  <si>
    <t>170993006482</t>
  </si>
  <si>
    <t>2603</t>
  </si>
  <si>
    <t>Dirksen Elem School</t>
  </si>
  <si>
    <t>170993001174</t>
  </si>
  <si>
    <t>2605</t>
  </si>
  <si>
    <t>Depriest Elem School</t>
  </si>
  <si>
    <t>170993001177</t>
  </si>
  <si>
    <t>260C</t>
  </si>
  <si>
    <t>Acero Chtr Sch Network - Rufino Tamayo Elem Sch</t>
  </si>
  <si>
    <t>170993006455</t>
  </si>
  <si>
    <t>2617</t>
  </si>
  <si>
    <t>Cuffe Math-Sci Tech Elem Academy</t>
  </si>
  <si>
    <t>170993001183</t>
  </si>
  <si>
    <t>2618</t>
  </si>
  <si>
    <t>Foster Park Elem School</t>
  </si>
  <si>
    <t>170993001186</t>
  </si>
  <si>
    <t>261C</t>
  </si>
  <si>
    <t>Acero Chtr Sch Network - Carlos Fuentes  Elem School</t>
  </si>
  <si>
    <t>170993006481</t>
  </si>
  <si>
    <t>2620</t>
  </si>
  <si>
    <t>Hughes L Elem School</t>
  </si>
  <si>
    <t>170993000899</t>
  </si>
  <si>
    <t>2622</t>
  </si>
  <si>
    <t>Grissom Elem School</t>
  </si>
  <si>
    <t>170993000808</t>
  </si>
  <si>
    <t>262C</t>
  </si>
  <si>
    <t>Acero Chtr Sch Network - Bartolome de las Casas Elem Sch</t>
  </si>
  <si>
    <t>170993006448</t>
  </si>
  <si>
    <t>2634</t>
  </si>
  <si>
    <t>McNair Elem School</t>
  </si>
  <si>
    <t>170993001191</t>
  </si>
  <si>
    <t>2636</t>
  </si>
  <si>
    <t>Hay Elem Community Academy</t>
  </si>
  <si>
    <t>170993001193</t>
  </si>
  <si>
    <t>2637</t>
  </si>
  <si>
    <t>Cullen Elem School</t>
  </si>
  <si>
    <t>170993001194</t>
  </si>
  <si>
    <t>263C</t>
  </si>
  <si>
    <t>Acero Chtr Sch Network - Officer Donald J Marquez  Elem</t>
  </si>
  <si>
    <t>170993006497</t>
  </si>
  <si>
    <t>264C</t>
  </si>
  <si>
    <t>Acero Chtr Sch Network - SPC Daniel Zizumbo Elem Sch</t>
  </si>
  <si>
    <t>170993006444</t>
  </si>
  <si>
    <t>266C</t>
  </si>
  <si>
    <t>Acero Chtr Sch Network- Sandra Cisneros Elem School</t>
  </si>
  <si>
    <t>170993006436</t>
  </si>
  <si>
    <t>267C</t>
  </si>
  <si>
    <t>Acero Chtr Sch Network - Esmeralda Santiago Elem Sch</t>
  </si>
  <si>
    <t>170993006521</t>
  </si>
  <si>
    <t>268C</t>
  </si>
  <si>
    <t>Acero Chtr Sch Newtwork - Roberto Clemente Elem School</t>
  </si>
  <si>
    <t>170993006524</t>
  </si>
  <si>
    <t>2700</t>
  </si>
  <si>
    <t>Clark  G R Elem School</t>
  </si>
  <si>
    <t>170993001210</t>
  </si>
  <si>
    <t>2703</t>
  </si>
  <si>
    <t>Lee Elem School</t>
  </si>
  <si>
    <t>170993001214</t>
  </si>
  <si>
    <t>2704</t>
  </si>
  <si>
    <t>Langford A Elem School</t>
  </si>
  <si>
    <t>170993001217</t>
  </si>
  <si>
    <t>2706</t>
  </si>
  <si>
    <t>Salazar Elem Bilingual Center</t>
  </si>
  <si>
    <t>170993001215</t>
  </si>
  <si>
    <t>270C</t>
  </si>
  <si>
    <t>Acero Chtr Sch Network - Brighton Park Elem School</t>
  </si>
  <si>
    <t>170993006474</t>
  </si>
  <si>
    <t>2714</t>
  </si>
  <si>
    <t>Leland Elem School</t>
  </si>
  <si>
    <t>170993000730</t>
  </si>
  <si>
    <t>2724</t>
  </si>
  <si>
    <t>Robinson Elem School</t>
  </si>
  <si>
    <t>170993000694</t>
  </si>
  <si>
    <t>2726</t>
  </si>
  <si>
    <t>Hanson Park Elem School</t>
  </si>
  <si>
    <t>170993000720</t>
  </si>
  <si>
    <t>2729</t>
  </si>
  <si>
    <t>White Elem Career Academy</t>
  </si>
  <si>
    <t>170993000801</t>
  </si>
  <si>
    <t>272C</t>
  </si>
  <si>
    <t>LEARN Charter Excel Campus</t>
  </si>
  <si>
    <t>170993006457</t>
  </si>
  <si>
    <t>2737</t>
  </si>
  <si>
    <t>McDowell Elem School</t>
  </si>
  <si>
    <t>170993000839</t>
  </si>
  <si>
    <t>2739</t>
  </si>
  <si>
    <t>Keller Elem Gifted Magnet School</t>
  </si>
  <si>
    <t>170993000860</t>
  </si>
  <si>
    <t>273C</t>
  </si>
  <si>
    <t>LEARN Chtr-Campbell Campus</t>
  </si>
  <si>
    <t>170993006502</t>
  </si>
  <si>
    <t>2743</t>
  </si>
  <si>
    <t>Earhart Elem Opt for Knowl School</t>
  </si>
  <si>
    <t>170993000859</t>
  </si>
  <si>
    <t>274C</t>
  </si>
  <si>
    <t>LEARN Chtr - South Chicago Campus</t>
  </si>
  <si>
    <t>170993006451</t>
  </si>
  <si>
    <t>275C</t>
  </si>
  <si>
    <t>LEARN Chtr -  Hunter Perkins Campus</t>
  </si>
  <si>
    <t>170993006492</t>
  </si>
  <si>
    <t>2766</t>
  </si>
  <si>
    <t>Till Elem Math &amp; Science Academy</t>
  </si>
  <si>
    <t>170993001165</t>
  </si>
  <si>
    <t>2767</t>
  </si>
  <si>
    <t>Ward  L Elem School</t>
  </si>
  <si>
    <t>170993001212</t>
  </si>
  <si>
    <t>2768</t>
  </si>
  <si>
    <t>Smith  W Elem School</t>
  </si>
  <si>
    <t>170993000928</t>
  </si>
  <si>
    <t>276C</t>
  </si>
  <si>
    <t>LEARN Chtr - 7th Campus</t>
  </si>
  <si>
    <t>170993006469</t>
  </si>
  <si>
    <t>2773</t>
  </si>
  <si>
    <t>Garvey  M Elem School</t>
  </si>
  <si>
    <t>170993000712</t>
  </si>
  <si>
    <t>2775</t>
  </si>
  <si>
    <t>Joplin Elem School</t>
  </si>
  <si>
    <t>170993001156</t>
  </si>
  <si>
    <t>277C</t>
  </si>
  <si>
    <t>CICS - Basil Campus</t>
  </si>
  <si>
    <t>170993006488</t>
  </si>
  <si>
    <t>http://www.chicagointl.org/campuses/basil.html</t>
  </si>
  <si>
    <t>2783</t>
  </si>
  <si>
    <t>Cardenas Elem School</t>
  </si>
  <si>
    <t>170993001099</t>
  </si>
  <si>
    <t>2785</t>
  </si>
  <si>
    <t>Powell Elem Paideia Comm Academy</t>
  </si>
  <si>
    <t>170993001213</t>
  </si>
  <si>
    <t>278C</t>
  </si>
  <si>
    <t>CICS - Wrightwood</t>
  </si>
  <si>
    <t>170993006465</t>
  </si>
  <si>
    <t>http://www.chicagointl.org/campuses/wrightwood.html</t>
  </si>
  <si>
    <t>2799</t>
  </si>
  <si>
    <t>Curtis Elem School</t>
  </si>
  <si>
    <t>170993000650</t>
  </si>
  <si>
    <t>2800</t>
  </si>
  <si>
    <t>Beasley Elem Magnet Academic Ctr</t>
  </si>
  <si>
    <t>170993000668</t>
  </si>
  <si>
    <t>2802</t>
  </si>
  <si>
    <t>Mays Elem Academy</t>
  </si>
  <si>
    <t>170993000651</t>
  </si>
  <si>
    <t>2804</t>
  </si>
  <si>
    <t>Metcalfe Elem Community Academy</t>
  </si>
  <si>
    <t>170993000675</t>
  </si>
  <si>
    <t>2805</t>
  </si>
  <si>
    <t>Decatur Classical Elem School</t>
  </si>
  <si>
    <t>170993000692</t>
  </si>
  <si>
    <t>2806</t>
  </si>
  <si>
    <t>Kanoon Elem Magnet School</t>
  </si>
  <si>
    <t>170993000787</t>
  </si>
  <si>
    <t>2807</t>
  </si>
  <si>
    <t>Randolph Elem School</t>
  </si>
  <si>
    <t>170993000769</t>
  </si>
  <si>
    <t>2809</t>
  </si>
  <si>
    <t>Poe Elem Classical School</t>
  </si>
  <si>
    <t>170993000888</t>
  </si>
  <si>
    <t>280C</t>
  </si>
  <si>
    <t>CICS - Bond Campus</t>
  </si>
  <si>
    <t>170993006484</t>
  </si>
  <si>
    <t>http://www.chicagointl.org/campuses/lloyd-bond.html</t>
  </si>
  <si>
    <t>2811</t>
  </si>
  <si>
    <t>Gunsaulus Elem Scholastic Academy</t>
  </si>
  <si>
    <t>170993000745</t>
  </si>
  <si>
    <t>281C</t>
  </si>
  <si>
    <t>Univ of Chicago Chtr-Donoghue</t>
  </si>
  <si>
    <t>170993006495</t>
  </si>
  <si>
    <t>http://www.uchicagocharter.org</t>
  </si>
  <si>
    <t>2823</t>
  </si>
  <si>
    <t>Ninos Heroes Elem Academic Ctr</t>
  </si>
  <si>
    <t>170993001128</t>
  </si>
  <si>
    <t>2825</t>
  </si>
  <si>
    <t>De Diego Elem Community Academy</t>
  </si>
  <si>
    <t>170993000643</t>
  </si>
  <si>
    <t>2826</t>
  </si>
  <si>
    <t>Turner-Drew Elem Language Academy</t>
  </si>
  <si>
    <t>170993000628</t>
  </si>
  <si>
    <t>2828</t>
  </si>
  <si>
    <t>Sabin Elem Magnet School</t>
  </si>
  <si>
    <t>170993004916</t>
  </si>
  <si>
    <t>2829</t>
  </si>
  <si>
    <t>Saucedo Elem Scholastic Academy</t>
  </si>
  <si>
    <t>170993004917</t>
  </si>
  <si>
    <t>282C</t>
  </si>
  <si>
    <t>KIPP Chicago Charters - Ascend Academy</t>
  </si>
  <si>
    <t>170993006509</t>
  </si>
  <si>
    <t>http://www.kippchicago.org</t>
  </si>
  <si>
    <t>2837</t>
  </si>
  <si>
    <t>Daley Elem Academy</t>
  </si>
  <si>
    <t>170993004913</t>
  </si>
  <si>
    <t>2838</t>
  </si>
  <si>
    <t>Madero Middle School</t>
  </si>
  <si>
    <t>170993004915</t>
  </si>
  <si>
    <t>283C</t>
  </si>
  <si>
    <t>LEARN Chtr - Butler</t>
  </si>
  <si>
    <t>170993006471</t>
  </si>
  <si>
    <t>2842</t>
  </si>
  <si>
    <t>Orozco Elem Fine Arts &amp; Sciences</t>
  </si>
  <si>
    <t>170993004954</t>
  </si>
  <si>
    <t>2844</t>
  </si>
  <si>
    <t>Morton Elem Career Academy</t>
  </si>
  <si>
    <t>170993004956</t>
  </si>
  <si>
    <t>284C</t>
  </si>
  <si>
    <t>Acero Chtr Sch Network  - Jovita Idar Elem School</t>
  </si>
  <si>
    <t>170993006505</t>
  </si>
  <si>
    <t>2850</t>
  </si>
  <si>
    <t>Albany Park Multicultural Elem</t>
  </si>
  <si>
    <t>170993004962</t>
  </si>
  <si>
    <t>2855</t>
  </si>
  <si>
    <t>South Loop Elem School</t>
  </si>
  <si>
    <t>170993005268</t>
  </si>
  <si>
    <t>2856</t>
  </si>
  <si>
    <t>Lenart Elem Regional Gifted Ctr</t>
  </si>
  <si>
    <t>170993005269</t>
  </si>
  <si>
    <t>285C</t>
  </si>
  <si>
    <t>Acero Chtr Sch Network - PFC Omar E Torres Elem Sch</t>
  </si>
  <si>
    <t>170993006522</t>
  </si>
  <si>
    <t>http://ucsnschools.org</t>
  </si>
  <si>
    <t>2862</t>
  </si>
  <si>
    <t>Casals Elem School</t>
  </si>
  <si>
    <t>170993005303</t>
  </si>
  <si>
    <t>2864</t>
  </si>
  <si>
    <t>Perez Elem School</t>
  </si>
  <si>
    <t>170993005410</t>
  </si>
  <si>
    <t>2867</t>
  </si>
  <si>
    <t>Ruiz Elem School</t>
  </si>
  <si>
    <t>170993005413</t>
  </si>
  <si>
    <t>2870</t>
  </si>
  <si>
    <t>Brighton Park Elem School</t>
  </si>
  <si>
    <t>170993005486</t>
  </si>
  <si>
    <t>2873</t>
  </si>
  <si>
    <t>Evergreen Academy Elem School</t>
  </si>
  <si>
    <t>170993005489</t>
  </si>
  <si>
    <t>2876</t>
  </si>
  <si>
    <t>Carson Elem School</t>
  </si>
  <si>
    <t>170993005546</t>
  </si>
  <si>
    <t>2877</t>
  </si>
  <si>
    <t>McAuliffe Elem School</t>
  </si>
  <si>
    <t>170993005547</t>
  </si>
  <si>
    <t>2878</t>
  </si>
  <si>
    <t>Galileo Elem Math &amp; Sci Schol Acd</t>
  </si>
  <si>
    <t>170993005548</t>
  </si>
  <si>
    <t>2881</t>
  </si>
  <si>
    <t>Avondale - Logandale Elementary School</t>
  </si>
  <si>
    <t>170993000048</t>
  </si>
  <si>
    <t>2886</t>
  </si>
  <si>
    <t>Chavez Elem Multicultural Acad Ct</t>
  </si>
  <si>
    <t>170993000411</t>
  </si>
  <si>
    <t>2889</t>
  </si>
  <si>
    <t>Jordan Elem Community School</t>
  </si>
  <si>
    <t>170993000441</t>
  </si>
  <si>
    <t>2892</t>
  </si>
  <si>
    <t>Kellman Corporate Community Elem</t>
  </si>
  <si>
    <t>170993000760</t>
  </si>
  <si>
    <t>2893</t>
  </si>
  <si>
    <t>Finkl Elem School</t>
  </si>
  <si>
    <t>170993001351</t>
  </si>
  <si>
    <t>2895</t>
  </si>
  <si>
    <t>Ariel Elem Community Academy</t>
  </si>
  <si>
    <t>170993001607</t>
  </si>
  <si>
    <t>2896</t>
  </si>
  <si>
    <t>Little Village Elem School</t>
  </si>
  <si>
    <t>170993001608</t>
  </si>
  <si>
    <t>2897</t>
  </si>
  <si>
    <t>Zapata Elem Academy</t>
  </si>
  <si>
    <t>170993001609</t>
  </si>
  <si>
    <t>2898</t>
  </si>
  <si>
    <t>Ortiz De Dominguez Elem School</t>
  </si>
  <si>
    <t>170993001610</t>
  </si>
  <si>
    <t>2900</t>
  </si>
  <si>
    <t>Lara Elem Academy</t>
  </si>
  <si>
    <t>170993001612</t>
  </si>
  <si>
    <t>2901</t>
  </si>
  <si>
    <t>Telpochcalli Elem School</t>
  </si>
  <si>
    <t>170993001613</t>
  </si>
  <si>
    <t>2902</t>
  </si>
  <si>
    <t>Wells Preparatory Elem Academy</t>
  </si>
  <si>
    <t>170993001614</t>
  </si>
  <si>
    <t>2903</t>
  </si>
  <si>
    <t>Woodlawn Elem Community School</t>
  </si>
  <si>
    <t>170993001615</t>
  </si>
  <si>
    <t>2904</t>
  </si>
  <si>
    <t>Christopher Elem School</t>
  </si>
  <si>
    <t>170993004376</t>
  </si>
  <si>
    <t>2908</t>
  </si>
  <si>
    <t>West Park Elem Academy</t>
  </si>
  <si>
    <t>170993002042</t>
  </si>
  <si>
    <t>2912</t>
  </si>
  <si>
    <t>Marine Leadership Academy - Ames</t>
  </si>
  <si>
    <t>170993002618</t>
  </si>
  <si>
    <t>2913</t>
  </si>
  <si>
    <t>Fairfield Elem Academy</t>
  </si>
  <si>
    <t>170993002631</t>
  </si>
  <si>
    <t>2914</t>
  </si>
  <si>
    <t>170993003566</t>
  </si>
  <si>
    <t>2915</t>
  </si>
  <si>
    <t>Northwest Middle School</t>
  </si>
  <si>
    <t>170993003567</t>
  </si>
  <si>
    <t>2916</t>
  </si>
  <si>
    <t>Hampton Elem Fine &amp; Perf Arts Sch</t>
  </si>
  <si>
    <t>170993003995</t>
  </si>
  <si>
    <t>2918</t>
  </si>
  <si>
    <t>Colemon J Elem Academy</t>
  </si>
  <si>
    <t>170993004016</t>
  </si>
  <si>
    <t>https://www.colemon.cps.edu/</t>
  </si>
  <si>
    <t>2919</t>
  </si>
  <si>
    <t>Columbia Explorers Elem Academy</t>
  </si>
  <si>
    <t>170993004277</t>
  </si>
  <si>
    <t>2920</t>
  </si>
  <si>
    <t>Chicago Academy Elem School</t>
  </si>
  <si>
    <t>170993004286</t>
  </si>
  <si>
    <t>2921</t>
  </si>
  <si>
    <t>Courtenay Elem Language Arts Ctr</t>
  </si>
  <si>
    <t>170993000914</t>
  </si>
  <si>
    <t>2922</t>
  </si>
  <si>
    <t>Ashburn Community Elem School</t>
  </si>
  <si>
    <t>170993004718</t>
  </si>
  <si>
    <t>2923</t>
  </si>
  <si>
    <t>Belmont-Cragin Elem School</t>
  </si>
  <si>
    <t>170993004720</t>
  </si>
  <si>
    <t>2924</t>
  </si>
  <si>
    <t>National Teachers Elem Academy</t>
  </si>
  <si>
    <t>170993004722</t>
  </si>
  <si>
    <t>2926</t>
  </si>
  <si>
    <t>Talman Elem School</t>
  </si>
  <si>
    <t>170993004726</t>
  </si>
  <si>
    <t>2930</t>
  </si>
  <si>
    <t>New Field Elem School</t>
  </si>
  <si>
    <t>170993005687</t>
  </si>
  <si>
    <t>2933</t>
  </si>
  <si>
    <t>Durkin Park Elem School</t>
  </si>
  <si>
    <t>170993005690</t>
  </si>
  <si>
    <t>2934</t>
  </si>
  <si>
    <t>Calmeca Acad Elem School</t>
  </si>
  <si>
    <t>170993005691</t>
  </si>
  <si>
    <t>2935</t>
  </si>
  <si>
    <t>North River Elem School</t>
  </si>
  <si>
    <t>170993005692</t>
  </si>
  <si>
    <t>2936</t>
  </si>
  <si>
    <t>Claremont Academy Elem School</t>
  </si>
  <si>
    <t>170993005109</t>
  </si>
  <si>
    <t>2937</t>
  </si>
  <si>
    <t>James R Doolittle Academy</t>
  </si>
  <si>
    <t>170993005167</t>
  </si>
  <si>
    <t>2941</t>
  </si>
  <si>
    <t>Suder Montessori Elem Magnet Schl</t>
  </si>
  <si>
    <t>170993005801</t>
  </si>
  <si>
    <t>2943</t>
  </si>
  <si>
    <t>Tarkington Elem School</t>
  </si>
  <si>
    <t>170993005803</t>
  </si>
  <si>
    <t>https://tarkington.cps.edu/</t>
  </si>
  <si>
    <t>2945</t>
  </si>
  <si>
    <t>Frazier Perspectives Magnet ES</t>
  </si>
  <si>
    <t>170993005930</t>
  </si>
  <si>
    <t>2949</t>
  </si>
  <si>
    <t>Disney II Elem School</t>
  </si>
  <si>
    <t>170993006036</t>
  </si>
  <si>
    <t>2951</t>
  </si>
  <si>
    <t>Plato Learning Acad  Elem School</t>
  </si>
  <si>
    <t>170993005980</t>
  </si>
  <si>
    <t>http://www.platolearningacademy.org</t>
  </si>
  <si>
    <t>2953</t>
  </si>
  <si>
    <t>Edison Park Elem School</t>
  </si>
  <si>
    <t>170993005985</t>
  </si>
  <si>
    <t>2954</t>
  </si>
  <si>
    <t>Davis M Magnet Elem School</t>
  </si>
  <si>
    <t>170993006006</t>
  </si>
  <si>
    <t>2955</t>
  </si>
  <si>
    <t>LaSalle II Lang Acad Elem Sch</t>
  </si>
  <si>
    <t>170993005979</t>
  </si>
  <si>
    <t>2958</t>
  </si>
  <si>
    <t>Prieto Math-Science Elem Sch</t>
  </si>
  <si>
    <t>170993006067</t>
  </si>
  <si>
    <t>2959</t>
  </si>
  <si>
    <t>Skinner North Elem Sch</t>
  </si>
  <si>
    <t>170993006081</t>
  </si>
  <si>
    <t>2960</t>
  </si>
  <si>
    <t>South Shore Fine Arts Elem Sch</t>
  </si>
  <si>
    <t>170993006099</t>
  </si>
  <si>
    <t>2963</t>
  </si>
  <si>
    <t>Camras Elem School</t>
  </si>
  <si>
    <t>170993006149</t>
  </si>
  <si>
    <t>2964</t>
  </si>
  <si>
    <t>Garcia Lorca Elem School</t>
  </si>
  <si>
    <t>170993006139</t>
  </si>
  <si>
    <t>2965</t>
  </si>
  <si>
    <t>West Ridge Elem School</t>
  </si>
  <si>
    <t>170993006108</t>
  </si>
  <si>
    <t>2966</t>
  </si>
  <si>
    <t>Azuela Elem School</t>
  </si>
  <si>
    <t>170993006131</t>
  </si>
  <si>
    <t>2967</t>
  </si>
  <si>
    <t>STEM Magnet Academy Elem</t>
  </si>
  <si>
    <t>170993006173</t>
  </si>
  <si>
    <t>2968</t>
  </si>
  <si>
    <t>Shields Middle School</t>
  </si>
  <si>
    <t>170993006207</t>
  </si>
  <si>
    <t>2969</t>
  </si>
  <si>
    <t>Sadlowski Elementary School</t>
  </si>
  <si>
    <t>170993006399</t>
  </si>
  <si>
    <t>2970</t>
  </si>
  <si>
    <t>Richardson Middle School</t>
  </si>
  <si>
    <t>170993006398</t>
  </si>
  <si>
    <t>2971</t>
  </si>
  <si>
    <t>Sor Juana Ines de la Cruz</t>
  </si>
  <si>
    <t>170993006603</t>
  </si>
  <si>
    <t>2972</t>
  </si>
  <si>
    <t>Bronzeville Classical Elementary School</t>
  </si>
  <si>
    <t>170993006590</t>
  </si>
  <si>
    <t>Cook Co Juvenile Detention Ctr - Jefferson Alt HS</t>
  </si>
  <si>
    <t>170993000894</t>
  </si>
  <si>
    <t>3600</t>
  </si>
  <si>
    <t>Cook Co Juvenile Detention Ctr - York Alternative HS</t>
  </si>
  <si>
    <t>170993000693</t>
  </si>
  <si>
    <t>3715</t>
  </si>
  <si>
    <t>Graham  R Training Center</t>
  </si>
  <si>
    <t>170993001076</t>
  </si>
  <si>
    <t>3732</t>
  </si>
  <si>
    <t>Simpson Acad HS for Young Women</t>
  </si>
  <si>
    <t>170993004383</t>
  </si>
  <si>
    <t>3735</t>
  </si>
  <si>
    <t>Rudolph Elem Learning Center</t>
  </si>
  <si>
    <t>170993004382</t>
  </si>
  <si>
    <t>3743</t>
  </si>
  <si>
    <t>Northside Learning Center</t>
  </si>
  <si>
    <t>170993000999</t>
  </si>
  <si>
    <t>3753</t>
  </si>
  <si>
    <t>Vaughn Occupational High School</t>
  </si>
  <si>
    <t>170993001018</t>
  </si>
  <si>
    <t>3760</t>
  </si>
  <si>
    <t>Beard Elem School</t>
  </si>
  <si>
    <t>170993004965</t>
  </si>
  <si>
    <t>3761</t>
  </si>
  <si>
    <t>Blair Early Childhood Center</t>
  </si>
  <si>
    <t>170993004966</t>
  </si>
  <si>
    <t>3762</t>
  </si>
  <si>
    <t>Stock Early Childhood Center</t>
  </si>
  <si>
    <t>170993005151</t>
  </si>
  <si>
    <t>3765</t>
  </si>
  <si>
    <t>Southside Occupational Acad HS</t>
  </si>
  <si>
    <t>170993005305</t>
  </si>
  <si>
    <t>3781</t>
  </si>
  <si>
    <t>Vick Early Childhood &amp; Family Ctr</t>
  </si>
  <si>
    <t>170993003570</t>
  </si>
  <si>
    <t>3784</t>
  </si>
  <si>
    <t>Peace and Education Coalition HS</t>
  </si>
  <si>
    <t>170993002596</t>
  </si>
  <si>
    <t>3787</t>
  </si>
  <si>
    <t>Thomas Early Childhood Center</t>
  </si>
  <si>
    <t>170993005886</t>
  </si>
  <si>
    <t>3796</t>
  </si>
  <si>
    <t>Excel Academy - Englewood HS</t>
  </si>
  <si>
    <t>170993006249</t>
  </si>
  <si>
    <t>3804</t>
  </si>
  <si>
    <t>Little Black Pearl Arts Acad HS</t>
  </si>
  <si>
    <t>170993006257</t>
  </si>
  <si>
    <t>3805</t>
  </si>
  <si>
    <t>Excel Academy - Woodlawn HS</t>
  </si>
  <si>
    <t>170993006346</t>
  </si>
  <si>
    <t>http://www.cameloteducation.org/</t>
  </si>
  <si>
    <t>3806</t>
  </si>
  <si>
    <t>Excel Academy - Southwest HS</t>
  </si>
  <si>
    <t>170993006341</t>
  </si>
  <si>
    <t>http://www.cameloteducation.org</t>
  </si>
  <si>
    <t>9301</t>
  </si>
  <si>
    <t>Camelot Safe Academy School</t>
  </si>
  <si>
    <t>9505</t>
  </si>
  <si>
    <t>Ombudsman Chicago Northwest</t>
  </si>
  <si>
    <t>170993006591</t>
  </si>
  <si>
    <t>http://Chicagodiploma.com</t>
  </si>
  <si>
    <t>9506</t>
  </si>
  <si>
    <t>Ombudsman Chicago South</t>
  </si>
  <si>
    <t>170993006602</t>
  </si>
  <si>
    <t>9507</t>
  </si>
  <si>
    <t>Ombudsman Chicago West</t>
  </si>
  <si>
    <t>170993006589</t>
  </si>
  <si>
    <t>9508</t>
  </si>
  <si>
    <t>Pathways in Education Ashburn</t>
  </si>
  <si>
    <t>170993006604</t>
  </si>
  <si>
    <t>http://pathwaysed.org</t>
  </si>
  <si>
    <t>9509</t>
  </si>
  <si>
    <t>Pathways in Education Avondale</t>
  </si>
  <si>
    <t>170993006599</t>
  </si>
  <si>
    <t>9510</t>
  </si>
  <si>
    <t>Pathways in Education Brighton Park</t>
  </si>
  <si>
    <t>170993006587</t>
  </si>
  <si>
    <t>9511</t>
  </si>
  <si>
    <t>Ombudsman Chicago - Roseland HS</t>
  </si>
  <si>
    <t>170993006726</t>
  </si>
  <si>
    <t>9512</t>
  </si>
  <si>
    <t>Pathways in Education - Humboldt Park HS</t>
  </si>
  <si>
    <t>170993006734</t>
  </si>
  <si>
    <t>150169000</t>
  </si>
  <si>
    <t>1701410</t>
  </si>
  <si>
    <t>http://www.hsamckinley.org</t>
  </si>
  <si>
    <t>170141006254</t>
  </si>
  <si>
    <t>150169010</t>
  </si>
  <si>
    <t>1701412</t>
  </si>
  <si>
    <t>http://www.hsabelmont.org</t>
  </si>
  <si>
    <t>170141206309</t>
  </si>
  <si>
    <t>150169020</t>
  </si>
  <si>
    <t>1701426</t>
  </si>
  <si>
    <t>http://www.aceamandla.org</t>
  </si>
  <si>
    <t>170142606424</t>
  </si>
  <si>
    <t>150169030</t>
  </si>
  <si>
    <t>Bronzeville Academy Chtr School</t>
  </si>
  <si>
    <t>1701431</t>
  </si>
  <si>
    <t>http://www.bacsk8.org/</t>
  </si>
  <si>
    <t>170143106434</t>
  </si>
  <si>
    <t>http://www.bacsk8.org</t>
  </si>
  <si>
    <t>150169040</t>
  </si>
  <si>
    <t>Betty Shabazz  International Charter School</t>
  </si>
  <si>
    <t>1701424</t>
  </si>
  <si>
    <t>http://bsics.org</t>
  </si>
  <si>
    <t>Betty  Shabazz International Charter School</t>
  </si>
  <si>
    <t>170142406394</t>
  </si>
  <si>
    <t>http://www.bsics.org</t>
  </si>
  <si>
    <t>Barbara A Sizemore Campus</t>
  </si>
  <si>
    <t>170142406396</t>
  </si>
  <si>
    <t>150169050</t>
  </si>
  <si>
    <t>Intrinsic 2 Charter High School</t>
  </si>
  <si>
    <t>1701438</t>
  </si>
  <si>
    <t>170143806763</t>
  </si>
  <si>
    <t>160194240</t>
  </si>
  <si>
    <t>1716410</t>
  </si>
  <si>
    <t>http://www.gkschools.org</t>
  </si>
  <si>
    <t>Genoa-Kingston High School</t>
  </si>
  <si>
    <t>171641001960</t>
  </si>
  <si>
    <t>Genoa-Kingston Middle School</t>
  </si>
  <si>
    <t>171641001959</t>
  </si>
  <si>
    <t>Kingston Elementary School</t>
  </si>
  <si>
    <t>171641001961</t>
  </si>
  <si>
    <t>Genoa Elementary School</t>
  </si>
  <si>
    <t>171641005693</t>
  </si>
  <si>
    <t>160194250</t>
  </si>
  <si>
    <t>1735970</t>
  </si>
  <si>
    <t>http://www.indiancreekschools.org</t>
  </si>
  <si>
    <t>Indian Creek High School</t>
  </si>
  <si>
    <t>173597003733</t>
  </si>
  <si>
    <t>Indian Creek Middle School</t>
  </si>
  <si>
    <t>173597000455</t>
  </si>
  <si>
    <t>Indian Creek Elementary School</t>
  </si>
  <si>
    <t>173597003732</t>
  </si>
  <si>
    <t>160194260</t>
  </si>
  <si>
    <t>1721300</t>
  </si>
  <si>
    <t>http://www.hiawatha426..org</t>
  </si>
  <si>
    <t>Hiawatha Jr/Sr High School</t>
  </si>
  <si>
    <t>172130002403</t>
  </si>
  <si>
    <t>http://www.hiawatha426.org</t>
  </si>
  <si>
    <t>Hiawatha Elem Sch PreK-5</t>
  </si>
  <si>
    <t>172130004685</t>
  </si>
  <si>
    <t>160194270</t>
  </si>
  <si>
    <t>1738460</t>
  </si>
  <si>
    <t>http://syc427.org</t>
  </si>
  <si>
    <t>Sycamore High School</t>
  </si>
  <si>
    <t>173846003922</t>
  </si>
  <si>
    <t>Sycamore Middle School</t>
  </si>
  <si>
    <t>173846003923</t>
  </si>
  <si>
    <t>173846003919</t>
  </si>
  <si>
    <t>173846003920</t>
  </si>
  <si>
    <t>West Elem School</t>
  </si>
  <si>
    <t>173846003921</t>
  </si>
  <si>
    <t>South Prairie Elementary School</t>
  </si>
  <si>
    <t>173846002633</t>
  </si>
  <si>
    <t>North Grove Elementary School</t>
  </si>
  <si>
    <t>173846006074</t>
  </si>
  <si>
    <t>160194280</t>
  </si>
  <si>
    <t>1712000</t>
  </si>
  <si>
    <t>https://www.dist428.org/</t>
  </si>
  <si>
    <t>DeKalb High School</t>
  </si>
  <si>
    <t>171200001449</t>
  </si>
  <si>
    <t>http://dist428.org</t>
  </si>
  <si>
    <t>Huntley Middle School</t>
  </si>
  <si>
    <t>171200001450</t>
  </si>
  <si>
    <t>http://www.dist428.org</t>
  </si>
  <si>
    <t>Clinton Rosette Middle School</t>
  </si>
  <si>
    <t>171200006601</t>
  </si>
  <si>
    <t>171200001451</t>
  </si>
  <si>
    <t>171200001452</t>
  </si>
  <si>
    <t>Littlejohn Elem School</t>
  </si>
  <si>
    <t>171200001453</t>
  </si>
  <si>
    <t>Tyler Elementary School</t>
  </si>
  <si>
    <t>171200005275</t>
  </si>
  <si>
    <t>Cortland Elementary School</t>
  </si>
  <si>
    <t>171200000468</t>
  </si>
  <si>
    <t>Gwendolyn Brooks Elem Sch</t>
  </si>
  <si>
    <t>171200003572</t>
  </si>
  <si>
    <t>Malta Elementary School</t>
  </si>
  <si>
    <t>171200004019</t>
  </si>
  <si>
    <t>Founders Elementary School</t>
  </si>
  <si>
    <t>171200006172</t>
  </si>
  <si>
    <t>DeKalb Early Learning and Development Center</t>
  </si>
  <si>
    <t>171200006340</t>
  </si>
  <si>
    <t>160194290</t>
  </si>
  <si>
    <t>1719260</t>
  </si>
  <si>
    <t>https://www.hbr429.org</t>
  </si>
  <si>
    <t>Hinckley-Big Rock High School</t>
  </si>
  <si>
    <t>171926002213</t>
  </si>
  <si>
    <t>https://www.hbr429.org/Domain/277</t>
  </si>
  <si>
    <t>Hinckley-Big Rock Middle Sch</t>
  </si>
  <si>
    <t>171926002211</t>
  </si>
  <si>
    <t>https://www.hbr429.org/o/hbr-hs</t>
  </si>
  <si>
    <t>Hinckley-Big Rock Elem Sch</t>
  </si>
  <si>
    <t>171926002212</t>
  </si>
  <si>
    <t>https://www.hbr429.org/Domain/61</t>
  </si>
  <si>
    <t>160194300</t>
  </si>
  <si>
    <t>1735370</t>
  </si>
  <si>
    <t>http://www.sandwich430.org</t>
  </si>
  <si>
    <t>Sandwich Community High School</t>
  </si>
  <si>
    <t>173537003693</t>
  </si>
  <si>
    <t>Sandwich Middle School</t>
  </si>
  <si>
    <t>173537004314</t>
  </si>
  <si>
    <t>Lynn G Haskin Elementary School</t>
  </si>
  <si>
    <t>173537003691</t>
  </si>
  <si>
    <t>W W Woodbury Elem School</t>
  </si>
  <si>
    <t>173537003695</t>
  </si>
  <si>
    <t>Prairie View Elem School</t>
  </si>
  <si>
    <t>173537003692</t>
  </si>
  <si>
    <t>Herman E Dummer</t>
  </si>
  <si>
    <t>173537004741</t>
  </si>
  <si>
    <t>160194320</t>
  </si>
  <si>
    <t>1736570</t>
  </si>
  <si>
    <t>http://www.somonauk.net</t>
  </si>
  <si>
    <t>Somonauk High School</t>
  </si>
  <si>
    <t>173657003764</t>
  </si>
  <si>
    <t>Somonauk Middle School</t>
  </si>
  <si>
    <t>173657004322</t>
  </si>
  <si>
    <t>James R Wood Elem School</t>
  </si>
  <si>
    <t>173657004429</t>
  </si>
  <si>
    <t>170200150</t>
  </si>
  <si>
    <t>1710440</t>
  </si>
  <si>
    <t>http://www.cusd15.org</t>
  </si>
  <si>
    <t>Clinton High School</t>
  </si>
  <si>
    <t>171044001260</t>
  </si>
  <si>
    <t>Clinton Jr High School</t>
  </si>
  <si>
    <t>171044001261</t>
  </si>
  <si>
    <t>Douglas Elem School</t>
  </si>
  <si>
    <t>171044001262</t>
  </si>
  <si>
    <t>http://www.cusd15.k12.il.us</t>
  </si>
  <si>
    <t>171044001263</t>
  </si>
  <si>
    <t>171044001264</t>
  </si>
  <si>
    <t>170200180</t>
  </si>
  <si>
    <t>1700003</t>
  </si>
  <si>
    <t>http://www.blueridge18.org</t>
  </si>
  <si>
    <t>Blue Ridge High School</t>
  </si>
  <si>
    <t>170000305119</t>
  </si>
  <si>
    <t>Ruth M Schneider Elem School</t>
  </si>
  <si>
    <t>170000305121</t>
  </si>
  <si>
    <t>http://blueridge18.org</t>
  </si>
  <si>
    <t>Blue Ridge Intermediate-Jr High Sch</t>
  </si>
  <si>
    <t>170000305123</t>
  </si>
  <si>
    <t>170530050</t>
  </si>
  <si>
    <t>1738070</t>
  </si>
  <si>
    <t>http://www.woodland5.net/</t>
  </si>
  <si>
    <t>Woodland High School</t>
  </si>
  <si>
    <t>173807003900</t>
  </si>
  <si>
    <t>Woodland Elementary/Jr High Sch</t>
  </si>
  <si>
    <t>173807004848</t>
  </si>
  <si>
    <t>17053006J</t>
  </si>
  <si>
    <t>1739480</t>
  </si>
  <si>
    <t>http://www.tripointschools.org</t>
  </si>
  <si>
    <t>Tri-Point High School</t>
  </si>
  <si>
    <t>173948003994</t>
  </si>
  <si>
    <t>Tri Point Elementary School</t>
  </si>
  <si>
    <t>173948003992</t>
  </si>
  <si>
    <t>Tri-Point Jr High/Elementary</t>
  </si>
  <si>
    <t>173948000171</t>
  </si>
  <si>
    <t>170530080</t>
  </si>
  <si>
    <t>1700005</t>
  </si>
  <si>
    <t>Prairie Central High School</t>
  </si>
  <si>
    <t>170000505126</t>
  </si>
  <si>
    <t>http://www.prairiecentral.org</t>
  </si>
  <si>
    <t>Prairie Central Jr High School</t>
  </si>
  <si>
    <t>170000505127</t>
  </si>
  <si>
    <t>Prairie Central Primary West</t>
  </si>
  <si>
    <t>170000505190</t>
  </si>
  <si>
    <t>Prairie Central Elem School</t>
  </si>
  <si>
    <t>170000505129</t>
  </si>
  <si>
    <t>Prairie Central Primary East</t>
  </si>
  <si>
    <t>170000505130</t>
  </si>
  <si>
    <t>Prairie Central Upper Elementary</t>
  </si>
  <si>
    <t>170000502056</t>
  </si>
  <si>
    <t>170530740</t>
  </si>
  <si>
    <t>1701390</t>
  </si>
  <si>
    <t>http://www.fc74.org</t>
  </si>
  <si>
    <t>Flanagan-Cornell High School</t>
  </si>
  <si>
    <t>170139005987</t>
  </si>
  <si>
    <t>Flanagan Elem School</t>
  </si>
  <si>
    <t>170139001838</t>
  </si>
  <si>
    <t>170530900</t>
  </si>
  <si>
    <t>1732220</t>
  </si>
  <si>
    <t>http://www.pontiac90.org</t>
  </si>
  <si>
    <t>Pontiac High School</t>
  </si>
  <si>
    <t>173222003369</t>
  </si>
  <si>
    <t>170532300</t>
  </si>
  <si>
    <t>1712870</t>
  </si>
  <si>
    <t>http://www.dwight.k12.il.us</t>
  </si>
  <si>
    <t>Dwight High School</t>
  </si>
  <si>
    <t>171287001538</t>
  </si>
  <si>
    <t>170532320</t>
  </si>
  <si>
    <t>1712840</t>
  </si>
  <si>
    <t>Dwight Common School</t>
  </si>
  <si>
    <t>171284001537</t>
  </si>
  <si>
    <t>170534250</t>
  </si>
  <si>
    <t>1734650</t>
  </si>
  <si>
    <t>http://www.rookscreek.k12.il.us</t>
  </si>
  <si>
    <t>Graymont Elem School</t>
  </si>
  <si>
    <t>173465003627</t>
  </si>
  <si>
    <t>170534260</t>
  </si>
  <si>
    <t>1710860</t>
  </si>
  <si>
    <t>http://cornellgradeschool.org</t>
  </si>
  <si>
    <t>Cornell Elem School</t>
  </si>
  <si>
    <t>171086001325</t>
  </si>
  <si>
    <t>170534290</t>
  </si>
  <si>
    <t>1732160</t>
  </si>
  <si>
    <t>http://www.pontiac429.org</t>
  </si>
  <si>
    <t>Pontiac Jr High School</t>
  </si>
  <si>
    <t>173216003365</t>
  </si>
  <si>
    <t>173216003362</t>
  </si>
  <si>
    <t>173216003363</t>
  </si>
  <si>
    <t>173216003364</t>
  </si>
  <si>
    <t>170534350</t>
  </si>
  <si>
    <t>1729520</t>
  </si>
  <si>
    <t>http://www.odellschool.com</t>
  </si>
  <si>
    <t>Odell Grade School</t>
  </si>
  <si>
    <t>172952003077</t>
  </si>
  <si>
    <t>http://www.odellschool.org</t>
  </si>
  <si>
    <t>170534380</t>
  </si>
  <si>
    <t>1700065</t>
  </si>
  <si>
    <t>http://www.saunemin.org</t>
  </si>
  <si>
    <t>Saunemin Elem School</t>
  </si>
  <si>
    <t>170006505246</t>
  </si>
  <si>
    <t>170540210</t>
  </si>
  <si>
    <t>1718390</t>
  </si>
  <si>
    <t>http://logan.k12.il.us/hartem</t>
  </si>
  <si>
    <t>Hartsburg-Emden Jr-Sr High School</t>
  </si>
  <si>
    <t>171839002123</t>
  </si>
  <si>
    <t>Emden Elementary School</t>
  </si>
  <si>
    <t>171839002121</t>
  </si>
  <si>
    <t>170540230</t>
  </si>
  <si>
    <t>1727290</t>
  </si>
  <si>
    <t>http://www.mtpulaski.k12.il.us</t>
  </si>
  <si>
    <t>Mount Pulaski High School</t>
  </si>
  <si>
    <t>172729002892</t>
  </si>
  <si>
    <t>Mount Pulaski Elem School</t>
  </si>
  <si>
    <t>172729002891</t>
  </si>
  <si>
    <t>170540270</t>
  </si>
  <si>
    <t>1722980</t>
  </si>
  <si>
    <t>http://www.lincoln27.com</t>
  </si>
  <si>
    <t>172298002539</t>
  </si>
  <si>
    <t>http://lincolnjhs.com</t>
  </si>
  <si>
    <t>Adams Elem School</t>
  </si>
  <si>
    <t>172298002536</t>
  </si>
  <si>
    <t>172298002537</t>
  </si>
  <si>
    <t>http://central27.homestead.com/</t>
  </si>
  <si>
    <t>Northwest Elem School</t>
  </si>
  <si>
    <t>172298002540</t>
  </si>
  <si>
    <t>http://nw27.homestead.com</t>
  </si>
  <si>
    <t>Washington-Monroe Elem School</t>
  </si>
  <si>
    <t>172298002541</t>
  </si>
  <si>
    <t>http://washingtonmonroe.homestead.com</t>
  </si>
  <si>
    <t>170540610</t>
  </si>
  <si>
    <t>1709850</t>
  </si>
  <si>
    <t>https://www.cel61.com</t>
  </si>
  <si>
    <t>Chester-East Lincoln Elem School</t>
  </si>
  <si>
    <t>170985000580</t>
  </si>
  <si>
    <t>170540880</t>
  </si>
  <si>
    <t>1700103</t>
  </si>
  <si>
    <t>http://www.nhm88.com</t>
  </si>
  <si>
    <t>New Holland-Middletown Elem Sch</t>
  </si>
  <si>
    <t>170010305347</t>
  </si>
  <si>
    <t>170540920</t>
  </si>
  <si>
    <t>1741600</t>
  </si>
  <si>
    <t>http://www.wlb92.org</t>
  </si>
  <si>
    <t>West Lincoln-Broadwell Elem Sch</t>
  </si>
  <si>
    <t>174160004169</t>
  </si>
  <si>
    <t>170544040</t>
  </si>
  <si>
    <t>1723050</t>
  </si>
  <si>
    <t>http://www.lchs.k12.il.us</t>
  </si>
  <si>
    <t>Lincoln Comm High School</t>
  </si>
  <si>
    <t>172305002542</t>
  </si>
  <si>
    <t>http://www.lchsrailers.org</t>
  </si>
  <si>
    <t>170640020</t>
  </si>
  <si>
    <t>1722620</t>
  </si>
  <si>
    <t>http://www.leroyk12.org</t>
  </si>
  <si>
    <t>LeRoy High School</t>
  </si>
  <si>
    <t>172262002514</t>
  </si>
  <si>
    <t>http://ljsh.leroyk12.org/</t>
  </si>
  <si>
    <t>LeRoy Junior High School</t>
  </si>
  <si>
    <t>172262002513</t>
  </si>
  <si>
    <t>LeRoy Elementary School</t>
  </si>
  <si>
    <t>172262004698</t>
  </si>
  <si>
    <t>http://les.leroyk12.org/</t>
  </si>
  <si>
    <t>170640030</t>
  </si>
  <si>
    <t>1713920</t>
  </si>
  <si>
    <t>http://www.tri-valley3.org</t>
  </si>
  <si>
    <t>Tri-Valley High School</t>
  </si>
  <si>
    <t>171392001736</t>
  </si>
  <si>
    <t>Tri-Valley Middle School</t>
  </si>
  <si>
    <t>171392001735</t>
  </si>
  <si>
    <t>Tri-Valley Elem School</t>
  </si>
  <si>
    <t>171392004628</t>
  </si>
  <si>
    <t>170640040</t>
  </si>
  <si>
    <t>1718870</t>
  </si>
  <si>
    <t>http://www.husd4.org</t>
  </si>
  <si>
    <t>Heyworth Jr-Sr High School</t>
  </si>
  <si>
    <t>171887002174</t>
  </si>
  <si>
    <t>Heyworth Elem School</t>
  </si>
  <si>
    <t>171887002173</t>
  </si>
  <si>
    <t>170640050</t>
  </si>
  <si>
    <t>1728620</t>
  </si>
  <si>
    <t>http://www.unit5.org</t>
  </si>
  <si>
    <t>Normal Community High School</t>
  </si>
  <si>
    <t>172862003002</t>
  </si>
  <si>
    <t>Normal Community West High School</t>
  </si>
  <si>
    <t>172862001386</t>
  </si>
  <si>
    <t>Eugene Field School</t>
  </si>
  <si>
    <t>172862006428</t>
  </si>
  <si>
    <t>YBMC Charter Sch</t>
  </si>
  <si>
    <t>172862006010</t>
  </si>
  <si>
    <t>http://www.youthbuildmcleancounty.org</t>
  </si>
  <si>
    <t>Chiddix Jr High School</t>
  </si>
  <si>
    <t>172862002996</t>
  </si>
  <si>
    <t>Parkside Jr High School</t>
  </si>
  <si>
    <t>172862003004</t>
  </si>
  <si>
    <t>Kingsley Jr High School</t>
  </si>
  <si>
    <t>172862005695</t>
  </si>
  <si>
    <t>Evans Junior High School</t>
  </si>
  <si>
    <t>172862006180</t>
  </si>
  <si>
    <t>Sugar Creek Elem School</t>
  </si>
  <si>
    <t>172862003005</t>
  </si>
  <si>
    <t>Cedar Ridge Elem School</t>
  </si>
  <si>
    <t>172862002994</t>
  </si>
  <si>
    <t>Carlock Elem School</t>
  </si>
  <si>
    <t>172862002995</t>
  </si>
  <si>
    <t>172862002999</t>
  </si>
  <si>
    <t>Glenn Elem School</t>
  </si>
  <si>
    <t>172862003000</t>
  </si>
  <si>
    <t>Colene Hoose Elem School</t>
  </si>
  <si>
    <t>172862002997</t>
  </si>
  <si>
    <t>Hudson Elem School</t>
  </si>
  <si>
    <t>172862003001</t>
  </si>
  <si>
    <t>Oakdale Elem School</t>
  </si>
  <si>
    <t>172862003003</t>
  </si>
  <si>
    <t>Northpoint Elementary School</t>
  </si>
  <si>
    <t>172862005320</t>
  </si>
  <si>
    <t>172862005321</t>
  </si>
  <si>
    <t>Towanda Elem School</t>
  </si>
  <si>
    <t>172862005556</t>
  </si>
  <si>
    <t>Pepper Ridge Elementary School</t>
  </si>
  <si>
    <t>172862000765</t>
  </si>
  <si>
    <t>Prairieland Elementary School</t>
  </si>
  <si>
    <t>172862003589</t>
  </si>
  <si>
    <t>Fox Creek Elementary School</t>
  </si>
  <si>
    <t>172862004341</t>
  </si>
  <si>
    <t>Grove Elementary School</t>
  </si>
  <si>
    <t>172862004347</t>
  </si>
  <si>
    <t>Benjamin Elem School</t>
  </si>
  <si>
    <t>172862006130</t>
  </si>
  <si>
    <t>Brigham Elementary</t>
  </si>
  <si>
    <t>172862006104</t>
  </si>
  <si>
    <t>McClean Co Detention Center</t>
  </si>
  <si>
    <t>172862006600</t>
  </si>
  <si>
    <t>170640070</t>
  </si>
  <si>
    <t>1722710</t>
  </si>
  <si>
    <t>http://www.lexington.k12.il.us</t>
  </si>
  <si>
    <t>Lexington High School</t>
  </si>
  <si>
    <t>172271002519</t>
  </si>
  <si>
    <t>Lexington Jr High School</t>
  </si>
  <si>
    <t>172271002518</t>
  </si>
  <si>
    <t>Lexington Elem School</t>
  </si>
  <si>
    <t>172271004699</t>
  </si>
  <si>
    <t>170640160</t>
  </si>
  <si>
    <t>1729890</t>
  </si>
  <si>
    <t>http://www.olympia.org</t>
  </si>
  <si>
    <t>Olympia High School</t>
  </si>
  <si>
    <t>172989003096</t>
  </si>
  <si>
    <t>Olympia Middle School</t>
  </si>
  <si>
    <t>172989005185</t>
  </si>
  <si>
    <t>Olympia South Elem Sch</t>
  </si>
  <si>
    <t>172989003092</t>
  </si>
  <si>
    <t>Olympia North Elem Sch</t>
  </si>
  <si>
    <t>172989003093</t>
  </si>
  <si>
    <t>Olympia West Elem Sch</t>
  </si>
  <si>
    <t>172989003095</t>
  </si>
  <si>
    <t>170640190</t>
  </si>
  <si>
    <t>1700109</t>
  </si>
  <si>
    <t>http://www.ridgeview19.org</t>
  </si>
  <si>
    <t>Ridgeview High School</t>
  </si>
  <si>
    <t>170010905366</t>
  </si>
  <si>
    <t>Ridgeview Jr High School</t>
  </si>
  <si>
    <t>170010905367</t>
  </si>
  <si>
    <t>Ridgeview Elementary School</t>
  </si>
  <si>
    <t>170010905369</t>
  </si>
  <si>
    <t>170640870</t>
  </si>
  <si>
    <t>1706480</t>
  </si>
  <si>
    <t>http://www.district87.org</t>
  </si>
  <si>
    <t>Bloomington High School</t>
  </si>
  <si>
    <t>170648000318</t>
  </si>
  <si>
    <t>Bloomington Jr High School</t>
  </si>
  <si>
    <t>170648000319</t>
  </si>
  <si>
    <t>Bent Elem School</t>
  </si>
  <si>
    <t>170648000317</t>
  </si>
  <si>
    <t>Irving Elementary School</t>
  </si>
  <si>
    <t>170648000321</t>
  </si>
  <si>
    <t>Oakland Elementary School</t>
  </si>
  <si>
    <t>170648000323</t>
  </si>
  <si>
    <t>http://oakland.district87.org</t>
  </si>
  <si>
    <t>Sheridan Elem School</t>
  </si>
  <si>
    <t>170648000325</t>
  </si>
  <si>
    <t>http://sheridan.district87.org</t>
  </si>
  <si>
    <t>170648000326</t>
  </si>
  <si>
    <t>http://stevenson.district87.org</t>
  </si>
  <si>
    <t>170648000327</t>
  </si>
  <si>
    <t>Sarah A Raymond Sch of Early Educ</t>
  </si>
  <si>
    <t>170648000046</t>
  </si>
  <si>
    <t>190220020</t>
  </si>
  <si>
    <t>1705910</t>
  </si>
  <si>
    <t>http://www.bsd2.org</t>
  </si>
  <si>
    <t>Blackhawk Middle School</t>
  </si>
  <si>
    <t>170591000266</t>
  </si>
  <si>
    <t>W A Johnson Sch</t>
  </si>
  <si>
    <t>170591000269</t>
  </si>
  <si>
    <t>Tioga Elementary School</t>
  </si>
  <si>
    <t>170591000270</t>
  </si>
  <si>
    <t>190220040</t>
  </si>
  <si>
    <t>1703150</t>
  </si>
  <si>
    <t>http://www.asd4.org</t>
  </si>
  <si>
    <t>Indian Trail Jr High School</t>
  </si>
  <si>
    <t>170315000007</t>
  </si>
  <si>
    <t>Army Trail Elem School</t>
  </si>
  <si>
    <t>170315000005</t>
  </si>
  <si>
    <t>Fullerton Elem School</t>
  </si>
  <si>
    <t>170315000006</t>
  </si>
  <si>
    <t>Lake Park Elem School</t>
  </si>
  <si>
    <t>170315000008</t>
  </si>
  <si>
    <t>170315000009</t>
  </si>
  <si>
    <t>Wesley Elem School</t>
  </si>
  <si>
    <t>170315000010</t>
  </si>
  <si>
    <t>Stone Elem School</t>
  </si>
  <si>
    <t>170315000011</t>
  </si>
  <si>
    <t>Ardmore Elem School</t>
  </si>
  <si>
    <t>170315000478</t>
  </si>
  <si>
    <t>Addison Early Learning Center</t>
  </si>
  <si>
    <t>170315006390</t>
  </si>
  <si>
    <t>190220070</t>
  </si>
  <si>
    <t>1743020</t>
  </si>
  <si>
    <t>http://www.wd7.org</t>
  </si>
  <si>
    <t>Wood Dale Jr High School</t>
  </si>
  <si>
    <t>174302004318</t>
  </si>
  <si>
    <t>Oakbrook Elem School</t>
  </si>
  <si>
    <t>174302004316</t>
  </si>
  <si>
    <t>174302004317</t>
  </si>
  <si>
    <t>Early Childhood Education Center</t>
  </si>
  <si>
    <t>174302005212</t>
  </si>
  <si>
    <t>190220100</t>
  </si>
  <si>
    <t>1720220</t>
  </si>
  <si>
    <t>http://www.itasca10.org</t>
  </si>
  <si>
    <t>F E Peacock Middle School</t>
  </si>
  <si>
    <t>172022002275</t>
  </si>
  <si>
    <t>Elmer H Franzen Intermediate Sch</t>
  </si>
  <si>
    <t>172022002274</t>
  </si>
  <si>
    <t>Raymond Benson Primary School</t>
  </si>
  <si>
    <t>172022002276</t>
  </si>
  <si>
    <t>190220110</t>
  </si>
  <si>
    <t>1725500</t>
  </si>
  <si>
    <t>http://www.medinah11.org</t>
  </si>
  <si>
    <t>Medinah Middle School</t>
  </si>
  <si>
    <t>172550002762</t>
  </si>
  <si>
    <t>Medinah Intermediate School</t>
  </si>
  <si>
    <t>172550002763</t>
  </si>
  <si>
    <t>Medinah Primary School</t>
  </si>
  <si>
    <t>172550002764</t>
  </si>
  <si>
    <t>190220120</t>
  </si>
  <si>
    <t>1734710</t>
  </si>
  <si>
    <t>http://www.sd12.k12.il.us</t>
  </si>
  <si>
    <t>Roselle Middle School</t>
  </si>
  <si>
    <t>173471003629</t>
  </si>
  <si>
    <t>Spring Hills Elem School</t>
  </si>
  <si>
    <t>173471003630</t>
  </si>
  <si>
    <t>190220130</t>
  </si>
  <si>
    <t>1706450</t>
  </si>
  <si>
    <t>http://www.sd13.org</t>
  </si>
  <si>
    <t>Westfield Middle School</t>
  </si>
  <si>
    <t>170645000316</t>
  </si>
  <si>
    <t>Dujardin Elementary School</t>
  </si>
  <si>
    <t>170645000315</t>
  </si>
  <si>
    <t>Erickson Elementary School</t>
  </si>
  <si>
    <t>170645000488</t>
  </si>
  <si>
    <t>190220150</t>
  </si>
  <si>
    <t>1724780</t>
  </si>
  <si>
    <t>Marquardt Middle School</t>
  </si>
  <si>
    <t>172478002688</t>
  </si>
  <si>
    <t>G Stanley Hall Elem School</t>
  </si>
  <si>
    <t>172478002687</t>
  </si>
  <si>
    <t>http://www.d15.us</t>
  </si>
  <si>
    <t>Reskin Elem School</t>
  </si>
  <si>
    <t>172478002689</t>
  </si>
  <si>
    <t>Winnebago Elem School</t>
  </si>
  <si>
    <t>172478002690</t>
  </si>
  <si>
    <t>Black Hawk Elem School</t>
  </si>
  <si>
    <t>172478002686</t>
  </si>
  <si>
    <t>190220160</t>
  </si>
  <si>
    <t>1732970</t>
  </si>
  <si>
    <t>http://www.queenbee16.org</t>
  </si>
  <si>
    <t>Glenside Middle School</t>
  </si>
  <si>
    <t>173297003415</t>
  </si>
  <si>
    <t>Americana Elementary School</t>
  </si>
  <si>
    <t>173297003413</t>
  </si>
  <si>
    <t>Glen Hill Elementary School</t>
  </si>
  <si>
    <t>173297006136</t>
  </si>
  <si>
    <t>Queen Bee School</t>
  </si>
  <si>
    <t>173297006594</t>
  </si>
  <si>
    <t>190220200</t>
  </si>
  <si>
    <t>1720880</t>
  </si>
  <si>
    <t>http://www.esd20.org</t>
  </si>
  <si>
    <t>Spring Wood Middle School</t>
  </si>
  <si>
    <t>172088002375</t>
  </si>
  <si>
    <t>Waterbury Elem School</t>
  </si>
  <si>
    <t>172088002374</t>
  </si>
  <si>
    <t>Greenbrook Elem School</t>
  </si>
  <si>
    <t>172088004682</t>
  </si>
  <si>
    <t>Keeneyville Early Childhood Center</t>
  </si>
  <si>
    <t>172088006854</t>
  </si>
  <si>
    <t>190220250</t>
  </si>
  <si>
    <t>1705880</t>
  </si>
  <si>
    <t>http://www.bendist25.org</t>
  </si>
  <si>
    <t>Benjamin Middle School</t>
  </si>
  <si>
    <t>170588000264</t>
  </si>
  <si>
    <t>Evergreen Elementary School</t>
  </si>
  <si>
    <t>170588000265</t>
  </si>
  <si>
    <t>190220330</t>
  </si>
  <si>
    <t>1741550</t>
  </si>
  <si>
    <t>http://wego33.org</t>
  </si>
  <si>
    <t>Leman Middle School</t>
  </si>
  <si>
    <t>174155004164</t>
  </si>
  <si>
    <t>Gary Elementary School</t>
  </si>
  <si>
    <t>174155004159</t>
  </si>
  <si>
    <t>http://www.wego33.org</t>
  </si>
  <si>
    <t>Indian Knoll Elem School</t>
  </si>
  <si>
    <t>174155004160</t>
  </si>
  <si>
    <t>Pioneer Elem School</t>
  </si>
  <si>
    <t>174155004162</t>
  </si>
  <si>
    <t>174155004163</t>
  </si>
  <si>
    <t>Currier Elementary School</t>
  </si>
  <si>
    <t>174155000775</t>
  </si>
  <si>
    <t>Wegner Elementary School</t>
  </si>
  <si>
    <t>174155000789</t>
  </si>
  <si>
    <t>174155005865</t>
  </si>
  <si>
    <t>Educare of West DuPage</t>
  </si>
  <si>
    <t>174155006205</t>
  </si>
  <si>
    <t>http://www.educarewd.org</t>
  </si>
  <si>
    <t>190220340</t>
  </si>
  <si>
    <t>1742720</t>
  </si>
  <si>
    <t>http://www.winfield34.org</t>
  </si>
  <si>
    <t>Winfield Primary School</t>
  </si>
  <si>
    <t>174272004292</t>
  </si>
  <si>
    <t>Winfield Central School</t>
  </si>
  <si>
    <t>174272005191</t>
  </si>
  <si>
    <t>190220410</t>
  </si>
  <si>
    <t>1716800</t>
  </si>
  <si>
    <t>http://www.d41.org</t>
  </si>
  <si>
    <t>Hadley Junior High School</t>
  </si>
  <si>
    <t>171680001987</t>
  </si>
  <si>
    <t>171680001981</t>
  </si>
  <si>
    <t>Benjamin Franklin Elem School</t>
  </si>
  <si>
    <t>171680001982</t>
  </si>
  <si>
    <t>Churchill Elem School</t>
  </si>
  <si>
    <t>171680001983</t>
  </si>
  <si>
    <t>Forest Glen Elem School</t>
  </si>
  <si>
    <t>171680001984</t>
  </si>
  <si>
    <t>190220440</t>
  </si>
  <si>
    <t>1723460</t>
  </si>
  <si>
    <t>http://www.sd44.org</t>
  </si>
  <si>
    <t>Glenn Westlake Middle School</t>
  </si>
  <si>
    <t>172346000104</t>
  </si>
  <si>
    <t>Butterfield Elem School</t>
  </si>
  <si>
    <t>172346002575</t>
  </si>
  <si>
    <t>Wm Hammerschmidt Elem School</t>
  </si>
  <si>
    <t>172346002576</t>
  </si>
  <si>
    <t>Manor Hill Elem School</t>
  </si>
  <si>
    <t>172346002583</t>
  </si>
  <si>
    <t>172346002577</t>
  </si>
  <si>
    <t>Pleasant Lane Elem School</t>
  </si>
  <si>
    <t>172346002580</t>
  </si>
  <si>
    <t>Madison Elementary School</t>
  </si>
  <si>
    <t>172346000107</t>
  </si>
  <si>
    <t>John Schroder Early Childhood Center</t>
  </si>
  <si>
    <t>172346006526</t>
  </si>
  <si>
    <t>190220450</t>
  </si>
  <si>
    <t>1740350</t>
  </si>
  <si>
    <t>http://www.d45.org</t>
  </si>
  <si>
    <t>Jackson Middle School</t>
  </si>
  <si>
    <t>174035004057</t>
  </si>
  <si>
    <t>174035004058</t>
  </si>
  <si>
    <t>174035004052</t>
  </si>
  <si>
    <t>174035004055</t>
  </si>
  <si>
    <t>Schafer Elem School</t>
  </si>
  <si>
    <t>174035004059</t>
  </si>
  <si>
    <t>Westmore Elem School</t>
  </si>
  <si>
    <t>174035004061</t>
  </si>
  <si>
    <t>York Center Elem School</t>
  </si>
  <si>
    <t>174035004062</t>
  </si>
  <si>
    <t>Stevenson School</t>
  </si>
  <si>
    <t>174035001402</t>
  </si>
  <si>
    <t>District 45 Early Childhood Center</t>
  </si>
  <si>
    <t>174035006879</t>
  </si>
  <si>
    <t>190220480</t>
  </si>
  <si>
    <t>1735220</t>
  </si>
  <si>
    <t>http://www.saltcreek48.org</t>
  </si>
  <si>
    <t>John E Albright Middle School</t>
  </si>
  <si>
    <t>173522003682</t>
  </si>
  <si>
    <t>173522003683</t>
  </si>
  <si>
    <t>Stella May Swartz Elem School</t>
  </si>
  <si>
    <t>173522003684</t>
  </si>
  <si>
    <t>190220530</t>
  </si>
  <si>
    <t>1707980</t>
  </si>
  <si>
    <t>http://www.butler53.com</t>
  </si>
  <si>
    <t>Butler Junior High School</t>
  </si>
  <si>
    <t>170798004936</t>
  </si>
  <si>
    <t>Brook Forest Elem School</t>
  </si>
  <si>
    <t>170798000405</t>
  </si>
  <si>
    <t>Oak Brook Park District</t>
  </si>
  <si>
    <t>170798006228</t>
  </si>
  <si>
    <t>190220580</t>
  </si>
  <si>
    <t>1712540</t>
  </si>
  <si>
    <t>http://www.dg58.org</t>
  </si>
  <si>
    <t>Herrick Middle School</t>
  </si>
  <si>
    <t>171254001508</t>
  </si>
  <si>
    <t>O Neill Middle School</t>
  </si>
  <si>
    <t>171254001514</t>
  </si>
  <si>
    <t>Belle Aire Elem School</t>
  </si>
  <si>
    <t>171254001505</t>
  </si>
  <si>
    <t>El Sierra Elem School</t>
  </si>
  <si>
    <t>171254001506</t>
  </si>
  <si>
    <t>Fairmount Elem School</t>
  </si>
  <si>
    <t>171254001507</t>
  </si>
  <si>
    <t>Highland Elem School</t>
  </si>
  <si>
    <t>171254001509</t>
  </si>
  <si>
    <t>Hillcrest Elem School</t>
  </si>
  <si>
    <t>171254001510</t>
  </si>
  <si>
    <t>Indian Trail Elem School</t>
  </si>
  <si>
    <t>171254001511</t>
  </si>
  <si>
    <t>Kingsley Elem School</t>
  </si>
  <si>
    <t>171254001512</t>
  </si>
  <si>
    <t>Lester Elem School</t>
  </si>
  <si>
    <t>171254001513</t>
  </si>
  <si>
    <t>Pierce Downer Elem School</t>
  </si>
  <si>
    <t>171254001515</t>
  </si>
  <si>
    <t>171254001517</t>
  </si>
  <si>
    <t>Henry Puffer School</t>
  </si>
  <si>
    <t>171254005197</t>
  </si>
  <si>
    <t>190220600</t>
  </si>
  <si>
    <t>1724000</t>
  </si>
  <si>
    <t>http://www.maercker.org</t>
  </si>
  <si>
    <t>Westview Hills Middle School</t>
  </si>
  <si>
    <t>172400002625</t>
  </si>
  <si>
    <t>172400002623</t>
  </si>
  <si>
    <t>Maercker Elem School</t>
  </si>
  <si>
    <t>172400002624</t>
  </si>
  <si>
    <t>190220610</t>
  </si>
  <si>
    <t>1721450</t>
  </si>
  <si>
    <t>http://www.darien61.org</t>
  </si>
  <si>
    <t>Eisenhower Jr High School</t>
  </si>
  <si>
    <t>172145002411</t>
  </si>
  <si>
    <t>https://www.darien61.org/Domain/199</t>
  </si>
  <si>
    <t>Mark DeLay School</t>
  </si>
  <si>
    <t>172145002413</t>
  </si>
  <si>
    <t>https://www.darien61.org/Domain/71</t>
  </si>
  <si>
    <t>Lace Elem School</t>
  </si>
  <si>
    <t>172145002414</t>
  </si>
  <si>
    <t>https://www.darien61.org/Domain/138</t>
  </si>
  <si>
    <t>190220620</t>
  </si>
  <si>
    <t>1717160</t>
  </si>
  <si>
    <t>http://www.gower62.com</t>
  </si>
  <si>
    <t>Gower Middle School</t>
  </si>
  <si>
    <t>171716002020</t>
  </si>
  <si>
    <t>Gower West Elem School</t>
  </si>
  <si>
    <t>171716002021</t>
  </si>
  <si>
    <t>190220630</t>
  </si>
  <si>
    <t>1708790</t>
  </si>
  <si>
    <t>http://www.cassd63.org</t>
  </si>
  <si>
    <t>Cass Jr High School</t>
  </si>
  <si>
    <t>170879000519</t>
  </si>
  <si>
    <t>Concord Elem School</t>
  </si>
  <si>
    <t>170879000520</t>
  </si>
  <si>
    <t>190220660</t>
  </si>
  <si>
    <t>1708970</t>
  </si>
  <si>
    <t>http://www.ccsd66.org</t>
  </si>
  <si>
    <t>Lakeview Jr High School</t>
  </si>
  <si>
    <t>170897000523</t>
  </si>
  <si>
    <t>Elizabeth Ide Elem School</t>
  </si>
  <si>
    <t>170897000522</t>
  </si>
  <si>
    <t>Prairieview Elementary School</t>
  </si>
  <si>
    <t>170897004020</t>
  </si>
  <si>
    <t>190220680</t>
  </si>
  <si>
    <t>1717040</t>
  </si>
  <si>
    <t>http://www.woodridge68.org</t>
  </si>
  <si>
    <t>Thomas Jefferson Jr High School</t>
  </si>
  <si>
    <t>171704002014</t>
  </si>
  <si>
    <t>Edgewood Elem School</t>
  </si>
  <si>
    <t>171704002010</t>
  </si>
  <si>
    <t>Goodrich Elem School</t>
  </si>
  <si>
    <t>171704002011</t>
  </si>
  <si>
    <t>Meadowview Elem School</t>
  </si>
  <si>
    <t>171704002013</t>
  </si>
  <si>
    <t>Willow Creek Elem School</t>
  </si>
  <si>
    <t>171704002015</t>
  </si>
  <si>
    <t>William F Murphy Elem School</t>
  </si>
  <si>
    <t>171704002016</t>
  </si>
  <si>
    <t>John L Sipley Elem School</t>
  </si>
  <si>
    <t>171704002012</t>
  </si>
  <si>
    <t>190220860</t>
  </si>
  <si>
    <t>1719320</t>
  </si>
  <si>
    <t>http://d86.hinsdale86.org</t>
  </si>
  <si>
    <t>Hinsdale Central High School</t>
  </si>
  <si>
    <t>171932002222</t>
  </si>
  <si>
    <t>http://www.central.hinsdale86.org</t>
  </si>
  <si>
    <t>Hinsdale South High School</t>
  </si>
  <si>
    <t>171932002223</t>
  </si>
  <si>
    <t>http://south.hinsdale86.org</t>
  </si>
  <si>
    <t>Hinsdale Twp HSD 86 Adult Opportunities Program</t>
  </si>
  <si>
    <t>171932006342</t>
  </si>
  <si>
    <t>190220870</t>
  </si>
  <si>
    <t>1716830</t>
  </si>
  <si>
    <t>http://www.glenbard87.org</t>
  </si>
  <si>
    <t>Glenbard East High School</t>
  </si>
  <si>
    <t>171683001988</t>
  </si>
  <si>
    <t>http://www.glenbardeasths.org</t>
  </si>
  <si>
    <t>Glenbard North High School</t>
  </si>
  <si>
    <t>171683001989</t>
  </si>
  <si>
    <t>http://www.glenbardnorthhs.org</t>
  </si>
  <si>
    <t>Glenbard West High School</t>
  </si>
  <si>
    <t>171683001991</t>
  </si>
  <si>
    <t>http://www.glenbardwesths.org</t>
  </si>
  <si>
    <t>Glenbard South High School</t>
  </si>
  <si>
    <t>171683001990</t>
  </si>
  <si>
    <t>http://www.glenbardsouthhs.org</t>
  </si>
  <si>
    <t>190220880</t>
  </si>
  <si>
    <t>1713940</t>
  </si>
  <si>
    <t>Addison Trail High School</t>
  </si>
  <si>
    <t>171394001737</t>
  </si>
  <si>
    <t>http://dupage88.net</t>
  </si>
  <si>
    <t>Willowbrook High School</t>
  </si>
  <si>
    <t>171394001738</t>
  </si>
  <si>
    <t>190220890</t>
  </si>
  <si>
    <t>CCSD 89</t>
  </si>
  <si>
    <t>1740500</t>
  </si>
  <si>
    <t>Glen Crest Middle School</t>
  </si>
  <si>
    <t>174050004078</t>
  </si>
  <si>
    <t>http://www.ccsd89.org</t>
  </si>
  <si>
    <t>Arbor View Elem School</t>
  </si>
  <si>
    <t>174050004076</t>
  </si>
  <si>
    <t>Briar Glen Elem School</t>
  </si>
  <si>
    <t>174050004077</t>
  </si>
  <si>
    <t>174050004079</t>
  </si>
  <si>
    <t>Westfield Elem School</t>
  </si>
  <si>
    <t>174050004080</t>
  </si>
  <si>
    <t>190220930</t>
  </si>
  <si>
    <t>CCSD 93</t>
  </si>
  <si>
    <t>1710470</t>
  </si>
  <si>
    <t>http://www.ccsd93.com/pages/CCSD93</t>
  </si>
  <si>
    <t>Stratford Middle School</t>
  </si>
  <si>
    <t>171047005306</t>
  </si>
  <si>
    <t>http://www.ccsd93.com/stratford</t>
  </si>
  <si>
    <t>Carol Stream Elem School</t>
  </si>
  <si>
    <t>171047001266</t>
  </si>
  <si>
    <t>http://www.ccsd93.com</t>
  </si>
  <si>
    <t>Roy De Shane Elementary School</t>
  </si>
  <si>
    <t>171047001268</t>
  </si>
  <si>
    <t>Western Trails Elem School</t>
  </si>
  <si>
    <t>171047001269</t>
  </si>
  <si>
    <t>Elsie C Johnson Elem Sch</t>
  </si>
  <si>
    <t>171047004387</t>
  </si>
  <si>
    <t>Jay Stream Middle School</t>
  </si>
  <si>
    <t>171047005307</t>
  </si>
  <si>
    <t>Heritage Lakes Elem School</t>
  </si>
  <si>
    <t>171047005498</t>
  </si>
  <si>
    <t>Cloverdale  Elem School</t>
  </si>
  <si>
    <t>171047004033</t>
  </si>
  <si>
    <t>CCSD 93 Early Childhood Cntr</t>
  </si>
  <si>
    <t>171047006290</t>
  </si>
  <si>
    <t>http://ccsd93.com</t>
  </si>
  <si>
    <t>190220940</t>
  </si>
  <si>
    <t>1740440</t>
  </si>
  <si>
    <t>http://www.d94.org</t>
  </si>
  <si>
    <t>West Chicago Community High School</t>
  </si>
  <si>
    <t>174044004071</t>
  </si>
  <si>
    <t>190220990</t>
  </si>
  <si>
    <t>1712570</t>
  </si>
  <si>
    <t>http://www.csd99.org</t>
  </si>
  <si>
    <t>Comm H S Dist 99 - North H S</t>
  </si>
  <si>
    <t>171257001518</t>
  </si>
  <si>
    <t>Comm H S Dist 99 - South High Sch</t>
  </si>
  <si>
    <t>171257001519</t>
  </si>
  <si>
    <t>190221000</t>
  </si>
  <si>
    <t>1715030</t>
  </si>
  <si>
    <t>http://www.fenton100.org</t>
  </si>
  <si>
    <t>Fenton High School</t>
  </si>
  <si>
    <t>171503001832</t>
  </si>
  <si>
    <t>190221080</t>
  </si>
  <si>
    <t>1721840</t>
  </si>
  <si>
    <t>https://www.lphs.org</t>
  </si>
  <si>
    <t>Lake Park High School</t>
  </si>
  <si>
    <t>172184002454</t>
  </si>
  <si>
    <t>190221800</t>
  </si>
  <si>
    <t>CCSD 180</t>
  </si>
  <si>
    <t>1730510</t>
  </si>
  <si>
    <t>http://www.ccsd180.org</t>
  </si>
  <si>
    <t>Burr Ridge Middle School</t>
  </si>
  <si>
    <t>173051003171</t>
  </si>
  <si>
    <t>Anne M Jeans Elem School</t>
  </si>
  <si>
    <t>173051003172</t>
  </si>
  <si>
    <t>190221810</t>
  </si>
  <si>
    <t>1719290</t>
  </si>
  <si>
    <t>http://www.d181.org</t>
  </si>
  <si>
    <t>Hinsdale Middle School</t>
  </si>
  <si>
    <t>171929002215</t>
  </si>
  <si>
    <t>Clarendon Hills Middle School</t>
  </si>
  <si>
    <t>171929004036</t>
  </si>
  <si>
    <t>Elm Elem School</t>
  </si>
  <si>
    <t>171929002214</t>
  </si>
  <si>
    <t>171929002216</t>
  </si>
  <si>
    <t>171929002217</t>
  </si>
  <si>
    <t>Oak Elem School</t>
  </si>
  <si>
    <t>171929002218</t>
  </si>
  <si>
    <t>Prospect Elem School</t>
  </si>
  <si>
    <t>171929002219</t>
  </si>
  <si>
    <t>The Lane Elem School</t>
  </si>
  <si>
    <t>171929002220</t>
  </si>
  <si>
    <t>Walker School</t>
  </si>
  <si>
    <t>171929002221</t>
  </si>
  <si>
    <t>190222000</t>
  </si>
  <si>
    <t>1742180</t>
  </si>
  <si>
    <t>http://www.cusd200.org</t>
  </si>
  <si>
    <t>Wheaton Warrenville South H S</t>
  </si>
  <si>
    <t>174218004222</t>
  </si>
  <si>
    <t>http://www.wwshs.org</t>
  </si>
  <si>
    <t>Wheaton North High School</t>
  </si>
  <si>
    <t>174218004223</t>
  </si>
  <si>
    <t>http://www.wnhs.org</t>
  </si>
  <si>
    <t>Monroe Middle School</t>
  </si>
  <si>
    <t>174218005558</t>
  </si>
  <si>
    <t>1017</t>
  </si>
  <si>
    <t>174218004209</t>
  </si>
  <si>
    <t>174218004211</t>
  </si>
  <si>
    <t>Hubble Middle School</t>
  </si>
  <si>
    <t>174218005077</t>
  </si>
  <si>
    <t>174218004210</t>
  </si>
  <si>
    <t>Hawthorne Elem School</t>
  </si>
  <si>
    <t>174218004212</t>
  </si>
  <si>
    <t>174218004214</t>
  </si>
  <si>
    <t>174218004215</t>
  </si>
  <si>
    <t>174218004216</t>
  </si>
  <si>
    <t>174218004217</t>
  </si>
  <si>
    <t>174218004219</t>
  </si>
  <si>
    <t>174218004207</t>
  </si>
  <si>
    <t>174218005461</t>
  </si>
  <si>
    <t>174218004225</t>
  </si>
  <si>
    <t>Wiesbrook Elem School</t>
  </si>
  <si>
    <t>174218004226</t>
  </si>
  <si>
    <t>Bower Elem School</t>
  </si>
  <si>
    <t>174218004437</t>
  </si>
  <si>
    <t>Clifford Johnson School</t>
  </si>
  <si>
    <t>174218005526</t>
  </si>
  <si>
    <t>Jefferson Early Childhood Center</t>
  </si>
  <si>
    <t>174218002088</t>
  </si>
  <si>
    <t>190222010</t>
  </si>
  <si>
    <t>CUSD 201</t>
  </si>
  <si>
    <t>1741980</t>
  </si>
  <si>
    <t>http://www.cusd201.org</t>
  </si>
  <si>
    <t>Westmont High School</t>
  </si>
  <si>
    <t>174198004202</t>
  </si>
  <si>
    <t>Westmont Jr High School</t>
  </si>
  <si>
    <t>174198004203</t>
  </si>
  <si>
    <t>J T Manning Elem School</t>
  </si>
  <si>
    <t>174198004200</t>
  </si>
  <si>
    <t>C E Miller Elem School</t>
  </si>
  <si>
    <t>174198004199</t>
  </si>
  <si>
    <t>South School</t>
  </si>
  <si>
    <t>174198006227</t>
  </si>
  <si>
    <t>190222020</t>
  </si>
  <si>
    <t>1723200</t>
  </si>
  <si>
    <t>http://lisle202.org</t>
  </si>
  <si>
    <t>Lisle High School</t>
  </si>
  <si>
    <t>172320002553</t>
  </si>
  <si>
    <t>http://www.lisle202.org</t>
  </si>
  <si>
    <t>Lisle Jr High School</t>
  </si>
  <si>
    <t>172320002554</t>
  </si>
  <si>
    <t>Lisle Elementary School</t>
  </si>
  <si>
    <t>172320006747</t>
  </si>
  <si>
    <t>190222030</t>
  </si>
  <si>
    <t>1727710</t>
  </si>
  <si>
    <t>http://www.naperville203.org</t>
  </si>
  <si>
    <t>Naperville Central High School</t>
  </si>
  <si>
    <t>172771002939</t>
  </si>
  <si>
    <t>https://www.naperville203.org/nchs</t>
  </si>
  <si>
    <t>Naperville North High School</t>
  </si>
  <si>
    <t>172771002940</t>
  </si>
  <si>
    <t>https://www.naperville203.org/nnhs</t>
  </si>
  <si>
    <t>172771002934</t>
  </si>
  <si>
    <t>https://www.naperville203.org/ljhs</t>
  </si>
  <si>
    <t>Jefferson Jr High School</t>
  </si>
  <si>
    <t>172771002933</t>
  </si>
  <si>
    <t>https://www.naperville203.org/jjhs</t>
  </si>
  <si>
    <t>Washington Jr High School</t>
  </si>
  <si>
    <t>172771002944</t>
  </si>
  <si>
    <t>https://www.naperville203.org/wjhs</t>
  </si>
  <si>
    <t>Madison Jr High School</t>
  </si>
  <si>
    <t>172771002935</t>
  </si>
  <si>
    <t>https://www.naperville203.org/mjhs</t>
  </si>
  <si>
    <t>Kennedy Junior High School</t>
  </si>
  <si>
    <t>172771005436</t>
  </si>
  <si>
    <t>https://www.naperville203.org/kjhs</t>
  </si>
  <si>
    <t>Ellsworth Elem School</t>
  </si>
  <si>
    <t>172771002930</t>
  </si>
  <si>
    <t>https://www.naperville203.org/ellsworth</t>
  </si>
  <si>
    <t>172771002931</t>
  </si>
  <si>
    <t>https://www.naperville203.org/elmwood</t>
  </si>
  <si>
    <t>172771002932</t>
  </si>
  <si>
    <t>https://www.naperville203.org/highlands</t>
  </si>
  <si>
    <t>Mill Street Elem School</t>
  </si>
  <si>
    <t>172771002937</t>
  </si>
  <si>
    <t>https://www.naperville203.org/millstreet</t>
  </si>
  <si>
    <t>Naper Elem School</t>
  </si>
  <si>
    <t>172771002938</t>
  </si>
  <si>
    <t>https://www.naperville203.org/naper</t>
  </si>
  <si>
    <t>172771002941</t>
  </si>
  <si>
    <t>https://www.naperville203.org/prairie</t>
  </si>
  <si>
    <t>Maplebrook Elem School</t>
  </si>
  <si>
    <t>172771002936</t>
  </si>
  <si>
    <t>https://www.naperville203.org/maplebrook</t>
  </si>
  <si>
    <t>Beebe Elem School</t>
  </si>
  <si>
    <t>172771002929</t>
  </si>
  <si>
    <t>https://www.naperville203.org/beebe</t>
  </si>
  <si>
    <t>Steeple Run Elem School</t>
  </si>
  <si>
    <t>172771002943</t>
  </si>
  <si>
    <t>https://www.naperville203.org/steeplerun</t>
  </si>
  <si>
    <t>172771002942</t>
  </si>
  <si>
    <t>https://www.naperville203.org/scott</t>
  </si>
  <si>
    <t>Ranch View Elementary School</t>
  </si>
  <si>
    <t>172771005182</t>
  </si>
  <si>
    <t>https://www.naperville203.org/ranchview</t>
  </si>
  <si>
    <t>River Woods Elementary School</t>
  </si>
  <si>
    <t>172771005286</t>
  </si>
  <si>
    <t>https://www.naperville203.org/riverwoods</t>
  </si>
  <si>
    <t>Meadow Glens Elementary School</t>
  </si>
  <si>
    <t>172771005437</t>
  </si>
  <si>
    <t>https://www.naperville203.org/meadowglens</t>
  </si>
  <si>
    <t>172771005516</t>
  </si>
  <si>
    <t>https://www.naperville203.org/kingsley</t>
  </si>
  <si>
    <t>Ann Reid Early Childhood Center</t>
  </si>
  <si>
    <t>172771006106</t>
  </si>
  <si>
    <t>https://www.naperville203.org/annreid</t>
  </si>
  <si>
    <t>190222040</t>
  </si>
  <si>
    <t>1741690</t>
  </si>
  <si>
    <t>http://www.ipsd.org</t>
  </si>
  <si>
    <t>Waubonsie Valley High School</t>
  </si>
  <si>
    <t>174169004173</t>
  </si>
  <si>
    <t>Neuqua Valley High School</t>
  </si>
  <si>
    <t>174169002092</t>
  </si>
  <si>
    <t>Metea Valley High School</t>
  </si>
  <si>
    <t>174169006090</t>
  </si>
  <si>
    <t>Thayer J Hill Middle School</t>
  </si>
  <si>
    <t>174169004170</t>
  </si>
  <si>
    <t>Gordon Gregory Middle School</t>
  </si>
  <si>
    <t>174169005293</t>
  </si>
  <si>
    <t>Francis Granger Middle School</t>
  </si>
  <si>
    <t>174169000491</t>
  </si>
  <si>
    <t>http://granger.ipsd.org</t>
  </si>
  <si>
    <t>Clifford Crone Middle School</t>
  </si>
  <si>
    <t>174169002093</t>
  </si>
  <si>
    <t>Still Middle School</t>
  </si>
  <si>
    <t>174169003597</t>
  </si>
  <si>
    <t>Scullen Middle School</t>
  </si>
  <si>
    <t>174169004354</t>
  </si>
  <si>
    <t>http://scullen.ipsd.org</t>
  </si>
  <si>
    <t>Fischer Middle School</t>
  </si>
  <si>
    <t>174169006041</t>
  </si>
  <si>
    <t>174169004172</t>
  </si>
  <si>
    <t>Robert Clow Elem Sch</t>
  </si>
  <si>
    <t>174169004436</t>
  </si>
  <si>
    <t>http://clow.ipsd.org</t>
  </si>
  <si>
    <t>Brookdale Elementary School</t>
  </si>
  <si>
    <t>174169005210</t>
  </si>
  <si>
    <t>Georgetown Elementary School</t>
  </si>
  <si>
    <t>174169005294</t>
  </si>
  <si>
    <t>McCarty Elementary School</t>
  </si>
  <si>
    <t>174169005458</t>
  </si>
  <si>
    <t>http://mccarty.ipsd.org</t>
  </si>
  <si>
    <t>Spring Brook Elementary School</t>
  </si>
  <si>
    <t>174169005459</t>
  </si>
  <si>
    <t>May Watts Elementary School</t>
  </si>
  <si>
    <t>174169005460</t>
  </si>
  <si>
    <t>Reba O Steck Elementary School</t>
  </si>
  <si>
    <t>174169000219</t>
  </si>
  <si>
    <t>http://steck.ipsd.org</t>
  </si>
  <si>
    <t>Patterson Elementary School</t>
  </si>
  <si>
    <t>174169000489</t>
  </si>
  <si>
    <t>Gwendolyn Brooks Elementary</t>
  </si>
  <si>
    <t>174169001415</t>
  </si>
  <si>
    <t>White Eagle Elementary</t>
  </si>
  <si>
    <t>174169001420</t>
  </si>
  <si>
    <t>V Blanche Graham Elementary</t>
  </si>
  <si>
    <t>174169001617</t>
  </si>
  <si>
    <t>Mary Lou Cowlishaw Elementary</t>
  </si>
  <si>
    <t>174169002094</t>
  </si>
  <si>
    <t>Oliver Julian Kendall Elem School</t>
  </si>
  <si>
    <t>174169002656</t>
  </si>
  <si>
    <t>Peter M Gombert Elementary Sch</t>
  </si>
  <si>
    <t>174169002657</t>
  </si>
  <si>
    <t>Nancy Young Elementary School</t>
  </si>
  <si>
    <t>174169003608</t>
  </si>
  <si>
    <t>Arlene Welch Elementary School</t>
  </si>
  <si>
    <t>174169003609</t>
  </si>
  <si>
    <t>Wayne Builta Elementary School</t>
  </si>
  <si>
    <t>174169003610</t>
  </si>
  <si>
    <t>Fry Elementary School</t>
  </si>
  <si>
    <t>174169004365</t>
  </si>
  <si>
    <t>2025</t>
  </si>
  <si>
    <t>Owen Elementary School</t>
  </si>
  <si>
    <t>174169005697</t>
  </si>
  <si>
    <t>http://owen.ipsd.org</t>
  </si>
  <si>
    <t>Danielle-Joy Peterson Elem Sch</t>
  </si>
  <si>
    <t>174169005928</t>
  </si>
  <si>
    <t>Prairie Children Preschool</t>
  </si>
  <si>
    <t>174169001618</t>
  </si>
  <si>
    <t>http://preschool.ipsd.org</t>
  </si>
  <si>
    <t>Gail McKinzie High School</t>
  </si>
  <si>
    <t>174169003613</t>
  </si>
  <si>
    <t>STEPS</t>
  </si>
  <si>
    <t>190222050</t>
  </si>
  <si>
    <t>1713970</t>
  </si>
  <si>
    <t>http://www.elmhurst205.org</t>
  </si>
  <si>
    <t>York Comm High School</t>
  </si>
  <si>
    <t>171397001755</t>
  </si>
  <si>
    <t>Bryan Middle School</t>
  </si>
  <si>
    <t>171397001740</t>
  </si>
  <si>
    <t>Churchville Middle School</t>
  </si>
  <si>
    <t>171397001741</t>
  </si>
  <si>
    <t>Sandburg Middle  School</t>
  </si>
  <si>
    <t>171397001754</t>
  </si>
  <si>
    <t>171397001745</t>
  </si>
  <si>
    <t>Conrad Fischer Elem School</t>
  </si>
  <si>
    <t>171397001742</t>
  </si>
  <si>
    <t>171397001746</t>
  </si>
  <si>
    <t>171397001747</t>
  </si>
  <si>
    <t>171397001748</t>
  </si>
  <si>
    <t>Jackson Elem School</t>
  </si>
  <si>
    <t>171397001749</t>
  </si>
  <si>
    <t>171397001750</t>
  </si>
  <si>
    <t>171397001751</t>
  </si>
  <si>
    <t>171397002095</t>
  </si>
  <si>
    <t>200240010</t>
  </si>
  <si>
    <t>1713500</t>
  </si>
  <si>
    <t>http://www.edwardscountyschools.org</t>
  </si>
  <si>
    <t>Edwards County High School</t>
  </si>
  <si>
    <t>171350001636</t>
  </si>
  <si>
    <t>Albion Grade School</t>
  </si>
  <si>
    <t>171350001634</t>
  </si>
  <si>
    <t>West Salem Grade School</t>
  </si>
  <si>
    <t>171350001637</t>
  </si>
  <si>
    <t>200300070</t>
  </si>
  <si>
    <t>1700045</t>
  </si>
  <si>
    <t>http://www.roe20.k12.il.us</t>
  </si>
  <si>
    <t>Gallatin High School</t>
  </si>
  <si>
    <t>170004505236</t>
  </si>
  <si>
    <t>http://gallatincusd7.com</t>
  </si>
  <si>
    <t>Gallatin Junior High School</t>
  </si>
  <si>
    <t>170004505560</t>
  </si>
  <si>
    <t>Gallatin Elementary School</t>
  </si>
  <si>
    <t>170004505239</t>
  </si>
  <si>
    <t>200330100</t>
  </si>
  <si>
    <t>1710790</t>
  </si>
  <si>
    <t>http://www.unit10.com</t>
  </si>
  <si>
    <t>Hamilton County Jr/Sr High School</t>
  </si>
  <si>
    <t>171079004391</t>
  </si>
  <si>
    <t>Dahlgren Elem School</t>
  </si>
  <si>
    <t>171079001307</t>
  </si>
  <si>
    <t>East Side Elementary School</t>
  </si>
  <si>
    <t>171079001309</t>
  </si>
  <si>
    <t>Hamilton County Preschool Center</t>
  </si>
  <si>
    <t>171079005155</t>
  </si>
  <si>
    <t>200350010</t>
  </si>
  <si>
    <t>1718200</t>
  </si>
  <si>
    <t>http://www.hardin.k12.il.us</t>
  </si>
  <si>
    <t>Hardin County High School</t>
  </si>
  <si>
    <t>171820004400</t>
  </si>
  <si>
    <t>http://roe20.k12.il.us</t>
  </si>
  <si>
    <t>Hardin County Jr High School</t>
  </si>
  <si>
    <t>171820004657</t>
  </si>
  <si>
    <t>Hardin County Elem School</t>
  </si>
  <si>
    <t>171820004656</t>
  </si>
  <si>
    <t>200760010</t>
  </si>
  <si>
    <t>1732280</t>
  </si>
  <si>
    <t>http://www.popek12.org</t>
  </si>
  <si>
    <t>Pope Co High School</t>
  </si>
  <si>
    <t>173228003372</t>
  </si>
  <si>
    <t>Pope County Elementary School</t>
  </si>
  <si>
    <t>173228003371</t>
  </si>
  <si>
    <t>200830010</t>
  </si>
  <si>
    <t>1716020</t>
  </si>
  <si>
    <t>http:www.galatiak12.org</t>
  </si>
  <si>
    <t>Galatia High School</t>
  </si>
  <si>
    <t>171602001911</t>
  </si>
  <si>
    <t>Galatia Jr High</t>
  </si>
  <si>
    <t>171602001910</t>
  </si>
  <si>
    <t>http://www.galatiak12.org</t>
  </si>
  <si>
    <t>Galatia Elem School</t>
  </si>
  <si>
    <t>171602004639</t>
  </si>
  <si>
    <t>http://galatiak12.org</t>
  </si>
  <si>
    <t>Galatia Grade School Annex</t>
  </si>
  <si>
    <t>171602006419</t>
  </si>
  <si>
    <t>https://www.galatiak12.org/</t>
  </si>
  <si>
    <t>200830020</t>
  </si>
  <si>
    <t>1708580</t>
  </si>
  <si>
    <t>http://www.cmsfcats.org</t>
  </si>
  <si>
    <t>Carrier Mills-Stonefort H S</t>
  </si>
  <si>
    <t>170858000498</t>
  </si>
  <si>
    <t>Carrier Mills-Stonefort Elem Sch</t>
  </si>
  <si>
    <t>170858000497</t>
  </si>
  <si>
    <t>200830030</t>
  </si>
  <si>
    <t>1718270</t>
  </si>
  <si>
    <t>http://www.hbg.saline.k12.il.us</t>
  </si>
  <si>
    <t>Harrisburg High School</t>
  </si>
  <si>
    <t>171827002113</t>
  </si>
  <si>
    <t>Harrisburg Middle School</t>
  </si>
  <si>
    <t>171827002116</t>
  </si>
  <si>
    <t>East Side Intermediate School</t>
  </si>
  <si>
    <t>171827004403</t>
  </si>
  <si>
    <t>West Side Primary School</t>
  </si>
  <si>
    <t>171827004404</t>
  </si>
  <si>
    <t>Bulldog Early Learning Academy</t>
  </si>
  <si>
    <t>171827006856</t>
  </si>
  <si>
    <t>200830040</t>
  </si>
  <si>
    <t>1713660</t>
  </si>
  <si>
    <t>http://www.eldorado.k12.il.us</t>
  </si>
  <si>
    <t>Eldorado High School</t>
  </si>
  <si>
    <t>171366001662</t>
  </si>
  <si>
    <t>Eldorado Middle School</t>
  </si>
  <si>
    <t>171366001663</t>
  </si>
  <si>
    <t>Eldorado Elem School</t>
  </si>
  <si>
    <t>171366001661</t>
  </si>
  <si>
    <t>200930170</t>
  </si>
  <si>
    <t>1703450</t>
  </si>
  <si>
    <t>https://www.allendaleschool.net/</t>
  </si>
  <si>
    <t>Allendale Elementary School</t>
  </si>
  <si>
    <t>170345004514</t>
  </si>
  <si>
    <t>200933480</t>
  </si>
  <si>
    <t>1740470</t>
  </si>
  <si>
    <t>http://www.wabash348.com</t>
  </si>
  <si>
    <t>Mount Carmel High School</t>
  </si>
  <si>
    <t>174047004073</t>
  </si>
  <si>
    <t>http://www.wabash348.com/o/mchs</t>
  </si>
  <si>
    <t>Mt Carmel Junior High School</t>
  </si>
  <si>
    <t>174047004372</t>
  </si>
  <si>
    <t>http://www.wabash348.com/o/mcjhs</t>
  </si>
  <si>
    <t>Mt Carmel Elementary School</t>
  </si>
  <si>
    <t>174047004075</t>
  </si>
  <si>
    <t>http://www.wabash348.com/o/mces</t>
  </si>
  <si>
    <t>Mt Carmel Grade School</t>
  </si>
  <si>
    <t>174047004373</t>
  </si>
  <si>
    <t>http://www.wabash348.com/o/mcgs</t>
  </si>
  <si>
    <t>200960060</t>
  </si>
  <si>
    <t>1728110</t>
  </si>
  <si>
    <t>http://www.newhopepanthers.com</t>
  </si>
  <si>
    <t>New Hope Elem School</t>
  </si>
  <si>
    <t>172811002964</t>
  </si>
  <si>
    <t>200960140</t>
  </si>
  <si>
    <t>1716320</t>
  </si>
  <si>
    <t>Geff Elem School</t>
  </si>
  <si>
    <t>171632001946</t>
  </si>
  <si>
    <t>200960170</t>
  </si>
  <si>
    <t>1720370</t>
  </si>
  <si>
    <t>http://www.jasperpolecats.com</t>
  </si>
  <si>
    <t>Jasper Elem School</t>
  </si>
  <si>
    <t>172037002294</t>
  </si>
  <si>
    <t>200961000</t>
  </si>
  <si>
    <t>1741360</t>
  </si>
  <si>
    <t>http://www.waynecity100.org</t>
  </si>
  <si>
    <t>Wayne City High School</t>
  </si>
  <si>
    <t>174136004151</t>
  </si>
  <si>
    <t>http://www.waynecity100.0rg</t>
  </si>
  <si>
    <t>Wayne City Attendance Center</t>
  </si>
  <si>
    <t>174136004150</t>
  </si>
  <si>
    <t>http://wc100.wayne.k12.il.us</t>
  </si>
  <si>
    <t>200961120</t>
  </si>
  <si>
    <t>1714710</t>
  </si>
  <si>
    <t>http://www.fairfieldcolts.com</t>
  </si>
  <si>
    <t>Center Street Elem School</t>
  </si>
  <si>
    <t>171471001814</t>
  </si>
  <si>
    <t>North Side Elem School</t>
  </si>
  <si>
    <t>171471001815</t>
  </si>
  <si>
    <t>200962000</t>
  </si>
  <si>
    <t>1710240</t>
  </si>
  <si>
    <t>http://www.roe20.12.il.us</t>
  </si>
  <si>
    <t>Cisne High School</t>
  </si>
  <si>
    <t>171024001246</t>
  </si>
  <si>
    <t>Cisne Middle School</t>
  </si>
  <si>
    <t>171024001247</t>
  </si>
  <si>
    <t>Mount Erie Elem School</t>
  </si>
  <si>
    <t>171024001249</t>
  </si>
  <si>
    <t>Johnsonville Elem School</t>
  </si>
  <si>
    <t>171024001248</t>
  </si>
  <si>
    <t>200962250</t>
  </si>
  <si>
    <t>1726180</t>
  </si>
  <si>
    <t>http://www.fchsmules.com</t>
  </si>
  <si>
    <t>Fairfield Comm High School</t>
  </si>
  <si>
    <t>172618001816</t>
  </si>
  <si>
    <t>200970010</t>
  </si>
  <si>
    <t>1717580</t>
  </si>
  <si>
    <t>http://www.gcusd.com</t>
  </si>
  <si>
    <t>Grayville Jr Sr High School</t>
  </si>
  <si>
    <t>171758002058</t>
  </si>
  <si>
    <t>Wells Elementary School</t>
  </si>
  <si>
    <t>171758002060</t>
  </si>
  <si>
    <t>200970030</t>
  </si>
  <si>
    <t>1700004</t>
  </si>
  <si>
    <t>http://www.ncoehs.white.k12.il.us</t>
  </si>
  <si>
    <t>Norris City-Omaha-Enfield H S</t>
  </si>
  <si>
    <t>170000403010</t>
  </si>
  <si>
    <t>Norris City-Omaha Elem School</t>
  </si>
  <si>
    <t>170000403009</t>
  </si>
  <si>
    <t>200970050</t>
  </si>
  <si>
    <t>1708500</t>
  </si>
  <si>
    <t>http://www.carmischools.org</t>
  </si>
  <si>
    <t>Carmi-White County High School</t>
  </si>
  <si>
    <t>170850000472</t>
  </si>
  <si>
    <t>Carmi White Cnty Jr High Sch</t>
  </si>
  <si>
    <t>170850000476</t>
  </si>
  <si>
    <t>Jefferson Attendance Center</t>
  </si>
  <si>
    <t>170850000470</t>
  </si>
  <si>
    <t>Lincoln Attendance Center</t>
  </si>
  <si>
    <t>170850000474</t>
  </si>
  <si>
    <t>Washington Attendance Center</t>
  </si>
  <si>
    <t>170850005297</t>
  </si>
  <si>
    <t>Brownsville Attendance Center</t>
  </si>
  <si>
    <t>170850000475</t>
  </si>
  <si>
    <t>Prekindergarten Facility</t>
  </si>
  <si>
    <t>170850001622</t>
  </si>
  <si>
    <t>210280470</t>
  </si>
  <si>
    <t>1705950</t>
  </si>
  <si>
    <t>http://www.benton47.org</t>
  </si>
  <si>
    <t>Benton Grade Sch 5-8</t>
  </si>
  <si>
    <t>170595004370</t>
  </si>
  <si>
    <t>Benton Grade Sch K-4</t>
  </si>
  <si>
    <t>170595004752</t>
  </si>
  <si>
    <t>Franklin Co Detention Center 6-8</t>
  </si>
  <si>
    <t>170595006598</t>
  </si>
  <si>
    <t>210280910</t>
  </si>
  <si>
    <t>1703210</t>
  </si>
  <si>
    <t>http://www.akin91.org</t>
  </si>
  <si>
    <t>Akin Comm Cons Elem School</t>
  </si>
  <si>
    <t>170321000014</t>
  </si>
  <si>
    <t>210280990</t>
  </si>
  <si>
    <t>1700217</t>
  </si>
  <si>
    <t>Christopher High</t>
  </si>
  <si>
    <t>170021703614</t>
  </si>
  <si>
    <t>http://www.cpher99.org</t>
  </si>
  <si>
    <t>170021703615</t>
  </si>
  <si>
    <t>210281030</t>
  </si>
  <si>
    <t>1705970</t>
  </si>
  <si>
    <t>http://www.bentonhighschool.org</t>
  </si>
  <si>
    <t>Benton Cons High School</t>
  </si>
  <si>
    <t>170597000278</t>
  </si>
  <si>
    <t>Franklin Co Detention Center 9-12</t>
  </si>
  <si>
    <t>170597006588</t>
  </si>
  <si>
    <t>210281150</t>
  </si>
  <si>
    <t>1714640</t>
  </si>
  <si>
    <t>http://ewinggradeschool.org</t>
  </si>
  <si>
    <t>Ewing-Northern Elem School</t>
  </si>
  <si>
    <t>171464001811</t>
  </si>
  <si>
    <t>210281680</t>
  </si>
  <si>
    <t>1741580</t>
  </si>
  <si>
    <t>http://www.wfschools.org</t>
  </si>
  <si>
    <t>Frankfort Community High School</t>
  </si>
  <si>
    <t>174158004168</t>
  </si>
  <si>
    <t>Central Jr High School</t>
  </si>
  <si>
    <t>174158004165</t>
  </si>
  <si>
    <t>Denning Elementary School</t>
  </si>
  <si>
    <t>174158004166</t>
  </si>
  <si>
    <t>Frankfort Intermediate School</t>
  </si>
  <si>
    <t>174158004167</t>
  </si>
  <si>
    <t>210281740</t>
  </si>
  <si>
    <t>1701382</t>
  </si>
  <si>
    <t>http://www.tvilleschools.org</t>
  </si>
  <si>
    <t>Thompsonville High School</t>
  </si>
  <si>
    <t>170138205940</t>
  </si>
  <si>
    <t>Thompsonville Grade  School</t>
  </si>
  <si>
    <t>170138205923</t>
  </si>
  <si>
    <t>210281880</t>
  </si>
  <si>
    <t>1743800</t>
  </si>
  <si>
    <t>http://www.zr188.org</t>
  </si>
  <si>
    <t>Zeigler-Royalton High School</t>
  </si>
  <si>
    <t>174380004349</t>
  </si>
  <si>
    <t>Zeigler-Royalton Jr High School</t>
  </si>
  <si>
    <t>174380004348</t>
  </si>
  <si>
    <t>Zeigler-Royalton Elem School</t>
  </si>
  <si>
    <t>174380004897</t>
  </si>
  <si>
    <t>210281960</t>
  </si>
  <si>
    <t>1735940</t>
  </si>
  <si>
    <t>http://www.sv196.org</t>
  </si>
  <si>
    <t>Sesser-Valier High School</t>
  </si>
  <si>
    <t>173594003730</t>
  </si>
  <si>
    <t>Sesser-Valier Jr High School</t>
  </si>
  <si>
    <t>173594004831</t>
  </si>
  <si>
    <t>Sesser-Valier Elem School</t>
  </si>
  <si>
    <t>173594004830</t>
  </si>
  <si>
    <t>210440010</t>
  </si>
  <si>
    <t>1700014</t>
  </si>
  <si>
    <t>http://www.gorevilleschools.com</t>
  </si>
  <si>
    <t>Goreville High School</t>
  </si>
  <si>
    <t>170001405224</t>
  </si>
  <si>
    <t>Goreville Elementary School</t>
  </si>
  <si>
    <t>170001405225</t>
  </si>
  <si>
    <t>210440320</t>
  </si>
  <si>
    <t>1728160</t>
  </si>
  <si>
    <t>http://www.newsimpsonhill.com</t>
  </si>
  <si>
    <t>New Simpson Hill Dist 32</t>
  </si>
  <si>
    <t>172816003817</t>
  </si>
  <si>
    <t>210440430</t>
  </si>
  <si>
    <t>1707740</t>
  </si>
  <si>
    <t>Buncombe Cons School</t>
  </si>
  <si>
    <t>170774000391</t>
  </si>
  <si>
    <t>210440550</t>
  </si>
  <si>
    <t>1740260</t>
  </si>
  <si>
    <t>http://www.viennagradeschool.com</t>
  </si>
  <si>
    <t>Vienna Elem School Dist 55</t>
  </si>
  <si>
    <t>174026004049</t>
  </si>
  <si>
    <t>210440640</t>
  </si>
  <si>
    <t>1711520</t>
  </si>
  <si>
    <t>http://cypressgradeschool.org</t>
  </si>
  <si>
    <t>Cypress Elem School</t>
  </si>
  <si>
    <t>171152001372</t>
  </si>
  <si>
    <t>210441330</t>
  </si>
  <si>
    <t>1740290</t>
  </si>
  <si>
    <t>http://www.viennahighschool.com/</t>
  </si>
  <si>
    <t>Vienna High School</t>
  </si>
  <si>
    <t>174029004050</t>
  </si>
  <si>
    <t>210610010</t>
  </si>
  <si>
    <t>1725000</t>
  </si>
  <si>
    <t>http://massac.org</t>
  </si>
  <si>
    <t>Massac County High School</t>
  </si>
  <si>
    <t>172500002713</t>
  </si>
  <si>
    <t>http://mchs.massac.org</t>
  </si>
  <si>
    <t>Massac Jr High School</t>
  </si>
  <si>
    <t>172500002708</t>
  </si>
  <si>
    <t>http://mjhs.massac.org</t>
  </si>
  <si>
    <t>172500002714</t>
  </si>
  <si>
    <t>http://jefferson.massac.org</t>
  </si>
  <si>
    <t>Franklin Elem School</t>
  </si>
  <si>
    <t>172500002712</t>
  </si>
  <si>
    <t>http://franklin.massac.org</t>
  </si>
  <si>
    <t>Metropolis Elem School</t>
  </si>
  <si>
    <t>172500002710</t>
  </si>
  <si>
    <t>http://mes.massac.org</t>
  </si>
  <si>
    <t>Unity Elem School</t>
  </si>
  <si>
    <t>172500002711</t>
  </si>
  <si>
    <t>http://unity.massac.org</t>
  </si>
  <si>
    <t>Brookport Elementary School</t>
  </si>
  <si>
    <t>172500002715</t>
  </si>
  <si>
    <t>http://brookport.massac.org</t>
  </si>
  <si>
    <t>210610380</t>
  </si>
  <si>
    <t>1700015</t>
  </si>
  <si>
    <t>http://www.joppa38.com</t>
  </si>
  <si>
    <t>Joppa Jr &amp; Sr High School</t>
  </si>
  <si>
    <t>170001505226</t>
  </si>
  <si>
    <t>Maple Grove Elem School</t>
  </si>
  <si>
    <t>170001505227</t>
  </si>
  <si>
    <t>211000010</t>
  </si>
  <si>
    <t>1720550</t>
  </si>
  <si>
    <t>http://www.jcindians.org</t>
  </si>
  <si>
    <t>Johnston City High School</t>
  </si>
  <si>
    <t>172055002320</t>
  </si>
  <si>
    <t>172055002322</t>
  </si>
  <si>
    <t>172055002319</t>
  </si>
  <si>
    <t>172055002321</t>
  </si>
  <si>
    <t>211000020</t>
  </si>
  <si>
    <t>1724600</t>
  </si>
  <si>
    <t>http://www.marionunit2.org</t>
  </si>
  <si>
    <t>Marion High School</t>
  </si>
  <si>
    <t>172460002666</t>
  </si>
  <si>
    <t>Marion Jr High School</t>
  </si>
  <si>
    <t>172460002667</t>
  </si>
  <si>
    <t>Adams School</t>
  </si>
  <si>
    <t>172460002662</t>
  </si>
  <si>
    <t>172460002663</t>
  </si>
  <si>
    <t>172460002664</t>
  </si>
  <si>
    <t>172460002665</t>
  </si>
  <si>
    <t>172460002668</t>
  </si>
  <si>
    <t>211000030</t>
  </si>
  <si>
    <t>1711100</t>
  </si>
  <si>
    <t>http://www.cocusd3.org</t>
  </si>
  <si>
    <t>Crab Orchard High School</t>
  </si>
  <si>
    <t>171110001338</t>
  </si>
  <si>
    <t>Crab Orchard Elementary School</t>
  </si>
  <si>
    <t>171110004587</t>
  </si>
  <si>
    <t>211000040</t>
  </si>
  <si>
    <t>1718810</t>
  </si>
  <si>
    <t>http://www.herrinschools.org</t>
  </si>
  <si>
    <t>Herrin High School</t>
  </si>
  <si>
    <t>171881002161</t>
  </si>
  <si>
    <t>Herrin Middle School</t>
  </si>
  <si>
    <t>171881005511</t>
  </si>
  <si>
    <t>North Side Primary Center</t>
  </si>
  <si>
    <t>171881002164</t>
  </si>
  <si>
    <t>Herrin C U S D 4 Elem School</t>
  </si>
  <si>
    <t>171881001624</t>
  </si>
  <si>
    <t>211000050</t>
  </si>
  <si>
    <t>1708640</t>
  </si>
  <si>
    <t>http://www.cartervillelions.com</t>
  </si>
  <si>
    <t>Carterville High School</t>
  </si>
  <si>
    <t>170864000504</t>
  </si>
  <si>
    <t>Carterville Jr High Sch</t>
  </si>
  <si>
    <t>170864000505</t>
  </si>
  <si>
    <t>Tri-C Elementary School</t>
  </si>
  <si>
    <t>170864000503</t>
  </si>
  <si>
    <t>Carterville Intermediate Sch</t>
  </si>
  <si>
    <t>170864006279</t>
  </si>
  <si>
    <t>240320010</t>
  </si>
  <si>
    <t>1710530</t>
  </si>
  <si>
    <t>http://www.coalcity.k12.il.us</t>
  </si>
  <si>
    <t>Coal City High School</t>
  </si>
  <si>
    <t>171053001271</t>
  </si>
  <si>
    <t>Coal City Middle School</t>
  </si>
  <si>
    <t>171053001272</t>
  </si>
  <si>
    <t>Coal City Elem School</t>
  </si>
  <si>
    <t>171053001270</t>
  </si>
  <si>
    <t>Coal City Intermediate School</t>
  </si>
  <si>
    <t>171053004056</t>
  </si>
  <si>
    <t>Coal City Early Childhood Center</t>
  </si>
  <si>
    <t>171053006031</t>
  </si>
  <si>
    <t>24032002C</t>
  </si>
  <si>
    <t>1725190</t>
  </si>
  <si>
    <t>Mazon-Verona-Kinsman Middle Sch</t>
  </si>
  <si>
    <t>172519002750</t>
  </si>
  <si>
    <t>Mazon-Verona-Kinsman Elem School</t>
  </si>
  <si>
    <t>172519002749</t>
  </si>
  <si>
    <t>http://www.mvkmavericks.org</t>
  </si>
  <si>
    <t>24032024C</t>
  </si>
  <si>
    <t>1727930</t>
  </si>
  <si>
    <t>http://www.nettlecreek.org</t>
  </si>
  <si>
    <t>Nettle Creek Elem School</t>
  </si>
  <si>
    <t>172793002957</t>
  </si>
  <si>
    <t>240320540</t>
  </si>
  <si>
    <t>1726610</t>
  </si>
  <si>
    <t>http://dist54.mornet.org</t>
  </si>
  <si>
    <t>Shabbona Middle School</t>
  </si>
  <si>
    <t>172661002850</t>
  </si>
  <si>
    <t>http://www.morris54.org/</t>
  </si>
  <si>
    <t>White Oak Elementary</t>
  </si>
  <si>
    <t>172661004379</t>
  </si>
  <si>
    <t>24032060C</t>
  </si>
  <si>
    <t>1735400</t>
  </si>
  <si>
    <t>http://www.sd60c.org</t>
  </si>
  <si>
    <t>Saratoga Elem School</t>
  </si>
  <si>
    <t>173540003696</t>
  </si>
  <si>
    <t>24032072C</t>
  </si>
  <si>
    <t>1716230</t>
  </si>
  <si>
    <t>http://www.ggs72.org</t>
  </si>
  <si>
    <t>Gardner Elem School</t>
  </si>
  <si>
    <t>171623001941</t>
  </si>
  <si>
    <t>240320730</t>
  </si>
  <si>
    <t>1716260</t>
  </si>
  <si>
    <t>http://www.gswhs73.org</t>
  </si>
  <si>
    <t>Gardner-South Wilmington Twp H S</t>
  </si>
  <si>
    <t>171626001942</t>
  </si>
  <si>
    <t>240320740</t>
  </si>
  <si>
    <t>1736840</t>
  </si>
  <si>
    <t>http://roe.grundy.k12.il.us</t>
  </si>
  <si>
    <t>South Wilmington Grade School</t>
  </si>
  <si>
    <t>173684003795</t>
  </si>
  <si>
    <t>240320750</t>
  </si>
  <si>
    <t>1706840</t>
  </si>
  <si>
    <t>http://bes75.us</t>
  </si>
  <si>
    <t>Braceville Elem School</t>
  </si>
  <si>
    <t>170684000354</t>
  </si>
  <si>
    <t>240321010</t>
  </si>
  <si>
    <t>1726640</t>
  </si>
  <si>
    <t>http://morrishs.org</t>
  </si>
  <si>
    <t>Morris Community High School</t>
  </si>
  <si>
    <t>172664002851</t>
  </si>
  <si>
    <t>240321110</t>
  </si>
  <si>
    <t>1726340</t>
  </si>
  <si>
    <t>http://www.mchs.net</t>
  </si>
  <si>
    <t>Minooka Community High School</t>
  </si>
  <si>
    <t>172634002800</t>
  </si>
  <si>
    <t>240322010</t>
  </si>
  <si>
    <t>1726310</t>
  </si>
  <si>
    <t>http://www.min201.org</t>
  </si>
  <si>
    <t>Minooka Jr High School</t>
  </si>
  <si>
    <t>172631002799</t>
  </si>
  <si>
    <t>Minooka Elem School</t>
  </si>
  <si>
    <t>172631002798</t>
  </si>
  <si>
    <t>Minooka Intermediate School</t>
  </si>
  <si>
    <t>172631002099</t>
  </si>
  <si>
    <t>Walnut Trails Elem School</t>
  </si>
  <si>
    <t>172631005199</t>
  </si>
  <si>
    <t>Aux Sable</t>
  </si>
  <si>
    <t>172631005818</t>
  </si>
  <si>
    <t>Jones Elementary School</t>
  </si>
  <si>
    <t>172631006048</t>
  </si>
  <si>
    <t>Minooka Primary Center</t>
  </si>
  <si>
    <t>172631006117</t>
  </si>
  <si>
    <t>240470180</t>
  </si>
  <si>
    <t>1728260</t>
  </si>
  <si>
    <t>http://www.newarkhs.k12.il.us</t>
  </si>
  <si>
    <t>Newark Comm High School</t>
  </si>
  <si>
    <t>172826002977</t>
  </si>
  <si>
    <t>240470660</t>
  </si>
  <si>
    <t>1728270</t>
  </si>
  <si>
    <t>http://www.ngsd66.org</t>
  </si>
  <si>
    <t>Millbrook Junior High School</t>
  </si>
  <si>
    <t>172827005319</t>
  </si>
  <si>
    <t>Newark Elem School</t>
  </si>
  <si>
    <t>172827002978</t>
  </si>
  <si>
    <t>240470880</t>
  </si>
  <si>
    <t>1731770</t>
  </si>
  <si>
    <t>http://www.plano88.org</t>
  </si>
  <si>
    <t>Plano High School</t>
  </si>
  <si>
    <t>173177003342</t>
  </si>
  <si>
    <t>http://www.plano88.org/phs/</t>
  </si>
  <si>
    <t>Plano Middle School</t>
  </si>
  <si>
    <t>173177003343</t>
  </si>
  <si>
    <t>http://www.plano88.org/pms/</t>
  </si>
  <si>
    <t>P H Miller Elem School</t>
  </si>
  <si>
    <t>173177003341</t>
  </si>
  <si>
    <t>http://www.plano88.org/phm/</t>
  </si>
  <si>
    <t>Centennial Elem School</t>
  </si>
  <si>
    <t>173177003340</t>
  </si>
  <si>
    <t>http://www.plano88.org/cent/</t>
  </si>
  <si>
    <t>Emily G Johns School</t>
  </si>
  <si>
    <t>173177005936</t>
  </si>
  <si>
    <t>http://www.plano88.org/egj/</t>
  </si>
  <si>
    <t>240470900</t>
  </si>
  <si>
    <t>1723160</t>
  </si>
  <si>
    <t>http://www.lisbon.k12.il.us</t>
  </si>
  <si>
    <t>Lisbon Grade School</t>
  </si>
  <si>
    <t>172316002552</t>
  </si>
  <si>
    <t>240471150</t>
  </si>
  <si>
    <t>1743960</t>
  </si>
  <si>
    <t>http://www.y115.org</t>
  </si>
  <si>
    <t>Yorkville High School</t>
  </si>
  <si>
    <t>174396004363</t>
  </si>
  <si>
    <t>Yorkville Middle School</t>
  </si>
  <si>
    <t>174396004360</t>
  </si>
  <si>
    <t>Circle Center Grade School</t>
  </si>
  <si>
    <t>174396004362</t>
  </si>
  <si>
    <t>Yorkville Grade School</t>
  </si>
  <si>
    <t>174396004359</t>
  </si>
  <si>
    <t>Bristol Grade School</t>
  </si>
  <si>
    <t>174396004361</t>
  </si>
  <si>
    <t>Yorkville Intermediate School</t>
  </si>
  <si>
    <t>174396005211</t>
  </si>
  <si>
    <t>Grande Reserve Elem Sch</t>
  </si>
  <si>
    <t>174396005819</t>
  </si>
  <si>
    <t>Bristol Bay Elem Sch</t>
  </si>
  <si>
    <t>174396005920</t>
  </si>
  <si>
    <t>Autumn Creek Elem Sch</t>
  </si>
  <si>
    <t>174396006052</t>
  </si>
  <si>
    <t>Yorkville Early Childhood Center</t>
  </si>
  <si>
    <t>174396006855</t>
  </si>
  <si>
    <t>Yorkville Transition Program</t>
  </si>
  <si>
    <t>240473080</t>
  </si>
  <si>
    <t>CUSD 308</t>
  </si>
  <si>
    <t>1730270</t>
  </si>
  <si>
    <t>http://www.sd308.org</t>
  </si>
  <si>
    <t>Oswego High School</t>
  </si>
  <si>
    <t>173027003132</t>
  </si>
  <si>
    <t>http://www.oswego308.org</t>
  </si>
  <si>
    <t>Oswego East High School</t>
  </si>
  <si>
    <t>173027005337</t>
  </si>
  <si>
    <t>Traughber Jr High School</t>
  </si>
  <si>
    <t>173027003134</t>
  </si>
  <si>
    <t>Thompson Jr High School</t>
  </si>
  <si>
    <t>173027003133</t>
  </si>
  <si>
    <t>Bednarcik Junior High School</t>
  </si>
  <si>
    <t>173027004768</t>
  </si>
  <si>
    <t>Plank Junior High</t>
  </si>
  <si>
    <t>173027005820</t>
  </si>
  <si>
    <t>Murphy Junior High School</t>
  </si>
  <si>
    <t>173027006236</t>
  </si>
  <si>
    <t>Boulder Hill Elem School</t>
  </si>
  <si>
    <t>173027003129</t>
  </si>
  <si>
    <t>Long Beach Elem School</t>
  </si>
  <si>
    <t>173027003131</t>
  </si>
  <si>
    <t>Old Post Elementary School</t>
  </si>
  <si>
    <t>173027002101</t>
  </si>
  <si>
    <t>The Wheatlands Elementary School</t>
  </si>
  <si>
    <t>173027004384</t>
  </si>
  <si>
    <t>Fox Chase Elementary School</t>
  </si>
  <si>
    <t>173027004390</t>
  </si>
  <si>
    <t>Homestead Elementary School</t>
  </si>
  <si>
    <t>173027004769</t>
  </si>
  <si>
    <t>Lakewood Creek Elementary</t>
  </si>
  <si>
    <t>173027005698</t>
  </si>
  <si>
    <t>Prairie Point Elem School</t>
  </si>
  <si>
    <t>173027005344</t>
  </si>
  <si>
    <t>173027005365</t>
  </si>
  <si>
    <t>Wolfs Crossing Elem School</t>
  </si>
  <si>
    <t>173027005457</t>
  </si>
  <si>
    <t>Grande Park Elem Sch</t>
  </si>
  <si>
    <t>173027005938</t>
  </si>
  <si>
    <t>Southbury Elem School</t>
  </si>
  <si>
    <t>173027006004</t>
  </si>
  <si>
    <t>Hunt Club Elem</t>
  </si>
  <si>
    <t>173027006054</t>
  </si>
  <si>
    <t>Brokaw Early Learning Center</t>
  </si>
  <si>
    <t>173027005924</t>
  </si>
  <si>
    <t>East View Academy School</t>
  </si>
  <si>
    <t>173027006410</t>
  </si>
  <si>
    <t>260290010</t>
  </si>
  <si>
    <t>1704440</t>
  </si>
  <si>
    <t>http://www.acusd1.org</t>
  </si>
  <si>
    <t>Astoria High School</t>
  </si>
  <si>
    <t>170444000130</t>
  </si>
  <si>
    <t>Astoria Junior High School</t>
  </si>
  <si>
    <t>170444005139</t>
  </si>
  <si>
    <t>Astoria Elem School</t>
  </si>
  <si>
    <t>170444004529</t>
  </si>
  <si>
    <t>260290020</t>
  </si>
  <si>
    <t>1738490</t>
  </si>
  <si>
    <t>http://www.vit2.org</t>
  </si>
  <si>
    <t>V I T Sr High School</t>
  </si>
  <si>
    <t>173849003925</t>
  </si>
  <si>
    <t>V I T Jr High School</t>
  </si>
  <si>
    <t>173849003926</t>
  </si>
  <si>
    <t>V I T Elementary School</t>
  </si>
  <si>
    <t>173849004850</t>
  </si>
  <si>
    <t>260290030</t>
  </si>
  <si>
    <t>1711400</t>
  </si>
  <si>
    <t>Cuba Sr High School</t>
  </si>
  <si>
    <t>171140001370</t>
  </si>
  <si>
    <t>http://www.cusd3.net</t>
  </si>
  <si>
    <t>Cuba Middle School</t>
  </si>
  <si>
    <t>171140001369</t>
  </si>
  <si>
    <t>Cuba Elem School</t>
  </si>
  <si>
    <t>171140001371</t>
  </si>
  <si>
    <t>260290040</t>
  </si>
  <si>
    <t>1736960</t>
  </si>
  <si>
    <t>http://www.spoonrivervalley.us</t>
  </si>
  <si>
    <t>Spoon River Valley Sr High Sch</t>
  </si>
  <si>
    <t>173696003809</t>
  </si>
  <si>
    <t>Spoon River Valley Jr High Sch</t>
  </si>
  <si>
    <t>173696003808</t>
  </si>
  <si>
    <t>Spoon River Valley Elem School</t>
  </si>
  <si>
    <t>173696004838</t>
  </si>
  <si>
    <t>260290660</t>
  </si>
  <si>
    <t>1708280</t>
  </si>
  <si>
    <t>http://www.cantonusd.org</t>
  </si>
  <si>
    <t>Canton High School</t>
  </si>
  <si>
    <t>170828000438</t>
  </si>
  <si>
    <t>http://cantonusd.org</t>
  </si>
  <si>
    <t>Ingersoll Middle School</t>
  </si>
  <si>
    <t>170828000440</t>
  </si>
  <si>
    <t>Westview Elementary School</t>
  </si>
  <si>
    <t>170828000444</t>
  </si>
  <si>
    <t>170828000442</t>
  </si>
  <si>
    <t>Eastview Elementary School</t>
  </si>
  <si>
    <t>170828000439</t>
  </si>
  <si>
    <t>260290970</t>
  </si>
  <si>
    <t>1700153</t>
  </si>
  <si>
    <t>Lewistown Jr/Sr High School</t>
  </si>
  <si>
    <t>170015302517</t>
  </si>
  <si>
    <t>http://www.lewistown97.net</t>
  </si>
  <si>
    <t>170015302515</t>
  </si>
  <si>
    <t>260343070</t>
  </si>
  <si>
    <t>1701384</t>
  </si>
  <si>
    <t>http://www.illiniwest.org</t>
  </si>
  <si>
    <t>Illini West High School</t>
  </si>
  <si>
    <t>170138405922</t>
  </si>
  <si>
    <t>260343160</t>
  </si>
  <si>
    <t>1740890</t>
  </si>
  <si>
    <t>http://warsawschool.com</t>
  </si>
  <si>
    <t>Warsaw Sr High School</t>
  </si>
  <si>
    <t>174089004102</t>
  </si>
  <si>
    <t>Warsaw Elem School</t>
  </si>
  <si>
    <t>174089004101</t>
  </si>
  <si>
    <t>260343170</t>
  </si>
  <si>
    <t>1701385</t>
  </si>
  <si>
    <t>http://www.cesd317.org</t>
  </si>
  <si>
    <t>Carthage Middle School</t>
  </si>
  <si>
    <t>170138505937</t>
  </si>
  <si>
    <t>Carthage Primary School</t>
  </si>
  <si>
    <t>170138505931</t>
  </si>
  <si>
    <t>260343250</t>
  </si>
  <si>
    <t>1727780</t>
  </si>
  <si>
    <t>http://www.nauvoo-colusa.com</t>
  </si>
  <si>
    <t>Nauvoo Elem School</t>
  </si>
  <si>
    <t>172778004761</t>
  </si>
  <si>
    <t>260343270</t>
  </si>
  <si>
    <t>1701388</t>
  </si>
  <si>
    <t>http://www.dcbulldogs.com</t>
  </si>
  <si>
    <t>Dallas City Elem School</t>
  </si>
  <si>
    <t>170138805917</t>
  </si>
  <si>
    <t>260343280</t>
  </si>
  <si>
    <t>1718060</t>
  </si>
  <si>
    <t>http://www.hhs328.com</t>
  </si>
  <si>
    <t>Hamilton High School</t>
  </si>
  <si>
    <t>171806002084</t>
  </si>
  <si>
    <t>Hamilton Elementary School</t>
  </si>
  <si>
    <t>171806002085</t>
  </si>
  <si>
    <t>260343370</t>
  </si>
  <si>
    <t>1736610</t>
  </si>
  <si>
    <t>http://www.southeastern337.com</t>
  </si>
  <si>
    <t>Southeastern Jr/Sr High School</t>
  </si>
  <si>
    <t>173661003771</t>
  </si>
  <si>
    <t>Southeastern Elementary School</t>
  </si>
  <si>
    <t>173661004801</t>
  </si>
  <si>
    <t>260343470</t>
  </si>
  <si>
    <t>1701381</t>
  </si>
  <si>
    <t>http://www.laharpeeagles.org/</t>
  </si>
  <si>
    <t>La Harpe Elementary School</t>
  </si>
  <si>
    <t>170138105943</t>
  </si>
  <si>
    <t>260621030</t>
  </si>
  <si>
    <t>1700314</t>
  </si>
  <si>
    <t>http://www.wp103.org</t>
  </si>
  <si>
    <t>West Prairie Senior High School</t>
  </si>
  <si>
    <t>170031405701</t>
  </si>
  <si>
    <t>West Prairie Junior High School</t>
  </si>
  <si>
    <t>170031405702</t>
  </si>
  <si>
    <t>West Prairie North Elementary School</t>
  </si>
  <si>
    <t>170031405703</t>
  </si>
  <si>
    <t>West Prairie South Elementary School</t>
  </si>
  <si>
    <t>170031405704</t>
  </si>
  <si>
    <t>260621700</t>
  </si>
  <si>
    <t>1707950</t>
  </si>
  <si>
    <t>http://bpcschools.org</t>
  </si>
  <si>
    <t>Bushnell-Prairie City High Sch</t>
  </si>
  <si>
    <t>170795000401</t>
  </si>
  <si>
    <t>http://www.bpcschools.org</t>
  </si>
  <si>
    <t>Bushnell-Prairie City Jr High Sch</t>
  </si>
  <si>
    <t>170795000402</t>
  </si>
  <si>
    <t>Bushnell-Prairie City Elem Sch</t>
  </si>
  <si>
    <t>170795000403</t>
  </si>
  <si>
    <t>260621850</t>
  </si>
  <si>
    <t>1723920</t>
  </si>
  <si>
    <t>http://www.macomb185.org</t>
  </si>
  <si>
    <t>Macomb Senior High School</t>
  </si>
  <si>
    <t>172392002611</t>
  </si>
  <si>
    <t>Macomb Middle School</t>
  </si>
  <si>
    <t>172392001701</t>
  </si>
  <si>
    <t>172392002607</t>
  </si>
  <si>
    <t>http://district185.macomb.com</t>
  </si>
  <si>
    <t>Edison Elementary School</t>
  </si>
  <si>
    <t>172392002605</t>
  </si>
  <si>
    <t>MacArthur Early Childhood Center</t>
  </si>
  <si>
    <t>172392002609</t>
  </si>
  <si>
    <t>260850050</t>
  </si>
  <si>
    <t>1700332</t>
  </si>
  <si>
    <t>http://www.sid5.com</t>
  </si>
  <si>
    <t>Rushville-Industry High School</t>
  </si>
  <si>
    <t>170033205812</t>
  </si>
  <si>
    <t>170033205814</t>
  </si>
  <si>
    <t>170033205815</t>
  </si>
  <si>
    <t>Schuyler Industry Middle School</t>
  </si>
  <si>
    <t>170033206548</t>
  </si>
  <si>
    <t>280060170</t>
  </si>
  <si>
    <t>1729700</t>
  </si>
  <si>
    <t>http://ohiocommunityschooldistricts.com/</t>
  </si>
  <si>
    <t>Ohio Com Cons Grade School</t>
  </si>
  <si>
    <t>172970003084</t>
  </si>
  <si>
    <t>http://www.bhsroe.org</t>
  </si>
  <si>
    <t>280060840</t>
  </si>
  <si>
    <t>1724120</t>
  </si>
  <si>
    <t>http://maldengradeschool.org/administration/index.htm</t>
  </si>
  <si>
    <t>Malden Grade School</t>
  </si>
  <si>
    <t>172412002635</t>
  </si>
  <si>
    <t>http://www.maldenschool.org</t>
  </si>
  <si>
    <t>280060940</t>
  </si>
  <si>
    <t>1721510</t>
  </si>
  <si>
    <t>http://www.laddccsd94.com</t>
  </si>
  <si>
    <t>Ladd Comm Cons Sch</t>
  </si>
  <si>
    <t>172151002419</t>
  </si>
  <si>
    <t>280060980</t>
  </si>
  <si>
    <t>1711700</t>
  </si>
  <si>
    <t>Dalzell Grade School</t>
  </si>
  <si>
    <t>171170001378</t>
  </si>
  <si>
    <t>280060990</t>
  </si>
  <si>
    <t>1737050</t>
  </si>
  <si>
    <t>http://www.sv99.org</t>
  </si>
  <si>
    <t>173705003812</t>
  </si>
  <si>
    <t>280061030</t>
  </si>
  <si>
    <t>1712090</t>
  </si>
  <si>
    <t>http://www.depueschools.org</t>
  </si>
  <si>
    <t>DePue High School</t>
  </si>
  <si>
    <t>171209001459</t>
  </si>
  <si>
    <t>DePue Elem School</t>
  </si>
  <si>
    <t>171209004603</t>
  </si>
  <si>
    <t>280061150</t>
  </si>
  <si>
    <t>1732670</t>
  </si>
  <si>
    <t>http://www.princeton115schools.org</t>
  </si>
  <si>
    <t>Logan Jr High School</t>
  </si>
  <si>
    <t>173267003390</t>
  </si>
  <si>
    <t>173267003389</t>
  </si>
  <si>
    <t>173267003388</t>
  </si>
  <si>
    <t>Douglas Elementary School</t>
  </si>
  <si>
    <t>173267006325</t>
  </si>
  <si>
    <t>Behavior Disorder Program Coop</t>
  </si>
  <si>
    <t>173267006377</t>
  </si>
  <si>
    <t>280063030</t>
  </si>
  <si>
    <t>1721680</t>
  </si>
  <si>
    <t>https://home.lamoilleschools.org</t>
  </si>
  <si>
    <t>La Moille Jr/Sr High School</t>
  </si>
  <si>
    <t>172168002434</t>
  </si>
  <si>
    <t>Allen Grade School</t>
  </si>
  <si>
    <t>172168002435</t>
  </si>
  <si>
    <t>http://www.lamoilleschools.org</t>
  </si>
  <si>
    <t>280063400</t>
  </si>
  <si>
    <t>1700125</t>
  </si>
  <si>
    <t>http://www.bv340.com</t>
  </si>
  <si>
    <t>Bureau Valley High School</t>
  </si>
  <si>
    <t>170012501425</t>
  </si>
  <si>
    <t>Bureau Valley North</t>
  </si>
  <si>
    <t>170012501426</t>
  </si>
  <si>
    <t>Bureau Valley Elemntry-Wyanet</t>
  </si>
  <si>
    <t>170012502860</t>
  </si>
  <si>
    <t>Bureau Valley Elementary and Junior High</t>
  </si>
  <si>
    <t>170012506750</t>
  </si>
  <si>
    <t>280065000</t>
  </si>
  <si>
    <t>1732700</t>
  </si>
  <si>
    <t>http://www.phs-il.org</t>
  </si>
  <si>
    <t>Princeton High School</t>
  </si>
  <si>
    <t>173270003392</t>
  </si>
  <si>
    <t>280065020</t>
  </si>
  <si>
    <t>1718030</t>
  </si>
  <si>
    <t>https://www.hallhighschool502.com/</t>
  </si>
  <si>
    <t>Hall High School</t>
  </si>
  <si>
    <t>171803002082</t>
  </si>
  <si>
    <t>280065050</t>
  </si>
  <si>
    <t>1729730</t>
  </si>
  <si>
    <t>http://www.bhsroe.k12.il.us</t>
  </si>
  <si>
    <t>Ohio Community High School</t>
  </si>
  <si>
    <t>172973003085</t>
  </si>
  <si>
    <t>280371900</t>
  </si>
  <si>
    <t>1710690</t>
  </si>
  <si>
    <t>http://www.csd190.org</t>
  </si>
  <si>
    <t>Colona Grade School</t>
  </si>
  <si>
    <t>171069001293</t>
  </si>
  <si>
    <t>280372230</t>
  </si>
  <si>
    <t>1730200</t>
  </si>
  <si>
    <t>http://www.orionschools.us</t>
  </si>
  <si>
    <t>Orion High School</t>
  </si>
  <si>
    <t>173020003120</t>
  </si>
  <si>
    <t>Orion Middle School</t>
  </si>
  <si>
    <t>173020003121</t>
  </si>
  <si>
    <t>C R Hanna Elem School</t>
  </si>
  <si>
    <t>173020003119</t>
  </si>
  <si>
    <t>280372240</t>
  </si>
  <si>
    <t>1716140</t>
  </si>
  <si>
    <t>http://galva224.org</t>
  </si>
  <si>
    <t>Galva Jr-Sr High School</t>
  </si>
  <si>
    <t>171614001939</t>
  </si>
  <si>
    <t>http://www.galva224.org</t>
  </si>
  <si>
    <t>Galva Elem School</t>
  </si>
  <si>
    <t>171614005563</t>
  </si>
  <si>
    <t>280372250</t>
  </si>
  <si>
    <t>1703660</t>
  </si>
  <si>
    <t>http://www.alwood.net</t>
  </si>
  <si>
    <t>AlWood  Middle/High School</t>
  </si>
  <si>
    <t>170366000058</t>
  </si>
  <si>
    <t>AlWood Elem School</t>
  </si>
  <si>
    <t>170366000057</t>
  </si>
  <si>
    <t>280372260</t>
  </si>
  <si>
    <t>1703810</t>
  </si>
  <si>
    <t>http://annawan226.org</t>
  </si>
  <si>
    <t>Annawan High School</t>
  </si>
  <si>
    <t>170381000069</t>
  </si>
  <si>
    <t>Annawan Grade School</t>
  </si>
  <si>
    <t>170381000068</t>
  </si>
  <si>
    <t>280372270</t>
  </si>
  <si>
    <t>1708160</t>
  </si>
  <si>
    <t>http://www.district227.org/</t>
  </si>
  <si>
    <t>Cambridge Jr/Sr High School</t>
  </si>
  <si>
    <t>170816000429</t>
  </si>
  <si>
    <t>Cambridge Comm Grade School</t>
  </si>
  <si>
    <t>170816004561</t>
  </si>
  <si>
    <t>http://cambridge.il.schoolwebpages.com</t>
  </si>
  <si>
    <t>280372280</t>
  </si>
  <si>
    <t>1716350</t>
  </si>
  <si>
    <t>http://www.geneseoschools.org</t>
  </si>
  <si>
    <t>Geneseo High School</t>
  </si>
  <si>
    <t>171635001948</t>
  </si>
  <si>
    <t>Geneseo Middle School</t>
  </si>
  <si>
    <t>171635001949</t>
  </si>
  <si>
    <t>Millikin Elem School</t>
  </si>
  <si>
    <t>171635001950</t>
  </si>
  <si>
    <t>Northside Elem School</t>
  </si>
  <si>
    <t>171635001951</t>
  </si>
  <si>
    <t>171635001952</t>
  </si>
  <si>
    <t>280372290</t>
  </si>
  <si>
    <t>1721000</t>
  </si>
  <si>
    <t>http://kcud229.org</t>
  </si>
  <si>
    <t>Kewanee High School</t>
  </si>
  <si>
    <t>172100002383</t>
  </si>
  <si>
    <t>Central Junior High</t>
  </si>
  <si>
    <t>172100005610</t>
  </si>
  <si>
    <t>Central Elem</t>
  </si>
  <si>
    <t>172100002380</t>
  </si>
  <si>
    <t>Belle Alexander Elem School</t>
  </si>
  <si>
    <t>172100002381</t>
  </si>
  <si>
    <t>172100002379</t>
  </si>
  <si>
    <t>Neponset Grade School</t>
  </si>
  <si>
    <t>172100002954</t>
  </si>
  <si>
    <t>Lyle School</t>
  </si>
  <si>
    <t>172100002382</t>
  </si>
  <si>
    <t>280372300</t>
  </si>
  <si>
    <t>1742060</t>
  </si>
  <si>
    <t>http://www.geese230.com</t>
  </si>
  <si>
    <t>Wethersfield Jr/Sr High School</t>
  </si>
  <si>
    <t>174206004205</t>
  </si>
  <si>
    <t>Wethersfield Elem School</t>
  </si>
  <si>
    <t>174206004204</t>
  </si>
  <si>
    <t>280880010</t>
  </si>
  <si>
    <t>1706880</t>
  </si>
  <si>
    <t>http://www.bradfordschool.net</t>
  </si>
  <si>
    <t>Bradford Jr High School</t>
  </si>
  <si>
    <t>170688004784</t>
  </si>
  <si>
    <t>Bradford Grade School</t>
  </si>
  <si>
    <t>170688000355</t>
  </si>
  <si>
    <t>280881000</t>
  </si>
  <si>
    <t>1737490</t>
  </si>
  <si>
    <t>http://www.stark100.com</t>
  </si>
  <si>
    <t>Stark County High School</t>
  </si>
  <si>
    <t>173749003979</t>
  </si>
  <si>
    <t>Stark County Junior High School</t>
  </si>
  <si>
    <t>173749000012</t>
  </si>
  <si>
    <t>Stark County Elem Sch</t>
  </si>
  <si>
    <t>173749003687</t>
  </si>
  <si>
    <t>300020010</t>
  </si>
  <si>
    <t>1708070</t>
  </si>
  <si>
    <t>http://www.cairoschooldistrict1.com</t>
  </si>
  <si>
    <t>Cairo Jr/Sr High School</t>
  </si>
  <si>
    <t>170807000420</t>
  </si>
  <si>
    <t>Cairo Elementary School</t>
  </si>
  <si>
    <t>170807000424</t>
  </si>
  <si>
    <t>300020050</t>
  </si>
  <si>
    <t>1713590</t>
  </si>
  <si>
    <t>http://egyptianschool.com</t>
  </si>
  <si>
    <t>Egyptian Sr High School</t>
  </si>
  <si>
    <t>171359001657</t>
  </si>
  <si>
    <t>Egyptian Jr High School</t>
  </si>
  <si>
    <t>171359001655</t>
  </si>
  <si>
    <t>Egyptian Elem School</t>
  </si>
  <si>
    <t>171359001656</t>
  </si>
  <si>
    <t>300390860</t>
  </si>
  <si>
    <t>1712150</t>
  </si>
  <si>
    <t>http://www.desoto86.org</t>
  </si>
  <si>
    <t>DeSoto Elementary School</t>
  </si>
  <si>
    <t>171215001472</t>
  </si>
  <si>
    <t>300390950</t>
  </si>
  <si>
    <t>1708340</t>
  </si>
  <si>
    <t>http://www.ces95.org</t>
  </si>
  <si>
    <t>Carbondale Middle School</t>
  </si>
  <si>
    <t>170834000449</t>
  </si>
  <si>
    <t>Thomas Elementary School</t>
  </si>
  <si>
    <t>170834000448</t>
  </si>
  <si>
    <t>Parrish Elem School</t>
  </si>
  <si>
    <t>170834000450</t>
  </si>
  <si>
    <t>Lewis School</t>
  </si>
  <si>
    <t>170834000452</t>
  </si>
  <si>
    <t>300391300</t>
  </si>
  <si>
    <t>1716590</t>
  </si>
  <si>
    <t>http://www.gcs130.org</t>
  </si>
  <si>
    <t>Giant City Elem School</t>
  </si>
  <si>
    <t>171659001964</t>
  </si>
  <si>
    <t>300391400</t>
  </si>
  <si>
    <t>1739930</t>
  </si>
  <si>
    <t>http://www.up140.org</t>
  </si>
  <si>
    <t>Unity Point Elem School</t>
  </si>
  <si>
    <t>173993004010</t>
  </si>
  <si>
    <t>300391650</t>
  </si>
  <si>
    <t>1708370</t>
  </si>
  <si>
    <t>http://www.cchs165.jacksn.k12.il.us</t>
  </si>
  <si>
    <t>Carbondale Comm H S</t>
  </si>
  <si>
    <t>170837000454</t>
  </si>
  <si>
    <t>300391760</t>
  </si>
  <si>
    <t>1708250</t>
  </si>
  <si>
    <t>http://www.edline.net/pages/trico_cusd_176</t>
  </si>
  <si>
    <t>Trico Senior High School</t>
  </si>
  <si>
    <t>170825000437</t>
  </si>
  <si>
    <t>Trico Jr High School</t>
  </si>
  <si>
    <t>170825000436</t>
  </si>
  <si>
    <t>Trico Elementary School</t>
  </si>
  <si>
    <t>170825000435</t>
  </si>
  <si>
    <t>300391860</t>
  </si>
  <si>
    <t>1727610</t>
  </si>
  <si>
    <t>http://www.cusd186.org</t>
  </si>
  <si>
    <t>Murphysboro High School</t>
  </si>
  <si>
    <t>172761002925</t>
  </si>
  <si>
    <t>http://www.mhs.org</t>
  </si>
  <si>
    <t>Murphysboro Middle School</t>
  </si>
  <si>
    <t>172761002926</t>
  </si>
  <si>
    <t>http://mms.mboro.jacksn.k12.il.us</t>
  </si>
  <si>
    <t>Carruthers Elementary School</t>
  </si>
  <si>
    <t>172761005285</t>
  </si>
  <si>
    <t>http://www.mboro.jacksn.k12.il.us/education/school/school.php?sectionid=3</t>
  </si>
  <si>
    <t>Gen John A Logan Attendance Cntr</t>
  </si>
  <si>
    <t>172761004396</t>
  </si>
  <si>
    <t>http://gjal.mboro.jacksn.k12.il.us</t>
  </si>
  <si>
    <t>McElvain School</t>
  </si>
  <si>
    <t>172761006218</t>
  </si>
  <si>
    <t>300391960</t>
  </si>
  <si>
    <t>1713860</t>
  </si>
  <si>
    <t>http://elv196.org</t>
  </si>
  <si>
    <t>Elverado High School</t>
  </si>
  <si>
    <t>171386001732</t>
  </si>
  <si>
    <t>Elverado Junior High School</t>
  </si>
  <si>
    <t>171386001733</t>
  </si>
  <si>
    <t>Elverado Primary School</t>
  </si>
  <si>
    <t>171386001731</t>
  </si>
  <si>
    <t>Elverado Intermediate School</t>
  </si>
  <si>
    <t>171386001734</t>
  </si>
  <si>
    <t>300730050</t>
  </si>
  <si>
    <t>1738550</t>
  </si>
  <si>
    <t>http://tgs5.com</t>
  </si>
  <si>
    <t>Tamaroa Elem School</t>
  </si>
  <si>
    <t>173855003928</t>
  </si>
  <si>
    <t>300730500</t>
  </si>
  <si>
    <t>1700009</t>
  </si>
  <si>
    <t>http://www.jrpanther.com</t>
  </si>
  <si>
    <t>Pinckneyville Elem School</t>
  </si>
  <si>
    <t>170000903322</t>
  </si>
  <si>
    <t>https://www.jrpanther.com/</t>
  </si>
  <si>
    <t>Pinckneyville Middle School</t>
  </si>
  <si>
    <t>170000903323</t>
  </si>
  <si>
    <t>300731010</t>
  </si>
  <si>
    <t>1731620</t>
  </si>
  <si>
    <t>http://www.pchspanthers.com</t>
  </si>
  <si>
    <t>Pinckneyville Comm High School</t>
  </si>
  <si>
    <t>173162003326</t>
  </si>
  <si>
    <t>300732040</t>
  </si>
  <si>
    <t>CCSD 204</t>
  </si>
  <si>
    <t>1731560</t>
  </si>
  <si>
    <t>http://www.ccsd204.org</t>
  </si>
  <si>
    <t>Community Cons School</t>
  </si>
  <si>
    <t>173156003324</t>
  </si>
  <si>
    <t>300733000</t>
  </si>
  <si>
    <t>1712760</t>
  </si>
  <si>
    <t>http://www.duquoinschools.org</t>
  </si>
  <si>
    <t>Du Quoin High School</t>
  </si>
  <si>
    <t>171276001530</t>
  </si>
  <si>
    <t>Du Quoin  Middle School</t>
  </si>
  <si>
    <t>171276001531</t>
  </si>
  <si>
    <t>Du Quoin  Elementary School</t>
  </si>
  <si>
    <t>171276001535</t>
  </si>
  <si>
    <t>300771000</t>
  </si>
  <si>
    <t>1739630</t>
  </si>
  <si>
    <t>http://www.centuryschool100.com</t>
  </si>
  <si>
    <t>Century Jr/Sr High School</t>
  </si>
  <si>
    <t>173963004003</t>
  </si>
  <si>
    <t>Century Elementary School</t>
  </si>
  <si>
    <t>173963004861</t>
  </si>
  <si>
    <t>http://www.centuryschool100.com/</t>
  </si>
  <si>
    <t>300771010</t>
  </si>
  <si>
    <t>1726970</t>
  </si>
  <si>
    <t>http://www.meridian101.com/</t>
  </si>
  <si>
    <t>Meridian High School</t>
  </si>
  <si>
    <t>172697002873</t>
  </si>
  <si>
    <t>http://www.meridian101.com</t>
  </si>
  <si>
    <t>Meridian Elementary School</t>
  </si>
  <si>
    <t>172697002874</t>
  </si>
  <si>
    <t>300910160</t>
  </si>
  <si>
    <t>1722860</t>
  </si>
  <si>
    <t>https://lickcreekccsd.schoolinsites.com/</t>
  </si>
  <si>
    <t>Lick Creek Elem School</t>
  </si>
  <si>
    <t>172286002532</t>
  </si>
  <si>
    <t>300910170</t>
  </si>
  <si>
    <t>1710570</t>
  </si>
  <si>
    <t>http://www.cobdenappleknockers.com</t>
  </si>
  <si>
    <t>Cobden High School</t>
  </si>
  <si>
    <t>171057001274</t>
  </si>
  <si>
    <t>http://cobdenappleknockers.com</t>
  </si>
  <si>
    <t>Cobden Jr High School</t>
  </si>
  <si>
    <t>171057001273</t>
  </si>
  <si>
    <t>Cobden Elem School</t>
  </si>
  <si>
    <t>171057004576</t>
  </si>
  <si>
    <t>300910370</t>
  </si>
  <si>
    <t>1703750</t>
  </si>
  <si>
    <t>http://www.anna37.com</t>
  </si>
  <si>
    <t>Anna Junior High School</t>
  </si>
  <si>
    <t>170375000064</t>
  </si>
  <si>
    <t>Davie Elem School</t>
  </si>
  <si>
    <t>170375000065</t>
  </si>
  <si>
    <t>170375000066</t>
  </si>
  <si>
    <t>300910430</t>
  </si>
  <si>
    <t>County of Union Sch Dist No43</t>
  </si>
  <si>
    <t>1720640</t>
  </si>
  <si>
    <t>http://www.jonesboro43.com</t>
  </si>
  <si>
    <t>Jonesboro Elem School</t>
  </si>
  <si>
    <t>172064002353</t>
  </si>
  <si>
    <t>300910660</t>
  </si>
  <si>
    <t>1712480</t>
  </si>
  <si>
    <t>http://www.dongolaschool.com</t>
  </si>
  <si>
    <t>Dongola High School</t>
  </si>
  <si>
    <t>171248001502</t>
  </si>
  <si>
    <t>Dongola Jr High School</t>
  </si>
  <si>
    <t>171248004610</t>
  </si>
  <si>
    <t>Dongola Elementary School</t>
  </si>
  <si>
    <t>171248004609</t>
  </si>
  <si>
    <t>300910810</t>
  </si>
  <si>
    <t>1703780</t>
  </si>
  <si>
    <t>http://aj81.net</t>
  </si>
  <si>
    <t>Anna-Jonesboro High School</t>
  </si>
  <si>
    <t>170378000067</t>
  </si>
  <si>
    <t>300910840</t>
  </si>
  <si>
    <t>1742990</t>
  </si>
  <si>
    <t>http://www.shawneedistrict84.com</t>
  </si>
  <si>
    <t>Shawnee High School</t>
  </si>
  <si>
    <t>174299004313</t>
  </si>
  <si>
    <t>Shawnee Jr High School</t>
  </si>
  <si>
    <t>174299004315</t>
  </si>
  <si>
    <t>Shawnee Elementary School</t>
  </si>
  <si>
    <t>174299004312</t>
  </si>
  <si>
    <t>310450460</t>
  </si>
  <si>
    <t>1713710</t>
  </si>
  <si>
    <t>http://www.u-46.org</t>
  </si>
  <si>
    <t>Elgin High School</t>
  </si>
  <si>
    <t>171371001674</t>
  </si>
  <si>
    <t>http://schools.u-46.org/ehs</t>
  </si>
  <si>
    <t>Larkin High School</t>
  </si>
  <si>
    <t>171371001690</t>
  </si>
  <si>
    <t>http://www.u-46.org/lhs</t>
  </si>
  <si>
    <t>Streamwood High School</t>
  </si>
  <si>
    <t>171371001703</t>
  </si>
  <si>
    <t>http://schools.u-46.org/shs</t>
  </si>
  <si>
    <t>Bartlett High School</t>
  </si>
  <si>
    <t>171371002108</t>
  </si>
  <si>
    <t>http://www.u-46.org/bhs/</t>
  </si>
  <si>
    <t>South Elgin High School</t>
  </si>
  <si>
    <t>171371005611</t>
  </si>
  <si>
    <t>http://www.u-46.org/sehs</t>
  </si>
  <si>
    <t>Abbott Middle School</t>
  </si>
  <si>
    <t>171371001664</t>
  </si>
  <si>
    <t>http://schools.u-46.org/abbott</t>
  </si>
  <si>
    <t>Eastview Middle School</t>
  </si>
  <si>
    <t>171371001441</t>
  </si>
  <si>
    <t>http://schools.u-46.org/eastview</t>
  </si>
  <si>
    <t>Ellis Middle School</t>
  </si>
  <si>
    <t>171371001673</t>
  </si>
  <si>
    <t>http://schools.u-46.org/ellis</t>
  </si>
  <si>
    <t>Kimball Middle School</t>
  </si>
  <si>
    <t>171371001675</t>
  </si>
  <si>
    <t>http://schools.u-46.org/kimball</t>
  </si>
  <si>
    <t>Larsen Middle School</t>
  </si>
  <si>
    <t>171371001689</t>
  </si>
  <si>
    <t>http://schools.u-46.org/larsen</t>
  </si>
  <si>
    <t>Tefft Middle School</t>
  </si>
  <si>
    <t>171371001691</t>
  </si>
  <si>
    <t>http://schools.u-46.org/tms</t>
  </si>
  <si>
    <t>Kenyon Woods Middle School</t>
  </si>
  <si>
    <t>171371005612</t>
  </si>
  <si>
    <t>http://schools.u-46.org/kenyon</t>
  </si>
  <si>
    <t>1045</t>
  </si>
  <si>
    <t>Canton Middle School</t>
  </si>
  <si>
    <t>171371001705</t>
  </si>
  <si>
    <t>http://schools.u-46.org/canton</t>
  </si>
  <si>
    <t>171371005613</t>
  </si>
  <si>
    <t>http://schools.u-46.org/lincoln</t>
  </si>
  <si>
    <t>Hilltop Elementary School</t>
  </si>
  <si>
    <t>171371005614</t>
  </si>
  <si>
    <t>https://www.u-46.org/Hilltop</t>
  </si>
  <si>
    <t>Timber Trails Elementary School</t>
  </si>
  <si>
    <t>171371005615</t>
  </si>
  <si>
    <t>https://www.u-46.org/Timbertrails</t>
  </si>
  <si>
    <t>Bartlett Elem School</t>
  </si>
  <si>
    <t>171371001667</t>
  </si>
  <si>
    <t>http://schools.u-46.org/bartlett</t>
  </si>
  <si>
    <t>Century Oaks Elem School</t>
  </si>
  <si>
    <t>171371001665</t>
  </si>
  <si>
    <t>http://schools.u-46.org/centuryoaks</t>
  </si>
  <si>
    <t>Channing Memorial Elem School</t>
  </si>
  <si>
    <t>171371001668</t>
  </si>
  <si>
    <t>http://schools.u-46.org/channing</t>
  </si>
  <si>
    <t>171371001669</t>
  </si>
  <si>
    <t>http://schools.u-46.org/clinton</t>
  </si>
  <si>
    <t>Coleman Elem School</t>
  </si>
  <si>
    <t>171371001670</t>
  </si>
  <si>
    <t>http://schools.u-46.org/coleman</t>
  </si>
  <si>
    <t>Harriet Gifford Elem School</t>
  </si>
  <si>
    <t>171371001676</t>
  </si>
  <si>
    <t>http://schools.u-46.org/harrietgifford</t>
  </si>
  <si>
    <t>Glenbrook Elem School</t>
  </si>
  <si>
    <t>171371001677</t>
  </si>
  <si>
    <t>http://schools.u-46.org/glenbrook</t>
  </si>
  <si>
    <t>Hanover Countryside Elem School</t>
  </si>
  <si>
    <t>171371001679</t>
  </si>
  <si>
    <t>http://schools.u-46.org/hanover</t>
  </si>
  <si>
    <t>171371001680</t>
  </si>
  <si>
    <t>http://schools.u-46.org/highland</t>
  </si>
  <si>
    <t>171371001683</t>
  </si>
  <si>
    <t>http://schools.u-46.org/hillcrest</t>
  </si>
  <si>
    <t>Huff Elem School</t>
  </si>
  <si>
    <t>171371001684</t>
  </si>
  <si>
    <t>http://www.u-46.org/huff</t>
  </si>
  <si>
    <t>Laurel Hill Elem School</t>
  </si>
  <si>
    <t>171371001687</t>
  </si>
  <si>
    <t>http://schools.u-46.org/laurelhill</t>
  </si>
  <si>
    <t>Lowrie Elem School</t>
  </si>
  <si>
    <t>171371001692</t>
  </si>
  <si>
    <t>http://schools.u-46.org/lowrie</t>
  </si>
  <si>
    <t>171371001694</t>
  </si>
  <si>
    <t>http://schools.u-46.org/mckinley</t>
  </si>
  <si>
    <t>Oakhill Elem School</t>
  </si>
  <si>
    <t>171371001695</t>
  </si>
  <si>
    <t>http://schools.u-46.org/oakhill</t>
  </si>
  <si>
    <t>Ontarioville Elem School</t>
  </si>
  <si>
    <t>171371001697</t>
  </si>
  <si>
    <t>http://schools.u-46.org/ontarioville</t>
  </si>
  <si>
    <t>Parkwood Elem School</t>
  </si>
  <si>
    <t>171371001698</t>
  </si>
  <si>
    <t>http://schools.u-46.org/parkwood</t>
  </si>
  <si>
    <t>Ridge Circle Elem School</t>
  </si>
  <si>
    <t>171371001699</t>
  </si>
  <si>
    <t>Ronald D O Neal</t>
  </si>
  <si>
    <t>171371001700</t>
  </si>
  <si>
    <t>http://schools.u-46.org/sheridan</t>
  </si>
  <si>
    <t>Sunnydale Elem School</t>
  </si>
  <si>
    <t>171371001702</t>
  </si>
  <si>
    <t>http://schools.u-46.org/sunnydale</t>
  </si>
  <si>
    <t>2036</t>
  </si>
  <si>
    <t>171371001704</t>
  </si>
  <si>
    <t>http://schools.u-46.org/washington</t>
  </si>
  <si>
    <t>Wayne Elem School</t>
  </si>
  <si>
    <t>171371001706</t>
  </si>
  <si>
    <t>http://schools.u-46.org/wayne</t>
  </si>
  <si>
    <t>2038</t>
  </si>
  <si>
    <t>171371001707</t>
  </si>
  <si>
    <t>http://schools.u-46.org/willard</t>
  </si>
  <si>
    <t>2042</t>
  </si>
  <si>
    <t>Heritage Elem School</t>
  </si>
  <si>
    <t>171371001709</t>
  </si>
  <si>
    <t>http://schools.u-46.org/heritage</t>
  </si>
  <si>
    <t>Horizon Elem School</t>
  </si>
  <si>
    <t>171371001681</t>
  </si>
  <si>
    <t>2044</t>
  </si>
  <si>
    <t>Lords Park Elem School</t>
  </si>
  <si>
    <t>171371001685</t>
  </si>
  <si>
    <t>http://schools.u-46.org/lordspark</t>
  </si>
  <si>
    <t>2047</t>
  </si>
  <si>
    <t>171371005566</t>
  </si>
  <si>
    <t>http://schools.u-46.org/centennial</t>
  </si>
  <si>
    <t>171371000070</t>
  </si>
  <si>
    <t>http://schools.u-46.org/prairieview</t>
  </si>
  <si>
    <t>2049</t>
  </si>
  <si>
    <t>Sycamore Trails Elementary School</t>
  </si>
  <si>
    <t>171371000073</t>
  </si>
  <si>
    <t>http://schools.u-46.org/sycamoretrails</t>
  </si>
  <si>
    <t>2050</t>
  </si>
  <si>
    <t>Fox Meadow Elementary School</t>
  </si>
  <si>
    <t>171371001724</t>
  </si>
  <si>
    <t>http://schools.u-46.org/foxmeadow</t>
  </si>
  <si>
    <t>Spring Trail Elementary School</t>
  </si>
  <si>
    <t>171371001725</t>
  </si>
  <si>
    <t>http://schools.u-46.org/springtrail</t>
  </si>
  <si>
    <t>Creekside Elem</t>
  </si>
  <si>
    <t>171371002887</t>
  </si>
  <si>
    <t>http://schools.u-46.org/creekside</t>
  </si>
  <si>
    <t>Nature Ridge Elem School</t>
  </si>
  <si>
    <t>171371003644</t>
  </si>
  <si>
    <t>http://schools.u-46.org/natureridge</t>
  </si>
  <si>
    <t>171371004792</t>
  </si>
  <si>
    <t>http://schools.u-46.org/liberty</t>
  </si>
  <si>
    <t>Otter Creek Elem School</t>
  </si>
  <si>
    <t>171371004797</t>
  </si>
  <si>
    <t>http://schools.u-46.org/ottercreek</t>
  </si>
  <si>
    <t>3036</t>
  </si>
  <si>
    <t>Dream Academy</t>
  </si>
  <si>
    <t>171371001666</t>
  </si>
  <si>
    <t>3048</t>
  </si>
  <si>
    <t>Central School Program</t>
  </si>
  <si>
    <t>171371000833</t>
  </si>
  <si>
    <t>3049</t>
  </si>
  <si>
    <t>Independence Preschool</t>
  </si>
  <si>
    <t>171371001728</t>
  </si>
  <si>
    <t>3050</t>
  </si>
  <si>
    <t>Illinois Park Elem School</t>
  </si>
  <si>
    <t>171371006537</t>
  </si>
  <si>
    <t>3051</t>
  </si>
  <si>
    <t>171371006698</t>
  </si>
  <si>
    <t>310451010</t>
  </si>
  <si>
    <t>1705220</t>
  </si>
  <si>
    <t>http://www.bps101.net</t>
  </si>
  <si>
    <t>Batavia Sr High School</t>
  </si>
  <si>
    <t>170522000202</t>
  </si>
  <si>
    <t>http://bhs.bps101.net</t>
  </si>
  <si>
    <t>Sam Rotolo Middle Sch</t>
  </si>
  <si>
    <t>170522000201</t>
  </si>
  <si>
    <t>http://rms.bps101.net</t>
  </si>
  <si>
    <t>Alice Gustafson Elem School</t>
  </si>
  <si>
    <t>170522000200</t>
  </si>
  <si>
    <t>http://ags.bps101.net</t>
  </si>
  <si>
    <t>J B Nelson Elem School</t>
  </si>
  <si>
    <t>170522000204</t>
  </si>
  <si>
    <t>http://jbn.bps101.net</t>
  </si>
  <si>
    <t>Louise White Elem School</t>
  </si>
  <si>
    <t>170522000205</t>
  </si>
  <si>
    <t>http://lws.bps101.net</t>
  </si>
  <si>
    <t>H C Storm Elem School</t>
  </si>
  <si>
    <t>170522000203</t>
  </si>
  <si>
    <t>http://hcs.bps101.net</t>
  </si>
  <si>
    <t>Grace McWayne Elementary School</t>
  </si>
  <si>
    <t>170522000499</t>
  </si>
  <si>
    <t>http://gms.bps101.net</t>
  </si>
  <si>
    <t>Hoover Wood Elem School</t>
  </si>
  <si>
    <t>170522004397</t>
  </si>
  <si>
    <t>http://hws.bps101.net</t>
  </si>
  <si>
    <t>310451290</t>
  </si>
  <si>
    <t>1704710</t>
  </si>
  <si>
    <t>http://www.sd129.org</t>
  </si>
  <si>
    <t>West Aurora High School</t>
  </si>
  <si>
    <t>170471000174</t>
  </si>
  <si>
    <t>https://www.sd129.org/Domain/22</t>
  </si>
  <si>
    <t>170471000173</t>
  </si>
  <si>
    <t>https://www.sd129.org/Domain/19</t>
  </si>
  <si>
    <t>170471000160</t>
  </si>
  <si>
    <t>https://www.sd129.org/Domain/21</t>
  </si>
  <si>
    <t>Jewel Middle School</t>
  </si>
  <si>
    <t>170471002889</t>
  </si>
  <si>
    <t>https://www.sd129.org/Domain/20</t>
  </si>
  <si>
    <t>Herget Middle School</t>
  </si>
  <si>
    <t>170471005616</t>
  </si>
  <si>
    <t>https://www.sd129.org/Domain/18</t>
  </si>
  <si>
    <t>Freeman Elem School</t>
  </si>
  <si>
    <t>170471000164</t>
  </si>
  <si>
    <t>Goodwin Elem School</t>
  </si>
  <si>
    <t>170471000172</t>
  </si>
  <si>
    <t>Greenman Elem School</t>
  </si>
  <si>
    <t>170471000163</t>
  </si>
  <si>
    <t>Hall Elem School</t>
  </si>
  <si>
    <t>170471000165</t>
  </si>
  <si>
    <t>Hill Elem School</t>
  </si>
  <si>
    <t>170471000161</t>
  </si>
  <si>
    <t>McCleery Elem School</t>
  </si>
  <si>
    <t>170471000167</t>
  </si>
  <si>
    <t>Nicholson Elem School</t>
  </si>
  <si>
    <t>170471000157</t>
  </si>
  <si>
    <t>Schneider Elem School</t>
  </si>
  <si>
    <t>170471000166</t>
  </si>
  <si>
    <t>Smith Elem School</t>
  </si>
  <si>
    <t>170471000168</t>
  </si>
  <si>
    <t>Fearn Elementary School</t>
  </si>
  <si>
    <t>170471004402</t>
  </si>
  <si>
    <t>Hope D Wall TMH Child Dev Ctr</t>
  </si>
  <si>
    <t>170471000169</t>
  </si>
  <si>
    <t>West Aurora Learning Center/Early Learning Academy</t>
  </si>
  <si>
    <t>170471005474</t>
  </si>
  <si>
    <t>310451310</t>
  </si>
  <si>
    <t>1704680</t>
  </si>
  <si>
    <t>http://www.d131.org</t>
  </si>
  <si>
    <t>East High School</t>
  </si>
  <si>
    <t>170468000143</t>
  </si>
  <si>
    <t>C F Simmons Middle School</t>
  </si>
  <si>
    <t>170468000144</t>
  </si>
  <si>
    <t>K D Waldo Middle School</t>
  </si>
  <si>
    <t>170468000149</t>
  </si>
  <si>
    <t>Henry W Cowherd Middle School</t>
  </si>
  <si>
    <t>170468000040</t>
  </si>
  <si>
    <t>Olney C Allen Elem School</t>
  </si>
  <si>
    <t>170468000154</t>
  </si>
  <si>
    <t>C M Bardwell Elem School</t>
  </si>
  <si>
    <t>170468000146</t>
  </si>
  <si>
    <t>W S Beaupre Elem School</t>
  </si>
  <si>
    <t>170468000156</t>
  </si>
  <si>
    <t>L D Brady Elem School</t>
  </si>
  <si>
    <t>170468000150</t>
  </si>
  <si>
    <t>G N Dieterich Elem School</t>
  </si>
  <si>
    <t>170468000147</t>
  </si>
  <si>
    <t>John Gates Elem School</t>
  </si>
  <si>
    <t>170468000148</t>
  </si>
  <si>
    <t>Nicholas A Hermes Elem School</t>
  </si>
  <si>
    <t>170468000152</t>
  </si>
  <si>
    <t>C I Johnson Elem School</t>
  </si>
  <si>
    <t>170468000145</t>
  </si>
  <si>
    <t>Rose E Krug Elem School</t>
  </si>
  <si>
    <t>170468000155</t>
  </si>
  <si>
    <t>Oak Park Elem School</t>
  </si>
  <si>
    <t>170468000153</t>
  </si>
  <si>
    <t>Mabel O Donnell Elem School</t>
  </si>
  <si>
    <t>170468000151</t>
  </si>
  <si>
    <t>Edna Rollins Elem School</t>
  </si>
  <si>
    <t>170468005473</t>
  </si>
  <si>
    <t>Fred Rodgers Magnet Acad</t>
  </si>
  <si>
    <t>170468006248</t>
  </si>
  <si>
    <t>Benavides Steam Academy</t>
  </si>
  <si>
    <t>170468006318</t>
  </si>
  <si>
    <t>Early Childhood Dev Cntr</t>
  </si>
  <si>
    <t>170468005826</t>
  </si>
  <si>
    <t>Child Service Center Preschool</t>
  </si>
  <si>
    <t>170468006188</t>
  </si>
  <si>
    <t>310453000</t>
  </si>
  <si>
    <t>1708550</t>
  </si>
  <si>
    <t>http://www.d300.org</t>
  </si>
  <si>
    <t>Dundee-Crown High School</t>
  </si>
  <si>
    <t>170855000487</t>
  </si>
  <si>
    <t>Hampshire High School</t>
  </si>
  <si>
    <t>170855000485</t>
  </si>
  <si>
    <t>Harry D Jacobs High School</t>
  </si>
  <si>
    <t>170855000486</t>
  </si>
  <si>
    <t>Carpentersville Middle School</t>
  </si>
  <si>
    <t>170855004910</t>
  </si>
  <si>
    <t>170855000477</t>
  </si>
  <si>
    <t>Dundee Middle School</t>
  </si>
  <si>
    <t>170855000480</t>
  </si>
  <si>
    <t>Hampshire Middle School</t>
  </si>
  <si>
    <t>170855000479</t>
  </si>
  <si>
    <t>Algonquin Lakes Elem Sch</t>
  </si>
  <si>
    <t>170855004800</t>
  </si>
  <si>
    <t>170855004802</t>
  </si>
  <si>
    <t>Lincoln Prairie Elem School</t>
  </si>
  <si>
    <t>170855004804</t>
  </si>
  <si>
    <t>Dundee Highlands Elem School</t>
  </si>
  <si>
    <t>170855000481</t>
  </si>
  <si>
    <t>Eastview Elem School</t>
  </si>
  <si>
    <t>170855000482</t>
  </si>
  <si>
    <t>Golfview Elem School</t>
  </si>
  <si>
    <t>170855000483</t>
  </si>
  <si>
    <t>Hampshire Elem School</t>
  </si>
  <si>
    <t>170855000484</t>
  </si>
  <si>
    <t>Lake in the Hills Elem School</t>
  </si>
  <si>
    <t>170855000490</t>
  </si>
  <si>
    <t>Meadowdale Elem School</t>
  </si>
  <si>
    <t>170855000492</t>
  </si>
  <si>
    <t>Parkview Elementary School</t>
  </si>
  <si>
    <t>170855000493</t>
  </si>
  <si>
    <t>Sleepy Hollow Elem School</t>
  </si>
  <si>
    <t>170855000494</t>
  </si>
  <si>
    <t>Cambridge Lakes Charter School</t>
  </si>
  <si>
    <t>170855005954</t>
  </si>
  <si>
    <t>http://www.cambridgelakescharterschool.net</t>
  </si>
  <si>
    <t>Kenneth E Neubert Elem School</t>
  </si>
  <si>
    <t>170855000495</t>
  </si>
  <si>
    <t>Perry Elementary School</t>
  </si>
  <si>
    <t>170855004912</t>
  </si>
  <si>
    <t>Lakewood School</t>
  </si>
  <si>
    <t>170855005298</t>
  </si>
  <si>
    <t>Westfield Community School</t>
  </si>
  <si>
    <t>170855001729</t>
  </si>
  <si>
    <t>Gary D Wright Elem Sch</t>
  </si>
  <si>
    <t>170855005951</t>
  </si>
  <si>
    <t>Gilberts Elem Sch</t>
  </si>
  <si>
    <t>170855005956</t>
  </si>
  <si>
    <t>Big Timber Elementary School</t>
  </si>
  <si>
    <t>170855006869</t>
  </si>
  <si>
    <t>Delacey Family Educ Ctr</t>
  </si>
  <si>
    <t>170855005568</t>
  </si>
  <si>
    <t>Oak Ridge School</t>
  </si>
  <si>
    <t>170855002897</t>
  </si>
  <si>
    <t>DREAM Academy</t>
  </si>
  <si>
    <t>170855006528</t>
  </si>
  <si>
    <t>310453010</t>
  </si>
  <si>
    <t>1707830</t>
  </si>
  <si>
    <t>http://www.central301.net</t>
  </si>
  <si>
    <t>170783000397</t>
  </si>
  <si>
    <t>170783000396</t>
  </si>
  <si>
    <t>http://www.burlington.k12.il.us</t>
  </si>
  <si>
    <t>Prairie Knolls Middle Sch</t>
  </si>
  <si>
    <t>170783005957</t>
  </si>
  <si>
    <t>https://pkms.central301.net/</t>
  </si>
  <si>
    <t>Howard B Thomas Grade School</t>
  </si>
  <si>
    <t>170783000398</t>
  </si>
  <si>
    <t>https://hbt.central301.net/</t>
  </si>
  <si>
    <t>Lily Lake Grade School</t>
  </si>
  <si>
    <t>170783000399</t>
  </si>
  <si>
    <t>https://ll.central301.net/</t>
  </si>
  <si>
    <t>Prairie View Grade School</t>
  </si>
  <si>
    <t>170783004063</t>
  </si>
  <si>
    <t>https://pv.central301.net/</t>
  </si>
  <si>
    <t>Country Trails Elem</t>
  </si>
  <si>
    <t>170783005946</t>
  </si>
  <si>
    <t>https://ct.central301.net/</t>
  </si>
  <si>
    <t>310453020</t>
  </si>
  <si>
    <t>1724480</t>
  </si>
  <si>
    <t>http://www.kaneland.org</t>
  </si>
  <si>
    <t>Kaneland Senior High School</t>
  </si>
  <si>
    <t>172448002655</t>
  </si>
  <si>
    <t>Kaneland Harter Middle School</t>
  </si>
  <si>
    <t>172448005035</t>
  </si>
  <si>
    <t>Kaneland John Shields Elem Sch</t>
  </si>
  <si>
    <t>172448002910</t>
  </si>
  <si>
    <t>Kaneland John Stewart Elem Sch</t>
  </si>
  <si>
    <t>172448005036</t>
  </si>
  <si>
    <t>Kaneland Blackberry Creek Elem</t>
  </si>
  <si>
    <t>172448005617</t>
  </si>
  <si>
    <t>Kaneland McDole Elem School</t>
  </si>
  <si>
    <t>172448005618</t>
  </si>
  <si>
    <t>Kaneland IgKnight Academy</t>
  </si>
  <si>
    <t>310453030</t>
  </si>
  <si>
    <t>1737170</t>
  </si>
  <si>
    <t>http://www.d303.org</t>
  </si>
  <si>
    <t>St Charles East High School</t>
  </si>
  <si>
    <t>173717003858</t>
  </si>
  <si>
    <t>http://east.d303.org</t>
  </si>
  <si>
    <t>St Charles North High School</t>
  </si>
  <si>
    <t>173717004064</t>
  </si>
  <si>
    <t>http://north.d303.org</t>
  </si>
  <si>
    <t>Thompson Middle School</t>
  </si>
  <si>
    <t>173717003859</t>
  </si>
  <si>
    <t>http://thompson.d303.org</t>
  </si>
  <si>
    <t>Wredling Middle School</t>
  </si>
  <si>
    <t>173717001443</t>
  </si>
  <si>
    <t>http://wredling.d303.org</t>
  </si>
  <si>
    <t>Anderson Elem School</t>
  </si>
  <si>
    <t>173717003851</t>
  </si>
  <si>
    <t>http://anderson.d303.org</t>
  </si>
  <si>
    <t>Davis Primary School</t>
  </si>
  <si>
    <t>173717003852</t>
  </si>
  <si>
    <t>http://davis.d303.org</t>
  </si>
  <si>
    <t>173717003854</t>
  </si>
  <si>
    <t>http://lincoln.d303.org</t>
  </si>
  <si>
    <t>Munhall Elem School</t>
  </si>
  <si>
    <t>173717003856</t>
  </si>
  <si>
    <t>http://munhall.d303.org</t>
  </si>
  <si>
    <t>Richmond Intermediate Sch</t>
  </si>
  <si>
    <t>173717003857</t>
  </si>
  <si>
    <t>http://dav-ric.d303.org</t>
  </si>
  <si>
    <t>Wasco Elem School</t>
  </si>
  <si>
    <t>173717003860</t>
  </si>
  <si>
    <t>http://wasco.d303.org</t>
  </si>
  <si>
    <t>Wild Rose Elem School</t>
  </si>
  <si>
    <t>173717003861</t>
  </si>
  <si>
    <t>http://wildrose.d303.org</t>
  </si>
  <si>
    <t>Ferson Creek School</t>
  </si>
  <si>
    <t>173717005452</t>
  </si>
  <si>
    <t>http://fersoncreek.d303.org</t>
  </si>
  <si>
    <t>Bell-Graham Elementary School</t>
  </si>
  <si>
    <t>173717004065</t>
  </si>
  <si>
    <t>http://bellgraham.d303.org</t>
  </si>
  <si>
    <t>Corron Elementary School</t>
  </si>
  <si>
    <t>173717005707</t>
  </si>
  <si>
    <t>http://corron.d303.org</t>
  </si>
  <si>
    <t>Norton Creek Elementary School</t>
  </si>
  <si>
    <t>173717005708</t>
  </si>
  <si>
    <t>http://nortoncreek.d303.org</t>
  </si>
  <si>
    <t>Fox Ridge School</t>
  </si>
  <si>
    <t>173717006614</t>
  </si>
  <si>
    <t>http://foxridge.d303.org</t>
  </si>
  <si>
    <t>Kane Co Detention Center</t>
  </si>
  <si>
    <t>173717006642</t>
  </si>
  <si>
    <t>Compass Academy</t>
  </si>
  <si>
    <t>173717006842</t>
  </si>
  <si>
    <t>310453040</t>
  </si>
  <si>
    <t>1716380</t>
  </si>
  <si>
    <t>Geneva Community High School</t>
  </si>
  <si>
    <t>171638001955</t>
  </si>
  <si>
    <t>Geneva Middle Sch South</t>
  </si>
  <si>
    <t>171638001953</t>
  </si>
  <si>
    <t>Geneva Middle Sch North</t>
  </si>
  <si>
    <t>171638005827</t>
  </si>
  <si>
    <t>Heartland Elementary School</t>
  </si>
  <si>
    <t>171638004805</t>
  </si>
  <si>
    <t>Williamsburg Elem School</t>
  </si>
  <si>
    <t>171638001954</t>
  </si>
  <si>
    <t>Harrison Street Elem School</t>
  </si>
  <si>
    <t>171638001956</t>
  </si>
  <si>
    <t>http://www.geneva304.org</t>
  </si>
  <si>
    <t>171638001957</t>
  </si>
  <si>
    <t>Mill Creek School</t>
  </si>
  <si>
    <t>171638001743</t>
  </si>
  <si>
    <t>http://www.geneva304.org/mcs</t>
  </si>
  <si>
    <t>Fabyan Elementary School</t>
  </si>
  <si>
    <t>171638006050</t>
  </si>
  <si>
    <t>Geneva 304 Early Learning Center</t>
  </si>
  <si>
    <t>171638000841</t>
  </si>
  <si>
    <t>310459000</t>
  </si>
  <si>
    <t>1701435</t>
  </si>
  <si>
    <t>http://elginmathandscience.com</t>
  </si>
  <si>
    <t>170143506608</t>
  </si>
  <si>
    <t>320380030</t>
  </si>
  <si>
    <t>1712510</t>
  </si>
  <si>
    <t>http://www.donovanschools.org</t>
  </si>
  <si>
    <t>Donovan Sr High School</t>
  </si>
  <si>
    <t>171251001504</t>
  </si>
  <si>
    <t>Donovan Jr High School</t>
  </si>
  <si>
    <t>171251000818</t>
  </si>
  <si>
    <t>Donovan Elem School</t>
  </si>
  <si>
    <t>171251001503</t>
  </si>
  <si>
    <t>320380040</t>
  </si>
  <si>
    <t>1710410</t>
  </si>
  <si>
    <t>http://www.cusd4.org</t>
  </si>
  <si>
    <t>171041001256</t>
  </si>
  <si>
    <t>John L Nash Middle School</t>
  </si>
  <si>
    <t>171041001259</t>
  </si>
  <si>
    <t>http://cusd4.org</t>
  </si>
  <si>
    <t>Chebanse Elem School</t>
  </si>
  <si>
    <t>171041001257</t>
  </si>
  <si>
    <t>Ashkum Early Literacy Center</t>
  </si>
  <si>
    <t>171041001255</t>
  </si>
  <si>
    <t>320380060</t>
  </si>
  <si>
    <t>1710290</t>
  </si>
  <si>
    <t>http://www.cpschool.org</t>
  </si>
  <si>
    <t>Cissna Park Sr High School</t>
  </si>
  <si>
    <t>171029001250</t>
  </si>
  <si>
    <t>Cissna Park Jr High School</t>
  </si>
  <si>
    <t>171029004574</t>
  </si>
  <si>
    <t>Cissna Park Elementary School</t>
  </si>
  <si>
    <t>171029004573</t>
  </si>
  <si>
    <t>320380090</t>
  </si>
  <si>
    <t>1720170</t>
  </si>
  <si>
    <t>http://www.watsekaschools.org/</t>
  </si>
  <si>
    <t>Watseka Comm High School</t>
  </si>
  <si>
    <t>172017002269</t>
  </si>
  <si>
    <t>http://www.watsekaschools.org</t>
  </si>
  <si>
    <t>Watseka Junior High School</t>
  </si>
  <si>
    <t>172017000820</t>
  </si>
  <si>
    <t>Wanda Kendall Elem School</t>
  </si>
  <si>
    <t>172017002268</t>
  </si>
  <si>
    <t>Glenn Raymond School</t>
  </si>
  <si>
    <t>172017006829</t>
  </si>
  <si>
    <t>320380100</t>
  </si>
  <si>
    <t>1720180</t>
  </si>
  <si>
    <t>http://www.iwest.k12.il.us</t>
  </si>
  <si>
    <t>Iroquois West High School</t>
  </si>
  <si>
    <t>172018004924</t>
  </si>
  <si>
    <t>Iroquois West Middle School</t>
  </si>
  <si>
    <t>172018004925</t>
  </si>
  <si>
    <t>http://iwest.k12.il.us</t>
  </si>
  <si>
    <t>Iroquois West Elem School/Gilman</t>
  </si>
  <si>
    <t>172018004923</t>
  </si>
  <si>
    <t>Iroquois West Elem Sch/Danforth</t>
  </si>
  <si>
    <t>172018004922</t>
  </si>
  <si>
    <t>Iroquois West Elem Sch/Thawville</t>
  </si>
  <si>
    <t>172018000102</t>
  </si>
  <si>
    <t>320381240</t>
  </si>
  <si>
    <t>1701416</t>
  </si>
  <si>
    <t>Milford High School Campus</t>
  </si>
  <si>
    <t>170141602790</t>
  </si>
  <si>
    <t>Milford Grade School West Campus</t>
  </si>
  <si>
    <t>170141602789</t>
  </si>
  <si>
    <t>Milford Grade School East Campus</t>
  </si>
  <si>
    <t>170141606312</t>
  </si>
  <si>
    <t>320382490</t>
  </si>
  <si>
    <t>1700323</t>
  </si>
  <si>
    <t>http://www.ccgshawks.net/</t>
  </si>
  <si>
    <t>Crescent City Grade School</t>
  </si>
  <si>
    <t>170032305620</t>
  </si>
  <si>
    <t>http://bit.ly/ccgshawks</t>
  </si>
  <si>
    <t>320460010</t>
  </si>
  <si>
    <t>1726430</t>
  </si>
  <si>
    <t>http://momence.k12.il.us</t>
  </si>
  <si>
    <t>Momence High School</t>
  </si>
  <si>
    <t>172643002831</t>
  </si>
  <si>
    <t>http://www.momence.k12.il.us/</t>
  </si>
  <si>
    <t>Momence Jr High School</t>
  </si>
  <si>
    <t>172643002832</t>
  </si>
  <si>
    <t>Je-Neir Elem School</t>
  </si>
  <si>
    <t>172643002830</t>
  </si>
  <si>
    <t>320460020</t>
  </si>
  <si>
    <t>1718840</t>
  </si>
  <si>
    <t>http://www.hcusd2.org</t>
  </si>
  <si>
    <t>Herscher High School</t>
  </si>
  <si>
    <t>171884002170</t>
  </si>
  <si>
    <t>Herscher Intermediate Sch</t>
  </si>
  <si>
    <t>171884002169</t>
  </si>
  <si>
    <t>Limestone Middle Sch</t>
  </si>
  <si>
    <t>171884002171</t>
  </si>
  <si>
    <t>Bonfield Grade School</t>
  </si>
  <si>
    <t>171884002167</t>
  </si>
  <si>
    <t>320460050</t>
  </si>
  <si>
    <t>1724390</t>
  </si>
  <si>
    <t>http://www.manteno5.org</t>
  </si>
  <si>
    <t>Manteno High School</t>
  </si>
  <si>
    <t>172439002647</t>
  </si>
  <si>
    <t>https://mhs.manteno5.org/</t>
  </si>
  <si>
    <t>Manteno Middle School</t>
  </si>
  <si>
    <t>172439002648</t>
  </si>
  <si>
    <t>https://mms.manteno5.org/</t>
  </si>
  <si>
    <t>Manteno Elem School</t>
  </si>
  <si>
    <t>172439002646</t>
  </si>
  <si>
    <t>https://mes.manteno5.org/</t>
  </si>
  <si>
    <t>320460060</t>
  </si>
  <si>
    <t>1717370</t>
  </si>
  <si>
    <t>http://www.grantparkdragons.org</t>
  </si>
  <si>
    <t>Grant Park High School</t>
  </si>
  <si>
    <t>171737002052</t>
  </si>
  <si>
    <t>Grant Park Elem School</t>
  </si>
  <si>
    <t>171737002051</t>
  </si>
  <si>
    <t>320460530</t>
  </si>
  <si>
    <t>1706750</t>
  </si>
  <si>
    <t>http://www.besd53.org</t>
  </si>
  <si>
    <t>Bourbonnais Upper Grade Center</t>
  </si>
  <si>
    <t>170675000351</t>
  </si>
  <si>
    <t>Shabbona Elem School</t>
  </si>
  <si>
    <t>170675000353</t>
  </si>
  <si>
    <t>Alan B Shepard Elem School</t>
  </si>
  <si>
    <t>170675000350</t>
  </si>
  <si>
    <t>Noel Levasseur Elem School</t>
  </si>
  <si>
    <t>170675004371</t>
  </si>
  <si>
    <t>Liberty Intermediate School</t>
  </si>
  <si>
    <t>170675005828</t>
  </si>
  <si>
    <t>320460610</t>
  </si>
  <si>
    <t>1706930</t>
  </si>
  <si>
    <t>http://www.bradleyschools.com</t>
  </si>
  <si>
    <t>Bradley Central Middle School</t>
  </si>
  <si>
    <t>170693000853</t>
  </si>
  <si>
    <t>Bradley East Elem School</t>
  </si>
  <si>
    <t>170693000358</t>
  </si>
  <si>
    <t>Bradley West Elem School</t>
  </si>
  <si>
    <t>170693000359</t>
  </si>
  <si>
    <t>320461110</t>
  </si>
  <si>
    <t>1720760</t>
  </si>
  <si>
    <t>http://www.kankakeeschooldistrict.org</t>
  </si>
  <si>
    <t>Kankakee High School</t>
  </si>
  <si>
    <t>172076002362</t>
  </si>
  <si>
    <t>Kankakee Junior High School</t>
  </si>
  <si>
    <t>172076005023</t>
  </si>
  <si>
    <t>Edison Primary School</t>
  </si>
  <si>
    <t>172076002357</t>
  </si>
  <si>
    <t>Steuben Elementary School</t>
  </si>
  <si>
    <t>172076002364</t>
  </si>
  <si>
    <t>Taft Primary School</t>
  </si>
  <si>
    <t>172076002358</t>
  </si>
  <si>
    <t>Mark Twain Primary School</t>
  </si>
  <si>
    <t>172076002367</t>
  </si>
  <si>
    <t>Lincoln Cltrl Ctr-Montessori Elem</t>
  </si>
  <si>
    <t>172076002365</t>
  </si>
  <si>
    <t>John Kennedy Middle Grade School</t>
  </si>
  <si>
    <t>172076005569</t>
  </si>
  <si>
    <t>King Middle Grade School</t>
  </si>
  <si>
    <t>172076002366</t>
  </si>
  <si>
    <t>Proegler School</t>
  </si>
  <si>
    <t>172076000502</t>
  </si>
  <si>
    <t>Avis Huff Student Support Services Center</t>
  </si>
  <si>
    <t>172076006402</t>
  </si>
  <si>
    <t>320462560</t>
  </si>
  <si>
    <t>1737120</t>
  </si>
  <si>
    <t>http://www.sags256.org</t>
  </si>
  <si>
    <t>St Anne Elem School</t>
  </si>
  <si>
    <t>173712003849</t>
  </si>
  <si>
    <t>320462580</t>
  </si>
  <si>
    <t>1737320</t>
  </si>
  <si>
    <t>http://www.sg258.org</t>
  </si>
  <si>
    <t>St George Elem School</t>
  </si>
  <si>
    <t>173732003865</t>
  </si>
  <si>
    <t>320462590</t>
  </si>
  <si>
    <t>1731140</t>
  </si>
  <si>
    <t>http://psd259.org</t>
  </si>
  <si>
    <t>Lorenzo R Smith Elem School</t>
  </si>
  <si>
    <t>173114003248</t>
  </si>
  <si>
    <t>http://www.psd259.org</t>
  </si>
  <si>
    <t>320463020</t>
  </si>
  <si>
    <t>1737140</t>
  </si>
  <si>
    <t>http://www.sachs302.org</t>
  </si>
  <si>
    <t>St Anne Comm High School</t>
  </si>
  <si>
    <t>173714003850</t>
  </si>
  <si>
    <t>320463070</t>
  </si>
  <si>
    <t>1706960</t>
  </si>
  <si>
    <t>http://www.bbchs.org</t>
  </si>
  <si>
    <t>Bradley-Bourbonnais C High School</t>
  </si>
  <si>
    <t>170696000360</t>
  </si>
  <si>
    <t>330362350</t>
  </si>
  <si>
    <t>1700319</t>
  </si>
  <si>
    <t>http://www.wc235.k12.il.us</t>
  </si>
  <si>
    <t>West Central High School</t>
  </si>
  <si>
    <t>170031905597</t>
  </si>
  <si>
    <t>West Central Middle School</t>
  </si>
  <si>
    <t>170031905598</t>
  </si>
  <si>
    <t>West Central Elementary School</t>
  </si>
  <si>
    <t>170031905599</t>
  </si>
  <si>
    <t>West Central Early Childhood</t>
  </si>
  <si>
    <t>170031905600</t>
  </si>
  <si>
    <t>330482020</t>
  </si>
  <si>
    <t>1721390</t>
  </si>
  <si>
    <t>https://bluebullets.org</t>
  </si>
  <si>
    <t>Knoxville Sr High School</t>
  </si>
  <si>
    <t>172139002407</t>
  </si>
  <si>
    <t>http://www.bluebullets.org</t>
  </si>
  <si>
    <t>Knoxville Jr High School</t>
  </si>
  <si>
    <t>172139002406</t>
  </si>
  <si>
    <t>Mable Woolsey Elem School</t>
  </si>
  <si>
    <t>172139002408</t>
  </si>
  <si>
    <t>330482050</t>
  </si>
  <si>
    <t>1716080</t>
  </si>
  <si>
    <t>http://www.galesburg205.org</t>
  </si>
  <si>
    <t>Galesburg Senior High School</t>
  </si>
  <si>
    <t>171608001923</t>
  </si>
  <si>
    <t>https://ghs.galesburg205.org/o/ghs</t>
  </si>
  <si>
    <t>1021</t>
  </si>
  <si>
    <t>Galesburg Jr High School</t>
  </si>
  <si>
    <t>171608001917</t>
  </si>
  <si>
    <t>Silas Willard Elem School</t>
  </si>
  <si>
    <t>171608001928</t>
  </si>
  <si>
    <t>http://silaswillard.schools.officelive.com/default.aspx</t>
  </si>
  <si>
    <t>King School</t>
  </si>
  <si>
    <t>171608001931</t>
  </si>
  <si>
    <t>http://kingelementary.schools.officelive.com/default.aspx</t>
  </si>
  <si>
    <t>Steele School</t>
  </si>
  <si>
    <t>171608001918</t>
  </si>
  <si>
    <t>http://steele205.schools.officelive.com/default.aspx</t>
  </si>
  <si>
    <t>Lombard Middle School</t>
  </si>
  <si>
    <t>171608006773</t>
  </si>
  <si>
    <t>Bright Futures Pre-K Prog</t>
  </si>
  <si>
    <t>171608005164</t>
  </si>
  <si>
    <t>http://brightfutures.galesburg205.org/</t>
  </si>
  <si>
    <t>Knox Co Mary Davis Detention Home</t>
  </si>
  <si>
    <t>171608006617</t>
  </si>
  <si>
    <t>330482080</t>
  </si>
  <si>
    <t>1729940</t>
  </si>
  <si>
    <t>http://www.rowva.k12.il.us</t>
  </si>
  <si>
    <t>R O W V A Jr and  Sr High School</t>
  </si>
  <si>
    <t>172994003102</t>
  </si>
  <si>
    <t>R O W V A  Elem School</t>
  </si>
  <si>
    <t>172994003104</t>
  </si>
  <si>
    <t>http://rowva.k12.il.us</t>
  </si>
  <si>
    <t>330482100</t>
  </si>
  <si>
    <t>1742450</t>
  </si>
  <si>
    <t>http://billtown.org</t>
  </si>
  <si>
    <t>Williamsfield High School</t>
  </si>
  <si>
    <t>174245004268</t>
  </si>
  <si>
    <t>Williamsfield Middle School</t>
  </si>
  <si>
    <t>174245004267</t>
  </si>
  <si>
    <t>Williamsfield Elem School</t>
  </si>
  <si>
    <t>174245004891</t>
  </si>
  <si>
    <t>330482760</t>
  </si>
  <si>
    <t>1701413</t>
  </si>
  <si>
    <t>Abingdon-Avon High Sch</t>
  </si>
  <si>
    <t>170141306274</t>
  </si>
  <si>
    <t>http://www.d276.net/</t>
  </si>
  <si>
    <t>Abingdon-Avon Middle Sch</t>
  </si>
  <si>
    <t>170141306247</t>
  </si>
  <si>
    <t>Hedding Grade Sch</t>
  </si>
  <si>
    <t>170141306296</t>
  </si>
  <si>
    <t>Avon Elem Sch</t>
  </si>
  <si>
    <t>170141306276</t>
  </si>
  <si>
    <t>330664040</t>
  </si>
  <si>
    <t>1701395</t>
  </si>
  <si>
    <t>http://www.mercerschools.org</t>
  </si>
  <si>
    <t>Mercer County High School</t>
  </si>
  <si>
    <t>170139500018</t>
  </si>
  <si>
    <t>Mercer County Jr High School</t>
  </si>
  <si>
    <t>170139506040</t>
  </si>
  <si>
    <t>170139500019</t>
  </si>
  <si>
    <t>New Boston Elem School</t>
  </si>
  <si>
    <t>170139504196</t>
  </si>
  <si>
    <t>Mercer County  Early Learning Center</t>
  </si>
  <si>
    <t>170139506874</t>
  </si>
  <si>
    <t>330942380</t>
  </si>
  <si>
    <t>1700320</t>
  </si>
  <si>
    <t>http://www.mr238.org</t>
  </si>
  <si>
    <t>Monmouth-Roseville High Sch</t>
  </si>
  <si>
    <t>170032005601</t>
  </si>
  <si>
    <t>Monmouth-Roseville Jr High Sch</t>
  </si>
  <si>
    <t>170032005602</t>
  </si>
  <si>
    <t>Harding Primary School</t>
  </si>
  <si>
    <t>170032005603</t>
  </si>
  <si>
    <t>Lincoln Early Childhood School</t>
  </si>
  <si>
    <t>170032005604</t>
  </si>
  <si>
    <t>Central Intermediate School</t>
  </si>
  <si>
    <t>170032006128</t>
  </si>
  <si>
    <t>330943040</t>
  </si>
  <si>
    <t>1700321</t>
  </si>
  <si>
    <t>http://www.u304.org</t>
  </si>
  <si>
    <t>United High School</t>
  </si>
  <si>
    <t>170032105608</t>
  </si>
  <si>
    <t>United Jr High Sch</t>
  </si>
  <si>
    <t>170032105921</t>
  </si>
  <si>
    <t>http://www.united.k12.il.us</t>
  </si>
  <si>
    <t>United Elem Sch - North</t>
  </si>
  <si>
    <t>170032105609</t>
  </si>
  <si>
    <t>United Elem Sch - West</t>
  </si>
  <si>
    <t>170032105939</t>
  </si>
  <si>
    <t>340490010</t>
  </si>
  <si>
    <t>1742900</t>
  </si>
  <si>
    <t>http://www.whsd1.org</t>
  </si>
  <si>
    <t>North Prairie Jr High</t>
  </si>
  <si>
    <t>174290003654</t>
  </si>
  <si>
    <t>Westfield  School</t>
  </si>
  <si>
    <t>174290003655</t>
  </si>
  <si>
    <t>340490030</t>
  </si>
  <si>
    <t>1700010</t>
  </si>
  <si>
    <t>http://bpd3.org</t>
  </si>
  <si>
    <t>Beach Park Middle School</t>
  </si>
  <si>
    <t>170001000213</t>
  </si>
  <si>
    <t>Oak Crest School</t>
  </si>
  <si>
    <t>170001000211</t>
  </si>
  <si>
    <t>Howe Elementary School</t>
  </si>
  <si>
    <t>170001000212</t>
  </si>
  <si>
    <t>Newport Elem School</t>
  </si>
  <si>
    <t>170001005141</t>
  </si>
  <si>
    <t>Kenneth Murphy School</t>
  </si>
  <si>
    <t>170001000022</t>
  </si>
  <si>
    <t>340490060</t>
  </si>
  <si>
    <t>1743860</t>
  </si>
  <si>
    <t>Zion Central Middle School</t>
  </si>
  <si>
    <t>174386004351</t>
  </si>
  <si>
    <t>http://www.zion6.org</t>
  </si>
  <si>
    <t>Shiloh Park Middle School</t>
  </si>
  <si>
    <t>174386006827</t>
  </si>
  <si>
    <t>East Elementary School</t>
  </si>
  <si>
    <t>174386004352</t>
  </si>
  <si>
    <t>West Elementary School</t>
  </si>
  <si>
    <t>174386004356</t>
  </si>
  <si>
    <t>Beulah Park Elem School</t>
  </si>
  <si>
    <t>174386004350</t>
  </si>
  <si>
    <t>174386004353</t>
  </si>
  <si>
    <t>Lakeview School</t>
  </si>
  <si>
    <t>174386006826</t>
  </si>
  <si>
    <t>340490240</t>
  </si>
  <si>
    <t>1726100</t>
  </si>
  <si>
    <t>http://www.millburn24.net</t>
  </si>
  <si>
    <t>Millburn Elem School</t>
  </si>
  <si>
    <t>172610002792</t>
  </si>
  <si>
    <t>Millburn Middle School</t>
  </si>
  <si>
    <t>172610005621</t>
  </si>
  <si>
    <t>340490330</t>
  </si>
  <si>
    <t>1714250</t>
  </si>
  <si>
    <t>http://www.emmons33.org</t>
  </si>
  <si>
    <t>Emmons Grade School</t>
  </si>
  <si>
    <t>171425001767</t>
  </si>
  <si>
    <t>340490340</t>
  </si>
  <si>
    <t>1703840</t>
  </si>
  <si>
    <t>http://www.antioch34.com</t>
  </si>
  <si>
    <t>Antioch Upper Grade School</t>
  </si>
  <si>
    <t>170384000072</t>
  </si>
  <si>
    <t>170384000074</t>
  </si>
  <si>
    <t>W C Petty Elementary School</t>
  </si>
  <si>
    <t>170384004366</t>
  </si>
  <si>
    <t>Hillcrest Elementary School</t>
  </si>
  <si>
    <t>170384004417</t>
  </si>
  <si>
    <t>Mary Kay McNeill Early Learning Center</t>
  </si>
  <si>
    <t>170384006741</t>
  </si>
  <si>
    <t>340490360</t>
  </si>
  <si>
    <t>1717490</t>
  </si>
  <si>
    <t>http://www.gls36.org</t>
  </si>
  <si>
    <t>Grass Lake Elem School</t>
  </si>
  <si>
    <t>171749002053</t>
  </si>
  <si>
    <t>340490370</t>
  </si>
  <si>
    <t>1716290</t>
  </si>
  <si>
    <t>http://www.gavin37.org</t>
  </si>
  <si>
    <t>Gavin South Middle School</t>
  </si>
  <si>
    <t>171629001945</t>
  </si>
  <si>
    <t>Gavin Central Elementary School</t>
  </si>
  <si>
    <t>171629001943</t>
  </si>
  <si>
    <t>340490380</t>
  </si>
  <si>
    <t>1706270</t>
  </si>
  <si>
    <t>http://www.bighollow.us</t>
  </si>
  <si>
    <t>Big Hollow Middle School</t>
  </si>
  <si>
    <t>170627000307</t>
  </si>
  <si>
    <t>Big Hollow Primary School</t>
  </si>
  <si>
    <t>170627000306</t>
  </si>
  <si>
    <t>Big Hollow Elem School</t>
  </si>
  <si>
    <t>170627004081</t>
  </si>
  <si>
    <t>340490410</t>
  </si>
  <si>
    <t>1721870</t>
  </si>
  <si>
    <t>https://www.district41.org/</t>
  </si>
  <si>
    <t>Peter J Palombi School</t>
  </si>
  <si>
    <t>172187002459</t>
  </si>
  <si>
    <t>https://www.district41.org/Domain/8</t>
  </si>
  <si>
    <t>Olive C Martin School</t>
  </si>
  <si>
    <t>172187004809</t>
  </si>
  <si>
    <t>https://www.district41.org/Domain/10</t>
  </si>
  <si>
    <t>B J Hooper Elem School</t>
  </si>
  <si>
    <t>172187002457</t>
  </si>
  <si>
    <t>https://www.district41.org/Domain/9</t>
  </si>
  <si>
    <t>William L Thompson School</t>
  </si>
  <si>
    <t>172187003657</t>
  </si>
  <si>
    <t>https://www.district41.org/Domain/11</t>
  </si>
  <si>
    <t>340490460</t>
  </si>
  <si>
    <t>1717520</t>
  </si>
  <si>
    <t>http://www.d46.org</t>
  </si>
  <si>
    <t>Grayslake Middle School</t>
  </si>
  <si>
    <t>171752002054</t>
  </si>
  <si>
    <t>Park West School</t>
  </si>
  <si>
    <t>171752005955</t>
  </si>
  <si>
    <t>Avon Center Elem School</t>
  </si>
  <si>
    <t>171752005313</t>
  </si>
  <si>
    <t>Woodview School</t>
  </si>
  <si>
    <t>171752005281</t>
  </si>
  <si>
    <t>Meadowview School</t>
  </si>
  <si>
    <t>171752001752</t>
  </si>
  <si>
    <t>Frederick School</t>
  </si>
  <si>
    <t>171752004091</t>
  </si>
  <si>
    <t>Prairieview School</t>
  </si>
  <si>
    <t>171752004810</t>
  </si>
  <si>
    <t>Park East School</t>
  </si>
  <si>
    <t>171752005952</t>
  </si>
  <si>
    <t>Grayslake Early Childhood</t>
  </si>
  <si>
    <t>171752006056</t>
  </si>
  <si>
    <t>340490500</t>
  </si>
  <si>
    <t>1743110</t>
  </si>
  <si>
    <t>http://www.dist50.net</t>
  </si>
  <si>
    <t>Woodland Middle School</t>
  </si>
  <si>
    <t>174311004324</t>
  </si>
  <si>
    <t>Woodland Intermediate Sch</t>
  </si>
  <si>
    <t>174311004325</t>
  </si>
  <si>
    <t>Woodland Primary School</t>
  </si>
  <si>
    <t>174311000220</t>
  </si>
  <si>
    <t>Woodland Elementary</t>
  </si>
  <si>
    <t>174311002114</t>
  </si>
  <si>
    <t>340490560</t>
  </si>
  <si>
    <t>1717800</t>
  </si>
  <si>
    <t>http://www.d56.org</t>
  </si>
  <si>
    <t>Viking School</t>
  </si>
  <si>
    <t>171780002076</t>
  </si>
  <si>
    <t>Prairie Trail School</t>
  </si>
  <si>
    <t>171780002074</t>
  </si>
  <si>
    <t>Spaulding Elementary School</t>
  </si>
  <si>
    <t>171780002075</t>
  </si>
  <si>
    <t>River Trail School</t>
  </si>
  <si>
    <t>171780005712</t>
  </si>
  <si>
    <t>340490600</t>
  </si>
  <si>
    <t>1741250</t>
  </si>
  <si>
    <t>http://www.wps60.org</t>
  </si>
  <si>
    <t>Waukegan High School</t>
  </si>
  <si>
    <t>174125004141</t>
  </si>
  <si>
    <t>http://schools.wps60.org/whs/</t>
  </si>
  <si>
    <t>Jack Benny Middle School</t>
  </si>
  <si>
    <t>174125004131</t>
  </si>
  <si>
    <t>http://schools.wps60.org/benny</t>
  </si>
  <si>
    <t>John R Lewis Middle School</t>
  </si>
  <si>
    <t>174125004138</t>
  </si>
  <si>
    <t>http://schools.wps60.org/jefferson</t>
  </si>
  <si>
    <t>Edith M Smith Middle School</t>
  </si>
  <si>
    <t>174125004124</t>
  </si>
  <si>
    <t>https://smith.wps60.org</t>
  </si>
  <si>
    <t>Robert E Abbott Middle School</t>
  </si>
  <si>
    <t>174125000206</t>
  </si>
  <si>
    <t>http://schools.wps60.org/abbott/</t>
  </si>
  <si>
    <t>Miguel Juarez Middle School</t>
  </si>
  <si>
    <t>174125001753</t>
  </si>
  <si>
    <t>http://schools.wps60.org/juarez/</t>
  </si>
  <si>
    <t>Carman-Buckner Elem School</t>
  </si>
  <si>
    <t>174125004125</t>
  </si>
  <si>
    <t>http://schools.wps60.org/carman/</t>
  </si>
  <si>
    <t>John S Clark Elem School</t>
  </si>
  <si>
    <t>174125004132</t>
  </si>
  <si>
    <t>http://schools.wps60.org/clark/</t>
  </si>
  <si>
    <t>Andrew Cooke Magnet Elem School</t>
  </si>
  <si>
    <t>174125004122</t>
  </si>
  <si>
    <t>https://cooke.wps60.org/</t>
  </si>
  <si>
    <t>Clearview Elem School</t>
  </si>
  <si>
    <t>174125004123</t>
  </si>
  <si>
    <t>https://clearview.wps60.org/</t>
  </si>
  <si>
    <t>Glen Flora Elem School</t>
  </si>
  <si>
    <t>174125004126</t>
  </si>
  <si>
    <t>http://schools.wps60.org/glenflora</t>
  </si>
  <si>
    <t>Glenwood Elementary School</t>
  </si>
  <si>
    <t>174125004127</t>
  </si>
  <si>
    <t>http://schools.wps60.org/glenwood</t>
  </si>
  <si>
    <t>174125004128</t>
  </si>
  <si>
    <t>http://schools.wps60.org/greenwood</t>
  </si>
  <si>
    <t>Hyde Park Elem School</t>
  </si>
  <si>
    <t>174125004130</t>
  </si>
  <si>
    <t>http://schools.wps60.org/hydepark</t>
  </si>
  <si>
    <t>Little Fort Elem School</t>
  </si>
  <si>
    <t>174125004134</t>
  </si>
  <si>
    <t>http://schools.wps60.org/littlefort</t>
  </si>
  <si>
    <t>Lyon Magnet Elementary School</t>
  </si>
  <si>
    <t>174125004135</t>
  </si>
  <si>
    <t>https://lyon.wps60.org/</t>
  </si>
  <si>
    <t>H R McCall Elem School</t>
  </si>
  <si>
    <t>174125004129</t>
  </si>
  <si>
    <t>https://mccall.wps60.org/</t>
  </si>
  <si>
    <t>174125004136</t>
  </si>
  <si>
    <t>http://schools.wps60.org/north</t>
  </si>
  <si>
    <t>174125004137</t>
  </si>
  <si>
    <t>http://schools.wps60.org/oakdale</t>
  </si>
  <si>
    <t>174125004139</t>
  </si>
  <si>
    <t>http://schools.wps60.org/washington</t>
  </si>
  <si>
    <t>174125005947</t>
  </si>
  <si>
    <t>http://schools.wps60.org/whittier</t>
  </si>
  <si>
    <t>3007</t>
  </si>
  <si>
    <t>174125005882</t>
  </si>
  <si>
    <t>http://schools.wps60.org/epic</t>
  </si>
  <si>
    <t>340490650</t>
  </si>
  <si>
    <t>1721720</t>
  </si>
  <si>
    <t>http://www.lb65.org</t>
  </si>
  <si>
    <t>Lake Bluff Middle School</t>
  </si>
  <si>
    <t>172172002444</t>
  </si>
  <si>
    <t>Lake Bluff Elem Sch</t>
  </si>
  <si>
    <t>172172006073</t>
  </si>
  <si>
    <t>340490670</t>
  </si>
  <si>
    <t>1721750</t>
  </si>
  <si>
    <t>Deer Path Middle Sch West</t>
  </si>
  <si>
    <t>172175002449</t>
  </si>
  <si>
    <t>http://lakeforestschools.org</t>
  </si>
  <si>
    <t>Cherokee Elem School</t>
  </si>
  <si>
    <t>172175002447</t>
  </si>
  <si>
    <t>172175002450</t>
  </si>
  <si>
    <t>172175002451</t>
  </si>
  <si>
    <t>Deer Path Middle Sch East</t>
  </si>
  <si>
    <t>172175005830</t>
  </si>
  <si>
    <t>340490680</t>
  </si>
  <si>
    <t>1729130</t>
  </si>
  <si>
    <t>http://www.ogschool.org</t>
  </si>
  <si>
    <t>Oak Grove Elem School</t>
  </si>
  <si>
    <t>172913003047</t>
  </si>
  <si>
    <t>340490700</t>
  </si>
  <si>
    <t>1722800</t>
  </si>
  <si>
    <t>Highland Middle School</t>
  </si>
  <si>
    <t>172280002529</t>
  </si>
  <si>
    <t>http://www.d70schools.org</t>
  </si>
  <si>
    <t>Butterfield School</t>
  </si>
  <si>
    <t>172280002525</t>
  </si>
  <si>
    <t>Copeland Manor Elem School</t>
  </si>
  <si>
    <t>172280002527</t>
  </si>
  <si>
    <t>Rockland Elem School</t>
  </si>
  <si>
    <t>172280002528</t>
  </si>
  <si>
    <t>Adler Park School</t>
  </si>
  <si>
    <t>172280005318</t>
  </si>
  <si>
    <t>http://www.d70schools.org/adler</t>
  </si>
  <si>
    <t>340490720</t>
  </si>
  <si>
    <t>1734620</t>
  </si>
  <si>
    <t>http://www.rondout.org</t>
  </si>
  <si>
    <t>Rondout Elem School</t>
  </si>
  <si>
    <t>173462003626</t>
  </si>
  <si>
    <t>340490730</t>
  </si>
  <si>
    <t>1718570</t>
  </si>
  <si>
    <t>http://www.hawthorn73.org</t>
  </si>
  <si>
    <t>Hawthorn Middle School South</t>
  </si>
  <si>
    <t>171857002150</t>
  </si>
  <si>
    <t>Hawthorn Middle School North</t>
  </si>
  <si>
    <t>171857002149</t>
  </si>
  <si>
    <t>Hawthorn Elem School North</t>
  </si>
  <si>
    <t>171857002151</t>
  </si>
  <si>
    <t>Hawthorn Elem School South</t>
  </si>
  <si>
    <t>171857005172</t>
  </si>
  <si>
    <t>Hawthorn Townline Elem Sch</t>
  </si>
  <si>
    <t>171857000077</t>
  </si>
  <si>
    <t>Hawthorn Aspen Elem School</t>
  </si>
  <si>
    <t>171857003707</t>
  </si>
  <si>
    <t>Hawthorn Sch of Dual Language</t>
  </si>
  <si>
    <t>171857006114</t>
  </si>
  <si>
    <t>Hawthorn School for Young Learners</t>
  </si>
  <si>
    <t>171857006781</t>
  </si>
  <si>
    <t>Lincoln School</t>
  </si>
  <si>
    <t>171857006295</t>
  </si>
  <si>
    <t>http://hawthorn73.org</t>
  </si>
  <si>
    <t>340490750</t>
  </si>
  <si>
    <t>1727540</t>
  </si>
  <si>
    <t>http://www.district75.org</t>
  </si>
  <si>
    <t>Carl Sandburg Middle School</t>
  </si>
  <si>
    <t>172754002914</t>
  </si>
  <si>
    <t>Mechanics Grove Elem School</t>
  </si>
  <si>
    <t>172754002917</t>
  </si>
  <si>
    <t>172754002918</t>
  </si>
  <si>
    <t>172754006361</t>
  </si>
  <si>
    <t>340490760</t>
  </si>
  <si>
    <t>1712210</t>
  </si>
  <si>
    <t>http://www.dist76.org</t>
  </si>
  <si>
    <t>West Oak Middle School</t>
  </si>
  <si>
    <t>171221001475</t>
  </si>
  <si>
    <t>West Oak Intermediate School</t>
  </si>
  <si>
    <t>171221001474</t>
  </si>
  <si>
    <t>Diamond Lake School</t>
  </si>
  <si>
    <t>171221005571</t>
  </si>
  <si>
    <t>340490790</t>
  </si>
  <si>
    <t>1715930</t>
  </si>
  <si>
    <t>http://www.fsd79.org</t>
  </si>
  <si>
    <t>Fremont Jr High/Middle School</t>
  </si>
  <si>
    <t>171593005958</t>
  </si>
  <si>
    <t>Fremont Elem School</t>
  </si>
  <si>
    <t>171593001909</t>
  </si>
  <si>
    <t>Fremont Intermediate School</t>
  </si>
  <si>
    <t>171593002969</t>
  </si>
  <si>
    <t>340490950</t>
  </si>
  <si>
    <t>1721900</t>
  </si>
  <si>
    <t>http://www.lz95.org</t>
  </si>
  <si>
    <t>Lake Zurich High School</t>
  </si>
  <si>
    <t>172190002460</t>
  </si>
  <si>
    <t>http://www.lz95.net/lzhs/</t>
  </si>
  <si>
    <t>Lake Zurich Middle - N Campus</t>
  </si>
  <si>
    <t>172190002461</t>
  </si>
  <si>
    <t>http://www.lz95.net/msn/</t>
  </si>
  <si>
    <t>Lake Zurich Middle - S Campus</t>
  </si>
  <si>
    <t>172190000517</t>
  </si>
  <si>
    <t>http://www.lz95.net/mss/index.html</t>
  </si>
  <si>
    <t>Seth Paine Elem School</t>
  </si>
  <si>
    <t>172190002464</t>
  </si>
  <si>
    <t>http://www.lz95.org/schools/seth_paine_elementary/seth_paine_elementary_school.aspx</t>
  </si>
  <si>
    <t>May Whitney Elem School</t>
  </si>
  <si>
    <t>172190002462</t>
  </si>
  <si>
    <t>http://www.lz95.org/mw/index.htm</t>
  </si>
  <si>
    <t>Sarah Adams Elementary School</t>
  </si>
  <si>
    <t>172190004411</t>
  </si>
  <si>
    <t>http://www.lz95.org/schools/sarah_adams_elementary/sarah_adams_elementary_school.aspx</t>
  </si>
  <si>
    <t>Isaac Fox Elementary School</t>
  </si>
  <si>
    <t>172190000518</t>
  </si>
  <si>
    <t>http://www.lz95.org/schools/isaac_fox_elementary/isaac_fox_elementary_school.aspx</t>
  </si>
  <si>
    <t>Spencer Loomis Elementary School</t>
  </si>
  <si>
    <t>172190005713</t>
  </si>
  <si>
    <t>http://www.lz95.org/schools/spencer_loomis_elementary/spencer_loomis_elementary_school.aspx</t>
  </si>
  <si>
    <t>340490960</t>
  </si>
  <si>
    <t>1721030</t>
  </si>
  <si>
    <t>http://www.kcsd96.org</t>
  </si>
  <si>
    <t>Twin Groves Middle School</t>
  </si>
  <si>
    <t>172103005513</t>
  </si>
  <si>
    <t>Woodlawn Middle School</t>
  </si>
  <si>
    <t>172103003715</t>
  </si>
  <si>
    <t>Willow Grove Early Learning Center</t>
  </si>
  <si>
    <t>172103002388</t>
  </si>
  <si>
    <t>Kildeer Countryside Elem School</t>
  </si>
  <si>
    <t>172103002386</t>
  </si>
  <si>
    <t>Prairie Elementary School</t>
  </si>
  <si>
    <t>172103004410</t>
  </si>
  <si>
    <t>Country Meadows Elem School</t>
  </si>
  <si>
    <t>172103003716</t>
  </si>
  <si>
    <t>Ivy Hall Elementary School</t>
  </si>
  <si>
    <t>172103003718</t>
  </si>
  <si>
    <t>340491020</t>
  </si>
  <si>
    <t>1703900</t>
  </si>
  <si>
    <t>http://www.d102.org</t>
  </si>
  <si>
    <t>Aptakisic Junior High School</t>
  </si>
  <si>
    <t>170390004367</t>
  </si>
  <si>
    <t>Earl Pritchett School</t>
  </si>
  <si>
    <t>170390004368</t>
  </si>
  <si>
    <t>Tripp School</t>
  </si>
  <si>
    <t>170390005137</t>
  </si>
  <si>
    <t>Meridian School</t>
  </si>
  <si>
    <t>170390000871</t>
  </si>
  <si>
    <t>340491030</t>
  </si>
  <si>
    <t>1723090</t>
  </si>
  <si>
    <t>http://www.d103.org</t>
  </si>
  <si>
    <t>Daniel Wright Jr High School</t>
  </si>
  <si>
    <t>172309002545</t>
  </si>
  <si>
    <t>Laura B Sprague School</t>
  </si>
  <si>
    <t>172309002547</t>
  </si>
  <si>
    <t>Half Day School</t>
  </si>
  <si>
    <t>172309000103</t>
  </si>
  <si>
    <t>Lake Co Hulse Detention Center 6-8</t>
  </si>
  <si>
    <t>172309006634</t>
  </si>
  <si>
    <t>340491060</t>
  </si>
  <si>
    <t>1704950</t>
  </si>
  <si>
    <t>Bannockburn School</t>
  </si>
  <si>
    <t>170495000186</t>
  </si>
  <si>
    <t>http://www.bannockburnschool.org</t>
  </si>
  <si>
    <t>340491090</t>
  </si>
  <si>
    <t>1711980</t>
  </si>
  <si>
    <t>http://www.dps109.org</t>
  </si>
  <si>
    <t>Alan B Shepard Middle School</t>
  </si>
  <si>
    <t>171198001437</t>
  </si>
  <si>
    <t>Charles J Caruso Middle School</t>
  </si>
  <si>
    <t>171198001444</t>
  </si>
  <si>
    <t>171198001438</t>
  </si>
  <si>
    <t>Walden Elem School</t>
  </si>
  <si>
    <t>171198001439</t>
  </si>
  <si>
    <t>Wilmot Elem School</t>
  </si>
  <si>
    <t>171198001440</t>
  </si>
  <si>
    <t>South Park Elem School</t>
  </si>
  <si>
    <t>171198001442</t>
  </si>
  <si>
    <t>340491120</t>
  </si>
  <si>
    <t>1700119</t>
  </si>
  <si>
    <t>http://www.nssd112.org</t>
  </si>
  <si>
    <t>Northwood Middle School</t>
  </si>
  <si>
    <t>170011902198</t>
  </si>
  <si>
    <t>http://www.nssd112.org/northwood</t>
  </si>
  <si>
    <t>Edgewood Middle School</t>
  </si>
  <si>
    <t>170011902186</t>
  </si>
  <si>
    <t>http://www.nssd112.org/edgewood</t>
  </si>
  <si>
    <t>Braeside Elem School</t>
  </si>
  <si>
    <t>170011902185</t>
  </si>
  <si>
    <t>http://www.nssd112.org/braeside</t>
  </si>
  <si>
    <t>170011902183</t>
  </si>
  <si>
    <t>http://www.nssd112.org/indiantrail</t>
  </si>
  <si>
    <t>Ravinia Elem School</t>
  </si>
  <si>
    <t>170011902189</t>
  </si>
  <si>
    <t>http://www.nssd112.org/ravinia</t>
  </si>
  <si>
    <t>170011902191</t>
  </si>
  <si>
    <t>http://www.nssd112.org/sherwood</t>
  </si>
  <si>
    <t>Red Oak Elem School</t>
  </si>
  <si>
    <t>170011904408</t>
  </si>
  <si>
    <t>http://www.nssd112.org/redoak</t>
  </si>
  <si>
    <t>Oak Terrace Elem School</t>
  </si>
  <si>
    <t>170011902199</t>
  </si>
  <si>
    <t>http://www.nssd112.org/oakterrace</t>
  </si>
  <si>
    <t>Wayne Thomas Elem School</t>
  </si>
  <si>
    <t>170011902200</t>
  </si>
  <si>
    <t>http://www.nssd112.org/waynethomas</t>
  </si>
  <si>
    <t>340491130</t>
  </si>
  <si>
    <t>1719080</t>
  </si>
  <si>
    <t>http://www.dist113.org</t>
  </si>
  <si>
    <t>Deerfield High School</t>
  </si>
  <si>
    <t>171908002193</t>
  </si>
  <si>
    <t>Highland Park High School</t>
  </si>
  <si>
    <t>171908002194</t>
  </si>
  <si>
    <t>340491140</t>
  </si>
  <si>
    <t>1715630</t>
  </si>
  <si>
    <t>http://www.d114.org</t>
  </si>
  <si>
    <t>Stanton School</t>
  </si>
  <si>
    <t>171563001877</t>
  </si>
  <si>
    <t>http://www.foxlake114.org</t>
  </si>
  <si>
    <t>Lotus School</t>
  </si>
  <si>
    <t>171563005507</t>
  </si>
  <si>
    <t>340491150</t>
  </si>
  <si>
    <t>1721780</t>
  </si>
  <si>
    <t>http://lfhs.org</t>
  </si>
  <si>
    <t>Lake Forest High School</t>
  </si>
  <si>
    <t>172178002452</t>
  </si>
  <si>
    <t>340491160</t>
  </si>
  <si>
    <t>1734990</t>
  </si>
  <si>
    <t>http://www.rlas-116.org</t>
  </si>
  <si>
    <t>Round Lake Senior High School</t>
  </si>
  <si>
    <t>173499003668</t>
  </si>
  <si>
    <t>Round Lake Middle School</t>
  </si>
  <si>
    <t>173499003665</t>
  </si>
  <si>
    <t>Magee Middle School</t>
  </si>
  <si>
    <t>173499005995</t>
  </si>
  <si>
    <t>Raymond Ellis Elem School</t>
  </si>
  <si>
    <t>173499003666</t>
  </si>
  <si>
    <t>Indian Hill Elem School</t>
  </si>
  <si>
    <t>173499003664</t>
  </si>
  <si>
    <t>Round Lake Beach Elem School</t>
  </si>
  <si>
    <t>173499003667</t>
  </si>
  <si>
    <t>W J Murphy Elem School</t>
  </si>
  <si>
    <t>173499003670</t>
  </si>
  <si>
    <t>Village Elementary School</t>
  </si>
  <si>
    <t>173499003669</t>
  </si>
  <si>
    <t>Pleviak Elem School</t>
  </si>
  <si>
    <t>173499002974</t>
  </si>
  <si>
    <t>Early Childhood Facility</t>
  </si>
  <si>
    <t>173499006334</t>
  </si>
  <si>
    <t>Round Lake Transition Center</t>
  </si>
  <si>
    <t>173499006335</t>
  </si>
  <si>
    <t>340491170</t>
  </si>
  <si>
    <t>CHSD 117</t>
  </si>
  <si>
    <t>1703870</t>
  </si>
  <si>
    <t>http://www.chsdd117.org</t>
  </si>
  <si>
    <t>Antioch Comm High School</t>
  </si>
  <si>
    <t>170387000075</t>
  </si>
  <si>
    <t>http://www.chsd117.org</t>
  </si>
  <si>
    <t>Lakes Community High School</t>
  </si>
  <si>
    <t>170387005622</t>
  </si>
  <si>
    <t>Allendale School</t>
  </si>
  <si>
    <t>170387005136</t>
  </si>
  <si>
    <t>http://www.allendale4kids.org</t>
  </si>
  <si>
    <t>340491180</t>
  </si>
  <si>
    <t>1741190</t>
  </si>
  <si>
    <t>http://www.d118.org</t>
  </si>
  <si>
    <t>Wauconda High School</t>
  </si>
  <si>
    <t>174119004119</t>
  </si>
  <si>
    <t>Wauconda Middle School</t>
  </si>
  <si>
    <t>174119004121</t>
  </si>
  <si>
    <t>Matthews Middle School</t>
  </si>
  <si>
    <t>174119005945</t>
  </si>
  <si>
    <t>Wauconda Grade School</t>
  </si>
  <si>
    <t>174119004120</t>
  </si>
  <si>
    <t>Robert Crown School</t>
  </si>
  <si>
    <t>174119005208</t>
  </si>
  <si>
    <t>Cotton Creek School</t>
  </si>
  <si>
    <t>174119001454</t>
  </si>
  <si>
    <t>340491200</t>
  </si>
  <si>
    <t>1727570</t>
  </si>
  <si>
    <t>http://www.d120.org</t>
  </si>
  <si>
    <t>Mundelein Cons High School</t>
  </si>
  <si>
    <t>172757002919</t>
  </si>
  <si>
    <t>340491210</t>
  </si>
  <si>
    <t>1740800</t>
  </si>
  <si>
    <t>http://www.d121.org</t>
  </si>
  <si>
    <t>Warren Township High School</t>
  </si>
  <si>
    <t>174080004097</t>
  </si>
  <si>
    <t>340491240</t>
  </si>
  <si>
    <t>1717340</t>
  </si>
  <si>
    <t>http://www.grantbulldogs.org</t>
  </si>
  <si>
    <t>Grant Community High School</t>
  </si>
  <si>
    <t>171734002050</t>
  </si>
  <si>
    <t>340491250</t>
  </si>
  <si>
    <t>1732580</t>
  </si>
  <si>
    <t>http://www.d125.org</t>
  </si>
  <si>
    <t>Adlai E Stevenson High School</t>
  </si>
  <si>
    <t>173258003385</t>
  </si>
  <si>
    <t>Lake Co Hulse Detention Center 9-12</t>
  </si>
  <si>
    <t>173258006631</t>
  </si>
  <si>
    <t>340491260</t>
  </si>
  <si>
    <t>1743890</t>
  </si>
  <si>
    <t>http://www.zb126.org</t>
  </si>
  <si>
    <t>Zion-Benton Twnshp Hi Sch</t>
  </si>
  <si>
    <t>174389004357</t>
  </si>
  <si>
    <t>New Tech High - Zion-Benton East</t>
  </si>
  <si>
    <t>174389005993</t>
  </si>
  <si>
    <t>http://www.ntzb.org</t>
  </si>
  <si>
    <t>340491270</t>
  </si>
  <si>
    <t>1717550</t>
  </si>
  <si>
    <t>http://www.d127.org</t>
  </si>
  <si>
    <t>Grayslake Central High School</t>
  </si>
  <si>
    <t>171755002057</t>
  </si>
  <si>
    <t>Grayslake North High School</t>
  </si>
  <si>
    <t>171755005623</t>
  </si>
  <si>
    <t>https://www.d127.org/north</t>
  </si>
  <si>
    <t>340491280</t>
  </si>
  <si>
    <t>CHSD 128</t>
  </si>
  <si>
    <t>1722830</t>
  </si>
  <si>
    <t>http://www.d128.org</t>
  </si>
  <si>
    <t>Libertyville High School</t>
  </si>
  <si>
    <t>172283002531</t>
  </si>
  <si>
    <t>Vernon Hills High School</t>
  </si>
  <si>
    <t>172283004092</t>
  </si>
  <si>
    <t>District 128 Transition Pathways Center</t>
  </si>
  <si>
    <t>172283006868</t>
  </si>
  <si>
    <t>340491870</t>
  </si>
  <si>
    <t>1700110</t>
  </si>
  <si>
    <t>http://www.d187.org</t>
  </si>
  <si>
    <t>North Chicago Community High Sch</t>
  </si>
  <si>
    <t>170011005370</t>
  </si>
  <si>
    <t>Neal Math Science Academy</t>
  </si>
  <si>
    <t>170011004813</t>
  </si>
  <si>
    <t>Forrestal Elem School</t>
  </si>
  <si>
    <t>170011005372</t>
  </si>
  <si>
    <t>A J Katzenmaier Academy</t>
  </si>
  <si>
    <t>170011004814</t>
  </si>
  <si>
    <t>Evelyn Alexander School</t>
  </si>
  <si>
    <t>170011004815</t>
  </si>
  <si>
    <t>LEARN Charter Sch 6 North Chicago Campus</t>
  </si>
  <si>
    <t>170011006217</t>
  </si>
  <si>
    <t>LEARN 10 Charter School</t>
  </si>
  <si>
    <t>170011006401</t>
  </si>
  <si>
    <t>Green Bay Early Childhood Center</t>
  </si>
  <si>
    <t>170011006357</t>
  </si>
  <si>
    <t>340492200</t>
  </si>
  <si>
    <t>1705050</t>
  </si>
  <si>
    <t>http://www.barrington220.org</t>
  </si>
  <si>
    <t>Barrington High School</t>
  </si>
  <si>
    <t>170505000188</t>
  </si>
  <si>
    <t>Barrington Middle Sch Station</t>
  </si>
  <si>
    <t>170505000192</t>
  </si>
  <si>
    <t>Barrington Mdle Sch- Prairie Cmps</t>
  </si>
  <si>
    <t>170505000044</t>
  </si>
  <si>
    <t>Countryside Elem School</t>
  </si>
  <si>
    <t>170505000189</t>
  </si>
  <si>
    <t>Hough Street Elem School</t>
  </si>
  <si>
    <t>170505000190</t>
  </si>
  <si>
    <t>Sunny Hill Elem School</t>
  </si>
  <si>
    <t>170505000193</t>
  </si>
  <si>
    <t>Grove Avenue Elem School</t>
  </si>
  <si>
    <t>170505000196</t>
  </si>
  <si>
    <t>North Barrington Elem School</t>
  </si>
  <si>
    <t>170505000191</t>
  </si>
  <si>
    <t>Roslyn Road Elem School</t>
  </si>
  <si>
    <t>170505000194</t>
  </si>
  <si>
    <t>Arnett C Lines Elem School</t>
  </si>
  <si>
    <t>170505000195</t>
  </si>
  <si>
    <t>Barbara B Rose Elem School</t>
  </si>
  <si>
    <t>170505002987</t>
  </si>
  <si>
    <t>Barrington Early Learning Center</t>
  </si>
  <si>
    <t>170505006366</t>
  </si>
  <si>
    <t>340499000</t>
  </si>
  <si>
    <t>1700218</t>
  </si>
  <si>
    <t>http://www.prairiecrossingcharterschool.org</t>
  </si>
  <si>
    <t>170021803731</t>
  </si>
  <si>
    <t>340499010</t>
  </si>
  <si>
    <t>LEARN John and Kathy Schreiber Charter School</t>
  </si>
  <si>
    <t>1701423</t>
  </si>
  <si>
    <t>170142306386</t>
  </si>
  <si>
    <t>350500010</t>
  </si>
  <si>
    <t>1722870</t>
  </si>
  <si>
    <t>http://www.leland1.org</t>
  </si>
  <si>
    <t>Leland High School</t>
  </si>
  <si>
    <t>172287002533</t>
  </si>
  <si>
    <t>172287004701</t>
  </si>
  <si>
    <t>350500020</t>
  </si>
  <si>
    <t>1715880</t>
  </si>
  <si>
    <t>http://www.unit2.net</t>
  </si>
  <si>
    <t>Serena High School</t>
  </si>
  <si>
    <t>171588001894</t>
  </si>
  <si>
    <t>Serena Middle School</t>
  </si>
  <si>
    <t>171588006553</t>
  </si>
  <si>
    <t>Harding Grade School</t>
  </si>
  <si>
    <t>171588001893</t>
  </si>
  <si>
    <t>171588001896</t>
  </si>
  <si>
    <t>350500090</t>
  </si>
  <si>
    <t>1712930</t>
  </si>
  <si>
    <t>http://earlville.il.schoolwebpages.com</t>
  </si>
  <si>
    <t>Earlville Jr/Sr High School</t>
  </si>
  <si>
    <t>171293001541</t>
  </si>
  <si>
    <t>http://www.earlvillecusd9.org</t>
  </si>
  <si>
    <t>Earlville Elem School</t>
  </si>
  <si>
    <t>171293004615</t>
  </si>
  <si>
    <t>The Earlville Early Learning Center</t>
  </si>
  <si>
    <t>171293006828</t>
  </si>
  <si>
    <t>350500175</t>
  </si>
  <si>
    <t>Dimmick Community Consolidated SD #175</t>
  </si>
  <si>
    <t>1701434</t>
  </si>
  <si>
    <t>Dimmick Comm Cons SD 175</t>
  </si>
  <si>
    <t>170143406538</t>
  </si>
  <si>
    <t>350500400</t>
  </si>
  <si>
    <t>1738100</t>
  </si>
  <si>
    <t>http://streatorhs.org</t>
  </si>
  <si>
    <t>Streator Twp High School</t>
  </si>
  <si>
    <t>173810003903</t>
  </si>
  <si>
    <t>350500440</t>
  </si>
  <si>
    <t>1700112</t>
  </si>
  <si>
    <t>http://www.ses44.net</t>
  </si>
  <si>
    <t>Northlawn Jr High School</t>
  </si>
  <si>
    <t>170011205381</t>
  </si>
  <si>
    <t>http://ses44.net</t>
  </si>
  <si>
    <t>170011205382</t>
  </si>
  <si>
    <t>Kimes Elem School</t>
  </si>
  <si>
    <t>170011205383</t>
  </si>
  <si>
    <t>350500650</t>
  </si>
  <si>
    <t>1703420</t>
  </si>
  <si>
    <t>http://ransomgradeschool.net</t>
  </si>
  <si>
    <t>Ransom Grade School</t>
  </si>
  <si>
    <t>170342000026</t>
  </si>
  <si>
    <t>350500790</t>
  </si>
  <si>
    <t>1739180</t>
  </si>
  <si>
    <t>http://www.tonicagradeschool.org</t>
  </si>
  <si>
    <t>Tonica Grade School</t>
  </si>
  <si>
    <t>173918003976</t>
  </si>
  <si>
    <t>350500820</t>
  </si>
  <si>
    <t>1711910</t>
  </si>
  <si>
    <t>http://www.deerpark.k12.il.us</t>
  </si>
  <si>
    <t>Deer Park C C Elem School</t>
  </si>
  <si>
    <t>171191001436</t>
  </si>
  <si>
    <t>350500950</t>
  </si>
  <si>
    <t>1717220</t>
  </si>
  <si>
    <t>http://www.grgs95.org</t>
  </si>
  <si>
    <t>Grand Ridge School</t>
  </si>
  <si>
    <t>171722002023</t>
  </si>
  <si>
    <t>350501200</t>
  </si>
  <si>
    <t>1722110</t>
  </si>
  <si>
    <t>http://www.lphs.net</t>
  </si>
  <si>
    <t>La Salle-Peru Twp High School</t>
  </si>
  <si>
    <t>172211002481</t>
  </si>
  <si>
    <t>350501220</t>
  </si>
  <si>
    <t>1722080</t>
  </si>
  <si>
    <t>http://www.lasalleschools.net</t>
  </si>
  <si>
    <t>172208002477</t>
  </si>
  <si>
    <t>172208002478</t>
  </si>
  <si>
    <t>350501240</t>
  </si>
  <si>
    <t>1731380</t>
  </si>
  <si>
    <t>http://www.perued.net</t>
  </si>
  <si>
    <t>Parkside Middle School</t>
  </si>
  <si>
    <t>173138003309</t>
  </si>
  <si>
    <t>173138003308</t>
  </si>
  <si>
    <t>350501250</t>
  </si>
  <si>
    <t>1729670</t>
  </si>
  <si>
    <t>http://www.ops125.net</t>
  </si>
  <si>
    <t>172967003083</t>
  </si>
  <si>
    <t>172967003082</t>
  </si>
  <si>
    <t>350501400</t>
  </si>
  <si>
    <t>1730330</t>
  </si>
  <si>
    <t>http://www.ottawahigh.com</t>
  </si>
  <si>
    <t>Ottawa Township High School</t>
  </si>
  <si>
    <t>173033003141</t>
  </si>
  <si>
    <t>LaSalle Co Detention Center 9-12</t>
  </si>
  <si>
    <t>173033006613</t>
  </si>
  <si>
    <t>350501410</t>
  </si>
  <si>
    <t>1730300</t>
  </si>
  <si>
    <t>http://www.oes141.org</t>
  </si>
  <si>
    <t>Shepherd Middle School</t>
  </si>
  <si>
    <t>173030003140</t>
  </si>
  <si>
    <t>173030003136</t>
  </si>
  <si>
    <t>173030003139</t>
  </si>
  <si>
    <t>173030003138</t>
  </si>
  <si>
    <t>173030003135</t>
  </si>
  <si>
    <t>350501500</t>
  </si>
  <si>
    <t>1705466</t>
  </si>
  <si>
    <t>http://mes150.org</t>
  </si>
  <si>
    <t>Marseilles Elementary School</t>
  </si>
  <si>
    <t>170546605466</t>
  </si>
  <si>
    <t>350501600</t>
  </si>
  <si>
    <t>1735850</t>
  </si>
  <si>
    <t>http://www.senecahs.org</t>
  </si>
  <si>
    <t>Seneca High School</t>
  </si>
  <si>
    <t>173585003728</t>
  </si>
  <si>
    <t>350501700</t>
  </si>
  <si>
    <t>1735820</t>
  </si>
  <si>
    <t>http://www.sgs170.org</t>
  </si>
  <si>
    <t>Seneca Elem School South Campus</t>
  </si>
  <si>
    <t>173582003021</t>
  </si>
  <si>
    <t>Seneca Grade School North Campus</t>
  </si>
  <si>
    <t>173582003727</t>
  </si>
  <si>
    <t>350501850</t>
  </si>
  <si>
    <t>1740620</t>
  </si>
  <si>
    <t>http://www.wesd185.org</t>
  </si>
  <si>
    <t>Waltham Elementary School</t>
  </si>
  <si>
    <t>174062004085</t>
  </si>
  <si>
    <t>350501950</t>
  </si>
  <si>
    <t>1740530</t>
  </si>
  <si>
    <t>http://www.wallacegs.org</t>
  </si>
  <si>
    <t>Wallace Elem School</t>
  </si>
  <si>
    <t>174053004082</t>
  </si>
  <si>
    <t>http://www.wallacegradeschool.org/index.htm</t>
  </si>
  <si>
    <t>LaSalle Co Detention Center 6-8</t>
  </si>
  <si>
    <t>174053006627</t>
  </si>
  <si>
    <t>350502100</t>
  </si>
  <si>
    <t>1726250</t>
  </si>
  <si>
    <t>http://www.miltonpope.net</t>
  </si>
  <si>
    <t>Milton Pope Elem School</t>
  </si>
  <si>
    <t>172625002795</t>
  </si>
  <si>
    <t>350502300</t>
  </si>
  <si>
    <t>1735100</t>
  </si>
  <si>
    <t>Rutland Elem School</t>
  </si>
  <si>
    <t>173510003676</t>
  </si>
  <si>
    <t>http://www.rutlandgs.org</t>
  </si>
  <si>
    <t>350502800</t>
  </si>
  <si>
    <t>1725650</t>
  </si>
  <si>
    <t>Mendota Twp High School</t>
  </si>
  <si>
    <t>172565002775</t>
  </si>
  <si>
    <t>350502890</t>
  </si>
  <si>
    <t>1725620</t>
  </si>
  <si>
    <t>http://www.m289.org</t>
  </si>
  <si>
    <t>Northbrook School</t>
  </si>
  <si>
    <t>172562002773</t>
  </si>
  <si>
    <t>172562002772</t>
  </si>
  <si>
    <t>Blackstone Elem School</t>
  </si>
  <si>
    <t>172562004735</t>
  </si>
  <si>
    <t>350504250</t>
  </si>
  <si>
    <t>1700120</t>
  </si>
  <si>
    <t>http://www.lostantcomets.org</t>
  </si>
  <si>
    <t>Lostant Elem School</t>
  </si>
  <si>
    <t>170012002584</t>
  </si>
  <si>
    <t>350590050</t>
  </si>
  <si>
    <t>1700115</t>
  </si>
  <si>
    <t>http://www.hscusd5.org</t>
  </si>
  <si>
    <t>Henry-Senachwine High School</t>
  </si>
  <si>
    <t>170011505395</t>
  </si>
  <si>
    <t>http://hscud5.org</t>
  </si>
  <si>
    <t>Henry-Senachwine Grade School</t>
  </si>
  <si>
    <t>170011505396</t>
  </si>
  <si>
    <t>http://hscusd5.org</t>
  </si>
  <si>
    <t>350590070</t>
  </si>
  <si>
    <t>1700126</t>
  </si>
  <si>
    <t>http://www.midland-7.net</t>
  </si>
  <si>
    <t>Midland High School</t>
  </si>
  <si>
    <t>170012601479</t>
  </si>
  <si>
    <t>Midland Middle School</t>
  </si>
  <si>
    <t>170012601482</t>
  </si>
  <si>
    <t>Midland Elementary School</t>
  </si>
  <si>
    <t>170012601488</t>
  </si>
  <si>
    <t>350785350</t>
  </si>
  <si>
    <t>1732960</t>
  </si>
  <si>
    <t>Putnam County High School</t>
  </si>
  <si>
    <t>173296003412</t>
  </si>
  <si>
    <t>Putnam County Jr High School</t>
  </si>
  <si>
    <t>173296003409</t>
  </si>
  <si>
    <t>Putnam County Elem School</t>
  </si>
  <si>
    <t>173296004807</t>
  </si>
  <si>
    <t>http://pcschools535.org</t>
  </si>
  <si>
    <t>Putnam Co Primary Sch</t>
  </si>
  <si>
    <t>173296006047</t>
  </si>
  <si>
    <t>390550010</t>
  </si>
  <si>
    <t>1703990</t>
  </si>
  <si>
    <t>http://www.argenta-oreana.org</t>
  </si>
  <si>
    <t>Argenta-Oreana High School</t>
  </si>
  <si>
    <t>170399000085</t>
  </si>
  <si>
    <t>Argenta-Oreana Middle School</t>
  </si>
  <si>
    <t>170399000086</t>
  </si>
  <si>
    <t>Argenta-Oreana Elementary School</t>
  </si>
  <si>
    <t>170399000084</t>
  </si>
  <si>
    <t>390550020</t>
  </si>
  <si>
    <t>1724750</t>
  </si>
  <si>
    <t>http://www.mfschools.net</t>
  </si>
  <si>
    <t>Maroa-Forsyth Senior High Sch</t>
  </si>
  <si>
    <t>172475002684</t>
  </si>
  <si>
    <t>https://mfhs.mfschools.net/</t>
  </si>
  <si>
    <t>Maroa-Forsyth Middle School</t>
  </si>
  <si>
    <t>172475002683</t>
  </si>
  <si>
    <t>https://mfms.mfschools.net/</t>
  </si>
  <si>
    <t>Maroa-Forsyth Grade School</t>
  </si>
  <si>
    <t>172475004725</t>
  </si>
  <si>
    <t>https://mfgs.mfschools.net/</t>
  </si>
  <si>
    <t>390550030</t>
  </si>
  <si>
    <t>1727390</t>
  </si>
  <si>
    <t>http://www.mtzschools.org</t>
  </si>
  <si>
    <t>Mt Zion High School</t>
  </si>
  <si>
    <t>172739002908</t>
  </si>
  <si>
    <t>http://www.mtzion.k12.il.us</t>
  </si>
  <si>
    <t>Mt Zion Jr High School</t>
  </si>
  <si>
    <t>172739002905</t>
  </si>
  <si>
    <t>McGaughey Elem School</t>
  </si>
  <si>
    <t>172739002907</t>
  </si>
  <si>
    <t>Mt Zion Elem School</t>
  </si>
  <si>
    <t>172739002909</t>
  </si>
  <si>
    <t>Mt Zion Intermediate School</t>
  </si>
  <si>
    <t>172739002911</t>
  </si>
  <si>
    <t>390550090</t>
  </si>
  <si>
    <t>1700324</t>
  </si>
  <si>
    <t>http://www.sangamonvalley.org</t>
  </si>
  <si>
    <t>Sangamon Valley High School</t>
  </si>
  <si>
    <t>170032405625</t>
  </si>
  <si>
    <t>Sangamon Valley Middle School</t>
  </si>
  <si>
    <t>170032405626</t>
  </si>
  <si>
    <t>Sangamon Valley Primary School</t>
  </si>
  <si>
    <t>170032405627</t>
  </si>
  <si>
    <t>Sangamon Valley Intermediate School</t>
  </si>
  <si>
    <t>170032405628</t>
  </si>
  <si>
    <t>390550110</t>
  </si>
  <si>
    <t>1740830</t>
  </si>
  <si>
    <t>http://wl.k12.il.us</t>
  </si>
  <si>
    <t>Warrensburg-Latham High School</t>
  </si>
  <si>
    <t>174083004099</t>
  </si>
  <si>
    <t>Warrensburg-Latham Middle Sch</t>
  </si>
  <si>
    <t>174083006189</t>
  </si>
  <si>
    <t>http://www.wl.k12.il.us</t>
  </si>
  <si>
    <t>Warrensburg-Latham Elem Sch</t>
  </si>
  <si>
    <t>174083004876</t>
  </si>
  <si>
    <t>390550150</t>
  </si>
  <si>
    <t>1700123</t>
  </si>
  <si>
    <t>http://www.meridianhawks.net</t>
  </si>
  <si>
    <t>170012300873</t>
  </si>
  <si>
    <t>Meridian Middle School</t>
  </si>
  <si>
    <t>170012300876</t>
  </si>
  <si>
    <t>Meridian Elem School</t>
  </si>
  <si>
    <t>170012300877</t>
  </si>
  <si>
    <t>390550610</t>
  </si>
  <si>
    <t>1711850</t>
  </si>
  <si>
    <t>http://www.dps61.org</t>
  </si>
  <si>
    <t>Eisenhower High School</t>
  </si>
  <si>
    <t>171185001405</t>
  </si>
  <si>
    <t>0038</t>
  </si>
  <si>
    <t>MacArthur High School</t>
  </si>
  <si>
    <t>171185001411</t>
  </si>
  <si>
    <t>1034</t>
  </si>
  <si>
    <t>Stephen Decatur Middle School</t>
  </si>
  <si>
    <t>171185004100</t>
  </si>
  <si>
    <t>Dennis Lab School</t>
  </si>
  <si>
    <t>171185001399</t>
  </si>
  <si>
    <t>Franklin Grove Elem School</t>
  </si>
  <si>
    <t>171185001404</t>
  </si>
  <si>
    <t>American Dreamer STEM Academy</t>
  </si>
  <si>
    <t>171185001406</t>
  </si>
  <si>
    <t>Montessori Academy for Peace</t>
  </si>
  <si>
    <t>171185001398</t>
  </si>
  <si>
    <t>Muffley Elem School</t>
  </si>
  <si>
    <t>171185001407</t>
  </si>
  <si>
    <t>Parsons Elementary School</t>
  </si>
  <si>
    <t>171185001432</t>
  </si>
  <si>
    <t>Robertson Charter School</t>
  </si>
  <si>
    <t>171185004424</t>
  </si>
  <si>
    <t>http://www.rcs61.com</t>
  </si>
  <si>
    <t>South Shores Elem School</t>
  </si>
  <si>
    <t>171185001418</t>
  </si>
  <si>
    <t>Michael E Baum Elem School</t>
  </si>
  <si>
    <t>171185001423</t>
  </si>
  <si>
    <t>Johns Hill Magnet School</t>
  </si>
  <si>
    <t>171185005156</t>
  </si>
  <si>
    <t>Hope Academy</t>
  </si>
  <si>
    <t>171185005629</t>
  </si>
  <si>
    <t>Pershing Early Learning Center</t>
  </si>
  <si>
    <t>171185005582</t>
  </si>
  <si>
    <t>Garfield Learning Academy</t>
  </si>
  <si>
    <t>171185005840</t>
  </si>
  <si>
    <t>390740050</t>
  </si>
  <si>
    <t>1705820</t>
  </si>
  <si>
    <t>http://www.bement.k12.il.us</t>
  </si>
  <si>
    <t>Bement High School</t>
  </si>
  <si>
    <t>170582000263</t>
  </si>
  <si>
    <t>Bement Middle School</t>
  </si>
  <si>
    <t>170582004541</t>
  </si>
  <si>
    <t>Bement Elementary School</t>
  </si>
  <si>
    <t>170582004540</t>
  </si>
  <si>
    <t>390740250</t>
  </si>
  <si>
    <t>1726550</t>
  </si>
  <si>
    <t>http://www.sages.us</t>
  </si>
  <si>
    <t>Monticello High School</t>
  </si>
  <si>
    <t>172655002843</t>
  </si>
  <si>
    <t>Monticello Middle School</t>
  </si>
  <si>
    <t>172655005715</t>
  </si>
  <si>
    <t>White Heath Elem School</t>
  </si>
  <si>
    <t>172655002845</t>
  </si>
  <si>
    <t>Washington School</t>
  </si>
  <si>
    <t>172655000766</t>
  </si>
  <si>
    <t>390740570</t>
  </si>
  <si>
    <t>1712030</t>
  </si>
  <si>
    <t>http://www.dwschools.org</t>
  </si>
  <si>
    <t>Deland-Weldon High School</t>
  </si>
  <si>
    <t>171203001457</t>
  </si>
  <si>
    <t>Deland-Weldon Middle School</t>
  </si>
  <si>
    <t>171203001456</t>
  </si>
  <si>
    <t>Deland-Weldon Elem School</t>
  </si>
  <si>
    <t>171203004600</t>
  </si>
  <si>
    <t>390741000</t>
  </si>
  <si>
    <t>1709330</t>
  </si>
  <si>
    <t>http://www.cgbroncos.org</t>
  </si>
  <si>
    <t>Cerro Gordo Jr and Sr High School</t>
  </si>
  <si>
    <t>170933000540</t>
  </si>
  <si>
    <t>Cerro Gordo Elem School</t>
  </si>
  <si>
    <t>170933004570</t>
  </si>
  <si>
    <t>400070400</t>
  </si>
  <si>
    <t>1718180</t>
  </si>
  <si>
    <t>http://www.calhoun.k12.il.us</t>
  </si>
  <si>
    <t>Calhoun High School</t>
  </si>
  <si>
    <t>171818002089</t>
  </si>
  <si>
    <t>Calhoun Elementary/ Jr High Sch</t>
  </si>
  <si>
    <t>171818004438</t>
  </si>
  <si>
    <t>400070420</t>
  </si>
  <si>
    <t>1700102</t>
  </si>
  <si>
    <t>http://www.brussels42.net</t>
  </si>
  <si>
    <t>Brussels High School</t>
  </si>
  <si>
    <t>170010205345</t>
  </si>
  <si>
    <t>Brussels Grade School</t>
  </si>
  <si>
    <t>170010205346</t>
  </si>
  <si>
    <t>400310010</t>
  </si>
  <si>
    <t>1708610</t>
  </si>
  <si>
    <t>http://www.c-hawks.net</t>
  </si>
  <si>
    <t>Carrollton High School</t>
  </si>
  <si>
    <t>170861000501</t>
  </si>
  <si>
    <t>Carrollton Grade School</t>
  </si>
  <si>
    <t>170861000500</t>
  </si>
  <si>
    <t>400310030</t>
  </si>
  <si>
    <t>1742240</t>
  </si>
  <si>
    <t>http://www.northgreene.com</t>
  </si>
  <si>
    <t>North Greene Jr/Sr High Sch</t>
  </si>
  <si>
    <t>174224004246</t>
  </si>
  <si>
    <t>North Greene Elem</t>
  </si>
  <si>
    <t>174224004249</t>
  </si>
  <si>
    <t>400310100</t>
  </si>
  <si>
    <t>1717670</t>
  </si>
  <si>
    <t>http://www.greenfieldschools.org</t>
  </si>
  <si>
    <t>Greenfield High School</t>
  </si>
  <si>
    <t>171767002064</t>
  </si>
  <si>
    <t>Greenfield Elem School</t>
  </si>
  <si>
    <t>171767002063</t>
  </si>
  <si>
    <t>400421000</t>
  </si>
  <si>
    <t>1720430</t>
  </si>
  <si>
    <t>http://www.jersey100.org</t>
  </si>
  <si>
    <t>Jersey Comm High School</t>
  </si>
  <si>
    <t>172043002310</t>
  </si>
  <si>
    <t>Jersey Community Middle School</t>
  </si>
  <si>
    <t>172043002309</t>
  </si>
  <si>
    <t>Grafton Elem School</t>
  </si>
  <si>
    <t>172043002308</t>
  </si>
  <si>
    <t>Jerseyville East Elem School</t>
  </si>
  <si>
    <t>172043002311</t>
  </si>
  <si>
    <t>Jerseyville West Elem School</t>
  </si>
  <si>
    <t>172043002312</t>
  </si>
  <si>
    <t>Jersey Community Alternative Program (JCAP)</t>
  </si>
  <si>
    <t>172043006872</t>
  </si>
  <si>
    <t>400560010</t>
  </si>
  <si>
    <t>1708430</t>
  </si>
  <si>
    <t>http://www.cusd1.com</t>
  </si>
  <si>
    <t>Carlinville High School</t>
  </si>
  <si>
    <t>170843000461</t>
  </si>
  <si>
    <t>http://high.cusd1.com/</t>
  </si>
  <si>
    <t>Carlinville Middle School</t>
  </si>
  <si>
    <t>170843000462</t>
  </si>
  <si>
    <t>http://middle.cusd1.com/</t>
  </si>
  <si>
    <t>Carlinville Primary School</t>
  </si>
  <si>
    <t>170843000464</t>
  </si>
  <si>
    <t>http://primary.cusd1.com/</t>
  </si>
  <si>
    <t>Carlinville Intermediate School</t>
  </si>
  <si>
    <t>170843004563</t>
  </si>
  <si>
    <t>http://intermediate.cusd1.com</t>
  </si>
  <si>
    <t>400560020</t>
  </si>
  <si>
    <t>1730540</t>
  </si>
  <si>
    <t>http://www.northwestern.k12.il.us</t>
  </si>
  <si>
    <t>Northwestern High School</t>
  </si>
  <si>
    <t>173054003174</t>
  </si>
  <si>
    <t>Northwestern Jr High School</t>
  </si>
  <si>
    <t>173054003173</t>
  </si>
  <si>
    <t>Northwestern Elem School</t>
  </si>
  <si>
    <t>173054004785</t>
  </si>
  <si>
    <t>400560050</t>
  </si>
  <si>
    <t>1727180</t>
  </si>
  <si>
    <t>http://mtoliveschools.org</t>
  </si>
  <si>
    <t>Mt Olive High School</t>
  </si>
  <si>
    <t>172718002883</t>
  </si>
  <si>
    <t>http://www.mtoliveschools.org</t>
  </si>
  <si>
    <t>Mt Olive Elementary School</t>
  </si>
  <si>
    <t>172718004751</t>
  </si>
  <si>
    <t>400560060</t>
  </si>
  <si>
    <t>1737590</t>
  </si>
  <si>
    <t>http://www.stauntonschools.org</t>
  </si>
  <si>
    <t>Staunton High School</t>
  </si>
  <si>
    <t>173759003877</t>
  </si>
  <si>
    <t>Staunton Jr High School</t>
  </si>
  <si>
    <t>173759004845</t>
  </si>
  <si>
    <t>Staunton Elem School</t>
  </si>
  <si>
    <t>173759004844</t>
  </si>
  <si>
    <t>400560070</t>
  </si>
  <si>
    <t>1716680</t>
  </si>
  <si>
    <t>http://www.gcusd7.org</t>
  </si>
  <si>
    <t>Gillespie High School</t>
  </si>
  <si>
    <t>171668001971</t>
  </si>
  <si>
    <t>http://www.joomla.gcusd7.org</t>
  </si>
  <si>
    <t>Gillespie Middle School</t>
  </si>
  <si>
    <t>171668000560</t>
  </si>
  <si>
    <t>http://www.joomla.gcusd7.org/</t>
  </si>
  <si>
    <t>Ben-Gil Elementary School</t>
  </si>
  <si>
    <t>171668001973</t>
  </si>
  <si>
    <t>400560080</t>
  </si>
  <si>
    <t>1707770</t>
  </si>
  <si>
    <t>http://www.bhcusd.org</t>
  </si>
  <si>
    <t>Bunker Hill High School</t>
  </si>
  <si>
    <t>170777000392</t>
  </si>
  <si>
    <t>Wolf Ridge Education Center</t>
  </si>
  <si>
    <t>170777000394</t>
  </si>
  <si>
    <t>400560090</t>
  </si>
  <si>
    <t>1731500</t>
  </si>
  <si>
    <t>http://www.piasabirds.net</t>
  </si>
  <si>
    <t>Southwestern High School</t>
  </si>
  <si>
    <t>173150003320</t>
  </si>
  <si>
    <t>http://www.piasabirds.net/highschool</t>
  </si>
  <si>
    <t>Southwestern Middle School</t>
  </si>
  <si>
    <t>173150003321</t>
  </si>
  <si>
    <t>Medora Intermediate School</t>
  </si>
  <si>
    <t>173150003318</t>
  </si>
  <si>
    <t>Shipman Elem School</t>
  </si>
  <si>
    <t>173150003319</t>
  </si>
  <si>
    <t>Brighton North Primary School</t>
  </si>
  <si>
    <t>173150003316</t>
  </si>
  <si>
    <t>400560340</t>
  </si>
  <si>
    <t>1701403</t>
  </si>
  <si>
    <t>http://www.northmacschools.org</t>
  </si>
  <si>
    <t>North Mac High School</t>
  </si>
  <si>
    <t>170140306148</t>
  </si>
  <si>
    <t>North Mac Middle School</t>
  </si>
  <si>
    <t>170140306527</t>
  </si>
  <si>
    <t>North Mac Intermediate</t>
  </si>
  <si>
    <t>170140306141</t>
  </si>
  <si>
    <t>https://www.northmacschools.org/</t>
  </si>
  <si>
    <t>North Mac Elementary</t>
  </si>
  <si>
    <t>170140306109</t>
  </si>
  <si>
    <t>410570010</t>
  </si>
  <si>
    <t>1735010</t>
  </si>
  <si>
    <t>http://www.rcusd.org</t>
  </si>
  <si>
    <t>Roxana Sr High School</t>
  </si>
  <si>
    <t>173501003674</t>
  </si>
  <si>
    <t>Roxana Junior High School</t>
  </si>
  <si>
    <t>173501003671</t>
  </si>
  <si>
    <t>173501003673</t>
  </si>
  <si>
    <t>South Primary School</t>
  </si>
  <si>
    <t>173501004822</t>
  </si>
  <si>
    <t>410570020</t>
  </si>
  <si>
    <t>1737350</t>
  </si>
  <si>
    <t>https://www.triadunit2.org/</t>
  </si>
  <si>
    <t>Triad High School</t>
  </si>
  <si>
    <t>173735003870</t>
  </si>
  <si>
    <t>https://triadhs.tcusd2.org/</t>
  </si>
  <si>
    <t>Triad Middle School</t>
  </si>
  <si>
    <t>173735003868</t>
  </si>
  <si>
    <t>https://triadms.tcusd2.org/</t>
  </si>
  <si>
    <t>Marine Elem School</t>
  </si>
  <si>
    <t>173735003866</t>
  </si>
  <si>
    <t>https://marine.tcusd2.org/</t>
  </si>
  <si>
    <t>Silver Creek Elementary</t>
  </si>
  <si>
    <t>173735003734</t>
  </si>
  <si>
    <t>https://silvercreek.tcusd2.org/</t>
  </si>
  <si>
    <t>St Jacob Elem School</t>
  </si>
  <si>
    <t>173735003869</t>
  </si>
  <si>
    <t>https://stjacob.tcusd2.org/</t>
  </si>
  <si>
    <t>C A Henning School</t>
  </si>
  <si>
    <t>173735005343</t>
  </si>
  <si>
    <t>https://henning.tcusd2.org/</t>
  </si>
  <si>
    <t>410570030</t>
  </si>
  <si>
    <t>1740200</t>
  </si>
  <si>
    <t>http://www.venice.k12.il.us</t>
  </si>
  <si>
    <t>Venice Elem School</t>
  </si>
  <si>
    <t>174020004047</t>
  </si>
  <si>
    <t>410570050</t>
  </si>
  <si>
    <t>1718990</t>
  </si>
  <si>
    <t>http://www.highlandcusd5.org</t>
  </si>
  <si>
    <t>Highland High School</t>
  </si>
  <si>
    <t>171899002179</t>
  </si>
  <si>
    <t>http://www.highlandcusd5.org/hhs</t>
  </si>
  <si>
    <t>171899002180</t>
  </si>
  <si>
    <t>http://www.highlandcusd5.org/hms</t>
  </si>
  <si>
    <t>Highland Primary School</t>
  </si>
  <si>
    <t>171899002178</t>
  </si>
  <si>
    <t>http://www.highlandcusd5.org/hp</t>
  </si>
  <si>
    <t>Alhambra Primary School</t>
  </si>
  <si>
    <t>171899002176</t>
  </si>
  <si>
    <t>http://www.highlandcusd5.org/ae</t>
  </si>
  <si>
    <t>Grantfork Upper Elementary Sch</t>
  </si>
  <si>
    <t>171899002177</t>
  </si>
  <si>
    <t>http://www.highlandcusd5.org/ge</t>
  </si>
  <si>
    <t>Highland Elementary  School</t>
  </si>
  <si>
    <t>171899004111</t>
  </si>
  <si>
    <t>http://www.highlandcusd5.org/hue</t>
  </si>
  <si>
    <t>410570070</t>
  </si>
  <si>
    <t>1713530</t>
  </si>
  <si>
    <t>Edwardsville High School</t>
  </si>
  <si>
    <t>171353001639</t>
  </si>
  <si>
    <t>http://www.ecusd7.org/ehs</t>
  </si>
  <si>
    <t>Liberty Middle School</t>
  </si>
  <si>
    <t>171353005717</t>
  </si>
  <si>
    <t>http://www.ecusd7.org/liberty</t>
  </si>
  <si>
    <t>171353001640</t>
  </si>
  <si>
    <t>http://www.ecusd7.org/lincoln/</t>
  </si>
  <si>
    <t>171353001638</t>
  </si>
  <si>
    <t>http://www.ecusd7.org/columbus</t>
  </si>
  <si>
    <t>LeClaire Elem School</t>
  </si>
  <si>
    <t>171353001642</t>
  </si>
  <si>
    <t>Worden Elementary School</t>
  </si>
  <si>
    <t>171353005310</t>
  </si>
  <si>
    <t>Glen Carbon Elem School</t>
  </si>
  <si>
    <t>171353001641</t>
  </si>
  <si>
    <t>N O Nelson Elem School</t>
  </si>
  <si>
    <t>171353001643</t>
  </si>
  <si>
    <t>Hamel Elementary School</t>
  </si>
  <si>
    <t>171353001644</t>
  </si>
  <si>
    <t>http://www.ecusd7.org/hamel</t>
  </si>
  <si>
    <t>Midway School</t>
  </si>
  <si>
    <t>171353004625</t>
  </si>
  <si>
    <t>http://www.ecusd7.org/midway</t>
  </si>
  <si>
    <t>Woodland Elementary School</t>
  </si>
  <si>
    <t>171353002145</t>
  </si>
  <si>
    <t>Goshen Elementary</t>
  </si>
  <si>
    <t>171353006000</t>
  </si>
  <si>
    <t>Albert Cassens Elementary</t>
  </si>
  <si>
    <t>171353006020</t>
  </si>
  <si>
    <t>District 7 Alternative School</t>
  </si>
  <si>
    <t>171353005311</t>
  </si>
  <si>
    <t>http://www.ecusd7.org/alt</t>
  </si>
  <si>
    <t>Madison Co Detention Center</t>
  </si>
  <si>
    <t>171353006625</t>
  </si>
  <si>
    <t>410570080</t>
  </si>
  <si>
    <t>1706120</t>
  </si>
  <si>
    <t>http://www.bethalto.org</t>
  </si>
  <si>
    <t>Civic Memorial High School</t>
  </si>
  <si>
    <t>170612000298</t>
  </si>
  <si>
    <t>Wilbur Trimpe Middle School</t>
  </si>
  <si>
    <t>170612000302</t>
  </si>
  <si>
    <t>Bethalto East Primary School</t>
  </si>
  <si>
    <t>170612000296</t>
  </si>
  <si>
    <t>Meadowbrook Intermediate Sch</t>
  </si>
  <si>
    <t>170612000301</t>
  </si>
  <si>
    <t>Parkside Primary School</t>
  </si>
  <si>
    <t>170612003103</t>
  </si>
  <si>
    <t>410570090</t>
  </si>
  <si>
    <t>1717280</t>
  </si>
  <si>
    <t>http://www.gcsd9.net</t>
  </si>
  <si>
    <t>Granite City High School</t>
  </si>
  <si>
    <t>171728002028</t>
  </si>
  <si>
    <t>Coolidge Junior High Sch</t>
  </si>
  <si>
    <t>171728002024</t>
  </si>
  <si>
    <t>Frohardt Elem School</t>
  </si>
  <si>
    <t>171728002026</t>
  </si>
  <si>
    <t>Maryville Elem School</t>
  </si>
  <si>
    <t>171728002034</t>
  </si>
  <si>
    <t>Mitchell Elementary School</t>
  </si>
  <si>
    <t>171728002036</t>
  </si>
  <si>
    <t>171728002045</t>
  </si>
  <si>
    <t>Prather Elementary School</t>
  </si>
  <si>
    <t>171728005016</t>
  </si>
  <si>
    <t>Grigsby Intermediate School</t>
  </si>
  <si>
    <t>171728006706</t>
  </si>
  <si>
    <t>Lake School</t>
  </si>
  <si>
    <t>171728006776</t>
  </si>
  <si>
    <t>410570100</t>
  </si>
  <si>
    <t>1710650</t>
  </si>
  <si>
    <t>http://www.kahoks.org</t>
  </si>
  <si>
    <t>Collinsville High School</t>
  </si>
  <si>
    <t>171065001278</t>
  </si>
  <si>
    <t>Collinsville Middle School</t>
  </si>
  <si>
    <t>171065001279</t>
  </si>
  <si>
    <t>Webster Elementary School</t>
  </si>
  <si>
    <t>171065001288</t>
  </si>
  <si>
    <t>Caseyville Elementary School</t>
  </si>
  <si>
    <t>171065001292</t>
  </si>
  <si>
    <t>http://www.kahoks.org/schools/index.html?lp_parent=65</t>
  </si>
  <si>
    <t>Kreitner Elem School</t>
  </si>
  <si>
    <t>171065001281</t>
  </si>
  <si>
    <t>171065001283</t>
  </si>
  <si>
    <t>John A Renfro Elementary School</t>
  </si>
  <si>
    <t>171065001282</t>
  </si>
  <si>
    <t>http://renfro.kahoks.org/</t>
  </si>
  <si>
    <t>Summit Elementary School</t>
  </si>
  <si>
    <t>171065001285</t>
  </si>
  <si>
    <t>http://www.kahoks.org/schools/index.html?lp_parent=74</t>
  </si>
  <si>
    <t>171065001287</t>
  </si>
  <si>
    <t>Twin Echo Elem School</t>
  </si>
  <si>
    <t>171065001289</t>
  </si>
  <si>
    <t>Dorris Intermediate Sch</t>
  </si>
  <si>
    <t>171065005632</t>
  </si>
  <si>
    <t>http://www.cusd.kahoks.org</t>
  </si>
  <si>
    <t>Hollywood Heights</t>
  </si>
  <si>
    <t>171065006302</t>
  </si>
  <si>
    <t>410570110</t>
  </si>
  <si>
    <t>1703600</t>
  </si>
  <si>
    <t>http://altonschools.org</t>
  </si>
  <si>
    <t>Alton High School</t>
  </si>
  <si>
    <t>170360000035</t>
  </si>
  <si>
    <t>http://altonschools.org/schools/ahs/index.html</t>
  </si>
  <si>
    <t>Alton Middle School</t>
  </si>
  <si>
    <t>170360005841</t>
  </si>
  <si>
    <t>http://altonschools.org/schools/ams/index.html</t>
  </si>
  <si>
    <t>Eunice Smith Elem School</t>
  </si>
  <si>
    <t>170360000056</t>
  </si>
  <si>
    <t>http://altonschools.org/schools/eunices/index.html</t>
  </si>
  <si>
    <t>Gilson Brown Elem School</t>
  </si>
  <si>
    <t>170360000037</t>
  </si>
  <si>
    <t>http://altonschools.org/schools/gilsonb/index.html</t>
  </si>
  <si>
    <t>Lewis &amp; Clark Elem School</t>
  </si>
  <si>
    <t>170360000042</t>
  </si>
  <si>
    <t>http://altonschools.org/schools/lewisclark/index.html</t>
  </si>
  <si>
    <t>Lovejoy Elem School</t>
  </si>
  <si>
    <t>170360000049</t>
  </si>
  <si>
    <t>http://altonschools.org/schools/lovejoy/index.html</t>
  </si>
  <si>
    <t>170360004116</t>
  </si>
  <si>
    <t>http://altonschools.org/schools/west/index.html</t>
  </si>
  <si>
    <t>170360005842</t>
  </si>
  <si>
    <t>http://altonschools.org/schools/east/index.html</t>
  </si>
  <si>
    <t>170360005843</t>
  </si>
  <si>
    <t>http://altonschools.org/schools/north/index.html</t>
  </si>
  <si>
    <t>170360000054</t>
  </si>
  <si>
    <t>http://altonschools.org/schools/earlychildhood/index.html</t>
  </si>
  <si>
    <t>Mark Twain</t>
  </si>
  <si>
    <t>170360001473</t>
  </si>
  <si>
    <t>http://altonschools.org/schools/mac/index.html</t>
  </si>
  <si>
    <t>410570120</t>
  </si>
  <si>
    <t>1723970</t>
  </si>
  <si>
    <t>http://www.madisoncusd12.org</t>
  </si>
  <si>
    <t>Madison Senior High School</t>
  </si>
  <si>
    <t>172397002622</t>
  </si>
  <si>
    <t>172397006234</t>
  </si>
  <si>
    <t>Bernard Long Elem School</t>
  </si>
  <si>
    <t>172397006213</t>
  </si>
  <si>
    <t>Madison Student Support Center</t>
  </si>
  <si>
    <t>172397005633</t>
  </si>
  <si>
    <t>410570130</t>
  </si>
  <si>
    <t>1712960</t>
  </si>
  <si>
    <t>http://www.easd13.org</t>
  </si>
  <si>
    <t>East Alton Middle School</t>
  </si>
  <si>
    <t>171296001542</t>
  </si>
  <si>
    <t>Eastwood Elem School</t>
  </si>
  <si>
    <t>171296001543</t>
  </si>
  <si>
    <t>171296001546</t>
  </si>
  <si>
    <t>410570140</t>
  </si>
  <si>
    <t>1712990</t>
  </si>
  <si>
    <t>http://www.eawr.org</t>
  </si>
  <si>
    <t>East Alton-Wood River High Sch</t>
  </si>
  <si>
    <t>171299001547</t>
  </si>
  <si>
    <t>410570150</t>
  </si>
  <si>
    <t>1743050</t>
  </si>
  <si>
    <t>http://www.wrh15.org</t>
  </si>
  <si>
    <t>Lewis-Clark Jr High School</t>
  </si>
  <si>
    <t>174305004321</t>
  </si>
  <si>
    <t>Lewis-Clark Elem School</t>
  </si>
  <si>
    <t>174305004320</t>
  </si>
  <si>
    <t>Hartford Elem School</t>
  </si>
  <si>
    <t>174305004319</t>
  </si>
  <si>
    <t>440630020</t>
  </si>
  <si>
    <t>1700222</t>
  </si>
  <si>
    <t>http://www.nippersinkdistrict2.org</t>
  </si>
  <si>
    <t>Nippersink Middle School</t>
  </si>
  <si>
    <t>170022204117</t>
  </si>
  <si>
    <t>Richmond Grade School</t>
  </si>
  <si>
    <t>170022204118</t>
  </si>
  <si>
    <t>Spring Grove Elementary School</t>
  </si>
  <si>
    <t>170022204143</t>
  </si>
  <si>
    <t>440630030</t>
  </si>
  <si>
    <t>1715660</t>
  </si>
  <si>
    <t>http://www.dist3.org</t>
  </si>
  <si>
    <t>Fox River Grove Middle School</t>
  </si>
  <si>
    <t>171566005508</t>
  </si>
  <si>
    <t>Algonquin Road Elem School</t>
  </si>
  <si>
    <t>171566001878</t>
  </si>
  <si>
    <t>440630120</t>
  </si>
  <si>
    <t>1720490</t>
  </si>
  <si>
    <t>http://www.johnsburg12.org</t>
  </si>
  <si>
    <t>Johnsburg High School</t>
  </si>
  <si>
    <t>172049002315</t>
  </si>
  <si>
    <t>Johnsburg Jr High School</t>
  </si>
  <si>
    <t>172049002316</t>
  </si>
  <si>
    <t>Johnsburg Elementary School</t>
  </si>
  <si>
    <t>172049002314</t>
  </si>
  <si>
    <t>Ringwood School Primary Ctr</t>
  </si>
  <si>
    <t>172049002318</t>
  </si>
  <si>
    <t>440630150</t>
  </si>
  <si>
    <t>1725290</t>
  </si>
  <si>
    <t>http://www.d15.org</t>
  </si>
  <si>
    <t>McHenry Middle School</t>
  </si>
  <si>
    <t>172529002757</t>
  </si>
  <si>
    <t>Parkland School</t>
  </si>
  <si>
    <t>172529002758</t>
  </si>
  <si>
    <t>Chauncey H Duker School</t>
  </si>
  <si>
    <t>172529004456</t>
  </si>
  <si>
    <t>172529002754</t>
  </si>
  <si>
    <t>Hilltop Elem School</t>
  </si>
  <si>
    <t>172529002755</t>
  </si>
  <si>
    <t>Landmark Elem School</t>
  </si>
  <si>
    <t>172529005514</t>
  </si>
  <si>
    <t>Valley View Elem School</t>
  </si>
  <si>
    <t>172529002759</t>
  </si>
  <si>
    <t>Riverwood Elementary School</t>
  </si>
  <si>
    <t>172529005434</t>
  </si>
  <si>
    <t>440630180</t>
  </si>
  <si>
    <t>1733750</t>
  </si>
  <si>
    <t>http://riley18.org</t>
  </si>
  <si>
    <t>Riley Comm Cons School</t>
  </si>
  <si>
    <t>173375003470</t>
  </si>
  <si>
    <t>440630190</t>
  </si>
  <si>
    <t>1703300</t>
  </si>
  <si>
    <t>http://www.alden-hebron.org</t>
  </si>
  <si>
    <t>Alden-Hebron High School</t>
  </si>
  <si>
    <t>170330000017</t>
  </si>
  <si>
    <t>Alden-Hebron Middle School</t>
  </si>
  <si>
    <t>170330000016</t>
  </si>
  <si>
    <t>Alden Hebron Elem School</t>
  </si>
  <si>
    <t>170330004512</t>
  </si>
  <si>
    <t>440630260</t>
  </si>
  <si>
    <t>1708730</t>
  </si>
  <si>
    <t>http://www.cary26.org</t>
  </si>
  <si>
    <t>Cary Jr High School</t>
  </si>
  <si>
    <t>170873000513</t>
  </si>
  <si>
    <t>Briargate Elem School</t>
  </si>
  <si>
    <t>170873000512</t>
  </si>
  <si>
    <t>Three Oaks School</t>
  </si>
  <si>
    <t>170873000573</t>
  </si>
  <si>
    <t>Deer Path Elem School</t>
  </si>
  <si>
    <t>170873003137</t>
  </si>
  <si>
    <t>Oak Knoll Early Childhood Center</t>
  </si>
  <si>
    <t>170873006622</t>
  </si>
  <si>
    <t>440630360</t>
  </si>
  <si>
    <t>1718360</t>
  </si>
  <si>
    <t>http://www.hsd36.org</t>
  </si>
  <si>
    <t>Harrison Elem School</t>
  </si>
  <si>
    <t>171836002120</t>
  </si>
  <si>
    <t>440630460</t>
  </si>
  <si>
    <t>1732520</t>
  </si>
  <si>
    <t>http://www.dist46.org</t>
  </si>
  <si>
    <t>Prairie Grove Junior High School</t>
  </si>
  <si>
    <t>173252003735</t>
  </si>
  <si>
    <t>Prairie Grove Elem School</t>
  </si>
  <si>
    <t>173252003380</t>
  </si>
  <si>
    <t>440630470</t>
  </si>
  <si>
    <t>1711350</t>
  </si>
  <si>
    <t>http://www.d47.org</t>
  </si>
  <si>
    <t>Lundahl Middle School</t>
  </si>
  <si>
    <t>171135001360</t>
  </si>
  <si>
    <t>http://www.d47.org/lms</t>
  </si>
  <si>
    <t>Hannah Beardsley Middle School</t>
  </si>
  <si>
    <t>171135001799</t>
  </si>
  <si>
    <t>Richard F Bernotas Middle Sch</t>
  </si>
  <si>
    <t>171135001362</t>
  </si>
  <si>
    <t>http://www.d47.org/rbm</t>
  </si>
  <si>
    <t>Canterbury Elem School</t>
  </si>
  <si>
    <t>171135001357</t>
  </si>
  <si>
    <t>http://www.d47.org/can</t>
  </si>
  <si>
    <t>Husmann Elem School</t>
  </si>
  <si>
    <t>171135001358</t>
  </si>
  <si>
    <t>http://www.d47.org/hus</t>
  </si>
  <si>
    <t>Coventry Elem School</t>
  </si>
  <si>
    <t>171135001359</t>
  </si>
  <si>
    <t>http://www.d47.org/cov</t>
  </si>
  <si>
    <t>171135001361</t>
  </si>
  <si>
    <t>http://www.d47.org/nor</t>
  </si>
  <si>
    <t>171135001364</t>
  </si>
  <si>
    <t>http://www.d47.org/sou</t>
  </si>
  <si>
    <t>171135001365</t>
  </si>
  <si>
    <t>http://www.d47.org/wes</t>
  </si>
  <si>
    <t>Indian Prairie Elem School</t>
  </si>
  <si>
    <t>171135005586</t>
  </si>
  <si>
    <t>http://www.d47.org/ips</t>
  </si>
  <si>
    <t>Woods Creek Elementary School</t>
  </si>
  <si>
    <t>171135002147</t>
  </si>
  <si>
    <t>http://www.d47.org/wds</t>
  </si>
  <si>
    <t>Glacier Ridge Elementary School</t>
  </si>
  <si>
    <t>171135004457</t>
  </si>
  <si>
    <t>http://www.d47.org/grs</t>
  </si>
  <si>
    <t>Glacier Ridge Prek</t>
  </si>
  <si>
    <t>171135006785</t>
  </si>
  <si>
    <t>http://www.d47.org./e</t>
  </si>
  <si>
    <t>440630500</t>
  </si>
  <si>
    <t>1718420</t>
  </si>
  <si>
    <t>http://www.cusd50.org</t>
  </si>
  <si>
    <t>Harvard High School</t>
  </si>
  <si>
    <t>171842002125</t>
  </si>
  <si>
    <t>Harvard Jr High School</t>
  </si>
  <si>
    <t>171842002126</t>
  </si>
  <si>
    <t>171842002127</t>
  </si>
  <si>
    <t>Crosby Elem Sch</t>
  </si>
  <si>
    <t>171842006116</t>
  </si>
  <si>
    <t>171842006365</t>
  </si>
  <si>
    <t>http://cusd50.org</t>
  </si>
  <si>
    <t>440631540</t>
  </si>
  <si>
    <t>1724570</t>
  </si>
  <si>
    <t>Marengo High School</t>
  </si>
  <si>
    <t>172457002661</t>
  </si>
  <si>
    <t>http://www.mchs154.org</t>
  </si>
  <si>
    <t>440631550</t>
  </si>
  <si>
    <t>1711370</t>
  </si>
  <si>
    <t>Crystal Lake Central High School</t>
  </si>
  <si>
    <t>171137001367</t>
  </si>
  <si>
    <t>Cary-Grove Community High School</t>
  </si>
  <si>
    <t>171137001366</t>
  </si>
  <si>
    <t>Crystal Lake South High School</t>
  </si>
  <si>
    <t>171137001368</t>
  </si>
  <si>
    <t>http://ww2.d155.org/cls/default.aspx</t>
  </si>
  <si>
    <t>Prairie Ridge High School</t>
  </si>
  <si>
    <t>171137002154</t>
  </si>
  <si>
    <t>http://ww2.d155.org/pr/default.aspx</t>
  </si>
  <si>
    <t>Haber Oaks Campus</t>
  </si>
  <si>
    <t>171137006754</t>
  </si>
  <si>
    <t>440631560</t>
  </si>
  <si>
    <t>1725320</t>
  </si>
  <si>
    <t>http://www.dist156.org</t>
  </si>
  <si>
    <t>McHenry Community High School</t>
  </si>
  <si>
    <t>172532006833</t>
  </si>
  <si>
    <t>440631570</t>
  </si>
  <si>
    <t>1733510</t>
  </si>
  <si>
    <t>http://www.rbchs.com</t>
  </si>
  <si>
    <t>Richmond-Burton High School</t>
  </si>
  <si>
    <t>173351003463</t>
  </si>
  <si>
    <t>440631580</t>
  </si>
  <si>
    <t>1719830</t>
  </si>
  <si>
    <t>http://huntley158.org</t>
  </si>
  <si>
    <t>Huntley High School</t>
  </si>
  <si>
    <t>171983002247</t>
  </si>
  <si>
    <t>Heineman Middle School</t>
  </si>
  <si>
    <t>171983005640</t>
  </si>
  <si>
    <t>Marlowe Middle School</t>
  </si>
  <si>
    <t>171983005641</t>
  </si>
  <si>
    <t>Chesak Elementary School</t>
  </si>
  <si>
    <t>171983004181</t>
  </si>
  <si>
    <t>http://www.district158.org</t>
  </si>
  <si>
    <t>Leggee Elementary School</t>
  </si>
  <si>
    <t>171983004183</t>
  </si>
  <si>
    <t>Martin Elementary School</t>
  </si>
  <si>
    <t>171983004840</t>
  </si>
  <si>
    <t>Mackeben Elementary School</t>
  </si>
  <si>
    <t>171983005733</t>
  </si>
  <si>
    <t>Conley Elementary School</t>
  </si>
  <si>
    <t>171983005734</t>
  </si>
  <si>
    <t>District 158 Early Childhood Center</t>
  </si>
  <si>
    <t>171983006787</t>
  </si>
  <si>
    <t>440631650</t>
  </si>
  <si>
    <t>1700077</t>
  </si>
  <si>
    <t>http://marengo165.org</t>
  </si>
  <si>
    <t>Marengo Comm Middle School</t>
  </si>
  <si>
    <t>170007703147</t>
  </si>
  <si>
    <t>Locust Elem School</t>
  </si>
  <si>
    <t>170007705249</t>
  </si>
  <si>
    <t>Ulysses S Grant Intermediate Sch</t>
  </si>
  <si>
    <t>170007706246</t>
  </si>
  <si>
    <t>440632000</t>
  </si>
  <si>
    <t>1743330</t>
  </si>
  <si>
    <t>http://www.woodstockschools.org</t>
  </si>
  <si>
    <t>Woodstock High School</t>
  </si>
  <si>
    <t>174333004335</t>
  </si>
  <si>
    <t>http://whs.woodstockschools.org/</t>
  </si>
  <si>
    <t>Woodstock North High School</t>
  </si>
  <si>
    <t>174333006032</t>
  </si>
  <si>
    <t>http://wnhs.woodstockschools.org/</t>
  </si>
  <si>
    <t>174333004333</t>
  </si>
  <si>
    <t>http://northwood.woodstockschools.org/</t>
  </si>
  <si>
    <t>Creekside Middle School</t>
  </si>
  <si>
    <t>174333004328</t>
  </si>
  <si>
    <t>http://creekside.woodstockschools.org/</t>
  </si>
  <si>
    <t>Dean Street Elem School</t>
  </si>
  <si>
    <t>174333004329</t>
  </si>
  <si>
    <t>http://dean.woodstockschools.org/</t>
  </si>
  <si>
    <t>174333004330</t>
  </si>
  <si>
    <t>http://greenwood.woodstockschools.org/</t>
  </si>
  <si>
    <t>Westwood Elem School</t>
  </si>
  <si>
    <t>174333005213</t>
  </si>
  <si>
    <t>http://westwood.woodstockschools.org/</t>
  </si>
  <si>
    <t>Olson Elementary School</t>
  </si>
  <si>
    <t>174333005462</t>
  </si>
  <si>
    <t>http://olson.woodstockschools.org/</t>
  </si>
  <si>
    <t>Mary Endres Elementary School</t>
  </si>
  <si>
    <t>174333003178</t>
  </si>
  <si>
    <t>http://endres.woodstockschools.org/</t>
  </si>
  <si>
    <t>Verda Dierzen Early Learning Ctr</t>
  </si>
  <si>
    <t>174333004186</t>
  </si>
  <si>
    <t>http://dierzen.woodstockschools.org/</t>
  </si>
  <si>
    <t>Prairiewood Elem Sch</t>
  </si>
  <si>
    <t>174333005944</t>
  </si>
  <si>
    <t>http://prairiewood.woodstockschools.org/</t>
  </si>
  <si>
    <t>Clay Academy</t>
  </si>
  <si>
    <t>174333005959</t>
  </si>
  <si>
    <t>http://clay.woodstockschools.org/</t>
  </si>
  <si>
    <t>450670030</t>
  </si>
  <si>
    <t>1740080</t>
  </si>
  <si>
    <t>Valmeyer High School</t>
  </si>
  <si>
    <t>174008004039</t>
  </si>
  <si>
    <t>http://www.valmeyerk12.org</t>
  </si>
  <si>
    <t>Valmeyer Jr High</t>
  </si>
  <si>
    <t>174008004866</t>
  </si>
  <si>
    <t>Valmeyer Elementary School</t>
  </si>
  <si>
    <t>174008004865</t>
  </si>
  <si>
    <t>450670040</t>
  </si>
  <si>
    <t>1710740</t>
  </si>
  <si>
    <t>http://www.columbia4.org</t>
  </si>
  <si>
    <t>Columbia High School</t>
  </si>
  <si>
    <t>171074001295</t>
  </si>
  <si>
    <t>https://www.columbia4.org/</t>
  </si>
  <si>
    <t>Columbia Middle School</t>
  </si>
  <si>
    <t>171074001294</t>
  </si>
  <si>
    <t>171074005587</t>
  </si>
  <si>
    <t>Eagleview Elementary School</t>
  </si>
  <si>
    <t>171074006140</t>
  </si>
  <si>
    <t>450670050</t>
  </si>
  <si>
    <t>1741070</t>
  </si>
  <si>
    <t>http://www.wcusd5.net</t>
  </si>
  <si>
    <t>Waterloo High School</t>
  </si>
  <si>
    <t>174107004113</t>
  </si>
  <si>
    <t>Waterloo Junior High School</t>
  </si>
  <si>
    <t>174107004112</t>
  </si>
  <si>
    <t>W J Zahnow Elem School</t>
  </si>
  <si>
    <t>174107004879</t>
  </si>
  <si>
    <t>174107000187</t>
  </si>
  <si>
    <t>Gardner Elementary School</t>
  </si>
  <si>
    <t>174107006144</t>
  </si>
  <si>
    <t>450790010</t>
  </si>
  <si>
    <t>1710980</t>
  </si>
  <si>
    <t>http://www.cvillecusd1.com</t>
  </si>
  <si>
    <t>Coulterville High School</t>
  </si>
  <si>
    <t>171098001330</t>
  </si>
  <si>
    <t>Coulterville Junior High School</t>
  </si>
  <si>
    <t>171098004584</t>
  </si>
  <si>
    <t>Coulterville Elementary School</t>
  </si>
  <si>
    <t>171098004583</t>
  </si>
  <si>
    <t>450791220</t>
  </si>
  <si>
    <t>1700333</t>
  </si>
  <si>
    <t>http://www.roe45.org</t>
  </si>
  <si>
    <t>450791320</t>
  </si>
  <si>
    <t>1733300</t>
  </si>
  <si>
    <t>http://www.redbud132.org</t>
  </si>
  <si>
    <t>Red Bud High School</t>
  </si>
  <si>
    <t>173330003448</t>
  </si>
  <si>
    <t>Red Bud Elem School</t>
  </si>
  <si>
    <t>173330003447</t>
  </si>
  <si>
    <t>450791340</t>
  </si>
  <si>
    <t>1732490</t>
  </si>
  <si>
    <t>Prairie Du Rocher Elem School</t>
  </si>
  <si>
    <t>173249003379</t>
  </si>
  <si>
    <t>http://pdr134.com</t>
  </si>
  <si>
    <t>450791380</t>
  </si>
  <si>
    <t>1737650</t>
  </si>
  <si>
    <t>http://www.steeleville138.org</t>
  </si>
  <si>
    <t>Steeleville High School</t>
  </si>
  <si>
    <t>173765003879</t>
  </si>
  <si>
    <t>Steeleville Elem School</t>
  </si>
  <si>
    <t>173765003878</t>
  </si>
  <si>
    <t>450791390</t>
  </si>
  <si>
    <t>1709810</t>
  </si>
  <si>
    <t>http://www.chester139.com/</t>
  </si>
  <si>
    <t>Chester High School</t>
  </si>
  <si>
    <t>170981000579</t>
  </si>
  <si>
    <t>http://chs.chester139.com/</t>
  </si>
  <si>
    <t>Chester Elem School</t>
  </si>
  <si>
    <t>170981000578</t>
  </si>
  <si>
    <t>http://www.chester139.com</t>
  </si>
  <si>
    <t>450791400</t>
  </si>
  <si>
    <t>1736900</t>
  </si>
  <si>
    <t>http://www.sparta.k12.il.us</t>
  </si>
  <si>
    <t>Sparta High School</t>
  </si>
  <si>
    <t>173690003804</t>
  </si>
  <si>
    <t>Sparta Lincoln School</t>
  </si>
  <si>
    <t>173690003806</t>
  </si>
  <si>
    <t>Evansville Attendance Center</t>
  </si>
  <si>
    <t>173690004459</t>
  </si>
  <si>
    <t>470521700</t>
  </si>
  <si>
    <t>1712330</t>
  </si>
  <si>
    <t>http://www.dps170.org</t>
  </si>
  <si>
    <t>Dixon High School</t>
  </si>
  <si>
    <t>171233001481</t>
  </si>
  <si>
    <t>Reagan Middle School</t>
  </si>
  <si>
    <t>171233005309</t>
  </si>
  <si>
    <t>171233001483</t>
  </si>
  <si>
    <t>171233001484</t>
  </si>
  <si>
    <t>171233001486</t>
  </si>
  <si>
    <t>470522200</t>
  </si>
  <si>
    <t>1737800</t>
  </si>
  <si>
    <t>http://www.stewardschool220.org</t>
  </si>
  <si>
    <t>Steward Elementary School</t>
  </si>
  <si>
    <t>173780003885</t>
  </si>
  <si>
    <t>470522710</t>
  </si>
  <si>
    <t>1722350</t>
  </si>
  <si>
    <t>http://2paws.net</t>
  </si>
  <si>
    <t>Paw Paw Junior High School</t>
  </si>
  <si>
    <t>172235006774</t>
  </si>
  <si>
    <t>Paw Paw Elementary School</t>
  </si>
  <si>
    <t>172235002503</t>
  </si>
  <si>
    <t>470522720</t>
  </si>
  <si>
    <t>1703690</t>
  </si>
  <si>
    <t>http://www.amboy.net</t>
  </si>
  <si>
    <t>Amboy High School</t>
  </si>
  <si>
    <t>170369000060</t>
  </si>
  <si>
    <t>Amboy Jr High School</t>
  </si>
  <si>
    <t>170369000061</t>
  </si>
  <si>
    <t>Amboy Central Elem School</t>
  </si>
  <si>
    <t>170369000059</t>
  </si>
  <si>
    <t>470522750</t>
  </si>
  <si>
    <t>1704380</t>
  </si>
  <si>
    <t>http://www.afcschools.net</t>
  </si>
  <si>
    <t>Ashton-Franklin Center HS</t>
  </si>
  <si>
    <t>170438000127</t>
  </si>
  <si>
    <t>Ashton-Franklin Center Elem Sch</t>
  </si>
  <si>
    <t>170438004527</t>
  </si>
  <si>
    <t>470711440</t>
  </si>
  <si>
    <t>1721130</t>
  </si>
  <si>
    <t>http://kings144.org</t>
  </si>
  <si>
    <t>Kings Elementary School</t>
  </si>
  <si>
    <t>172113002392</t>
  </si>
  <si>
    <t>470711610</t>
  </si>
  <si>
    <t>1711220</t>
  </si>
  <si>
    <t>http://www.crestonschool.org</t>
  </si>
  <si>
    <t>Creston Elem School</t>
  </si>
  <si>
    <t>171122001341</t>
  </si>
  <si>
    <t>http://crestonschool.org</t>
  </si>
  <si>
    <t>470712120</t>
  </si>
  <si>
    <t>1734290</t>
  </si>
  <si>
    <t>http://www.rthsd212.org</t>
  </si>
  <si>
    <t>Rochelle Twp High School</t>
  </si>
  <si>
    <t>173429003516</t>
  </si>
  <si>
    <t>Rochelle Focus House</t>
  </si>
  <si>
    <t>173429006540</t>
  </si>
  <si>
    <t>470712200</t>
  </si>
  <si>
    <t>1730160</t>
  </si>
  <si>
    <t>http://www.ocusd.net</t>
  </si>
  <si>
    <t>Oregon  Jr/Sr High School</t>
  </si>
  <si>
    <t>173016003118</t>
  </si>
  <si>
    <t>Oregon Elem Sch</t>
  </si>
  <si>
    <t>173016003116</t>
  </si>
  <si>
    <t>470712210</t>
  </si>
  <si>
    <t>1715490</t>
  </si>
  <si>
    <t>http://www.fvdistrict221.org/</t>
  </si>
  <si>
    <t>Forreston Jr/Sr High Sch</t>
  </si>
  <si>
    <t>171549001868</t>
  </si>
  <si>
    <t>German Valley Grade School</t>
  </si>
  <si>
    <t>171549001866</t>
  </si>
  <si>
    <t>Forreston Grade School</t>
  </si>
  <si>
    <t>171549001869</t>
  </si>
  <si>
    <t>470712220</t>
  </si>
  <si>
    <t>1732100</t>
  </si>
  <si>
    <t>Polo Comm High School</t>
  </si>
  <si>
    <t>173210003360</t>
  </si>
  <si>
    <t>http://www.poloschools.net</t>
  </si>
  <si>
    <t>Aplington Middle School</t>
  </si>
  <si>
    <t>173210003361</t>
  </si>
  <si>
    <t>http://www.polo222.org</t>
  </si>
  <si>
    <t>173210003358</t>
  </si>
  <si>
    <t>470712230</t>
  </si>
  <si>
    <t>1725690</t>
  </si>
  <si>
    <t>http://www.meridian223.org</t>
  </si>
  <si>
    <t>Stillman Valley High School</t>
  </si>
  <si>
    <t>172569002781</t>
  </si>
  <si>
    <t>Meridian Jr High School</t>
  </si>
  <si>
    <t>172569002778</t>
  </si>
  <si>
    <t>172569002779</t>
  </si>
  <si>
    <t>Monroe Center Grade School</t>
  </si>
  <si>
    <t>172569002780</t>
  </si>
  <si>
    <t>470712260</t>
  </si>
  <si>
    <t>1708010</t>
  </si>
  <si>
    <t>http://byron226.org</t>
  </si>
  <si>
    <t>Byron High School 9-12</t>
  </si>
  <si>
    <t>170801000407</t>
  </si>
  <si>
    <t>Byron Middle School</t>
  </si>
  <si>
    <t>170801000408</t>
  </si>
  <si>
    <t>Mary Morgan Elem Sch</t>
  </si>
  <si>
    <t>170801004559</t>
  </si>
  <si>
    <t>470712310</t>
  </si>
  <si>
    <t>1734260</t>
  </si>
  <si>
    <t>http://www.d231.rochelle.net</t>
  </si>
  <si>
    <t>Rochelle Middle School</t>
  </si>
  <si>
    <t>173426003514</t>
  </si>
  <si>
    <t>173426003511</t>
  </si>
  <si>
    <t>173426003512</t>
  </si>
  <si>
    <t>173426003515</t>
  </si>
  <si>
    <t>470712690</t>
  </si>
  <si>
    <t>1714410</t>
  </si>
  <si>
    <t>http://www.leeogle.org/</t>
  </si>
  <si>
    <t>Eswood C C Grade School</t>
  </si>
  <si>
    <t>171441001778</t>
  </si>
  <si>
    <t>470980010</t>
  </si>
  <si>
    <t>1714350</t>
  </si>
  <si>
    <t>http://www.ecusd.info</t>
  </si>
  <si>
    <t>Erie High School</t>
  </si>
  <si>
    <t>171435001773</t>
  </si>
  <si>
    <t>Erie Middle School</t>
  </si>
  <si>
    <t>171435001774</t>
  </si>
  <si>
    <t>Erie Elem School</t>
  </si>
  <si>
    <t>171435001772</t>
  </si>
  <si>
    <t>470980020</t>
  </si>
  <si>
    <t>1733950</t>
  </si>
  <si>
    <t>http://www.riverbendschools.org</t>
  </si>
  <si>
    <t>Fulton High School</t>
  </si>
  <si>
    <t>173395003488</t>
  </si>
  <si>
    <t>River Bend Middle School</t>
  </si>
  <si>
    <t>173395003489</t>
  </si>
  <si>
    <t>173395003490</t>
  </si>
  <si>
    <t>Early Step Pre-School</t>
  </si>
  <si>
    <t>173395004920</t>
  </si>
  <si>
    <t>http://www.riverbendschool.org</t>
  </si>
  <si>
    <t>470980030</t>
  </si>
  <si>
    <t>1732830</t>
  </si>
  <si>
    <t>http://www.plt3.org</t>
  </si>
  <si>
    <t>Prophetstown High School</t>
  </si>
  <si>
    <t>173283003400</t>
  </si>
  <si>
    <t>PLT Middle School</t>
  </si>
  <si>
    <t>173283001844</t>
  </si>
  <si>
    <t>Tampico Elem School</t>
  </si>
  <si>
    <t>173283001852</t>
  </si>
  <si>
    <t>Prophetstown Elem School</t>
  </si>
  <si>
    <t>173283003399</t>
  </si>
  <si>
    <t>470980050</t>
  </si>
  <si>
    <t>1742310</t>
  </si>
  <si>
    <t>http://www.sterlingpublicschools.org</t>
  </si>
  <si>
    <t>Sterling High School</t>
  </si>
  <si>
    <t>174231004261</t>
  </si>
  <si>
    <t>Challand Middle School</t>
  </si>
  <si>
    <t>174231004264</t>
  </si>
  <si>
    <t>174231004252</t>
  </si>
  <si>
    <t>174231004255</t>
  </si>
  <si>
    <t>174231004256</t>
  </si>
  <si>
    <t>174231004260</t>
  </si>
  <si>
    <t>http://sterlingpublicschools.org</t>
  </si>
  <si>
    <t>470980060</t>
  </si>
  <si>
    <t>1726710</t>
  </si>
  <si>
    <t>http://www.morrisonschools.org</t>
  </si>
  <si>
    <t>Morrison High School</t>
  </si>
  <si>
    <t>172671002852</t>
  </si>
  <si>
    <t>Morrison Jr High School</t>
  </si>
  <si>
    <t>172671002853</t>
  </si>
  <si>
    <t>Northside School</t>
  </si>
  <si>
    <t>172671002854</t>
  </si>
  <si>
    <t>Southside School</t>
  </si>
  <si>
    <t>172671002855</t>
  </si>
  <si>
    <t>470980130</t>
  </si>
  <si>
    <t>1734350</t>
  </si>
  <si>
    <t>http://www.rfsd13.org</t>
  </si>
  <si>
    <t>Rock Falls Middle School</t>
  </si>
  <si>
    <t>173435003523</t>
  </si>
  <si>
    <t>Dillon Elementary School</t>
  </si>
  <si>
    <t>173435003521</t>
  </si>
  <si>
    <t>Merrill Elem School</t>
  </si>
  <si>
    <t>173435003522</t>
  </si>
  <si>
    <t>Riverdale PreSchool Center</t>
  </si>
  <si>
    <t>173435006211</t>
  </si>
  <si>
    <t>470980200</t>
  </si>
  <si>
    <t>1701411</t>
  </si>
  <si>
    <t>http://ecolomanelson.net</t>
  </si>
  <si>
    <t>East Coloma - Nelson Elem Sch</t>
  </si>
  <si>
    <t>170141106256</t>
  </si>
  <si>
    <t>http://www.ecolomanelson.net</t>
  </si>
  <si>
    <t>470981450</t>
  </si>
  <si>
    <t>1726590</t>
  </si>
  <si>
    <t>https://sites.google.com/a/mgs145.net/montmorencyschooldistrict145/home</t>
  </si>
  <si>
    <t>Montmorency CCSD #145</t>
  </si>
  <si>
    <t>172659002846</t>
  </si>
  <si>
    <t>470983010</t>
  </si>
  <si>
    <t>1734380</t>
  </si>
  <si>
    <t>http://www.rfhs301.org</t>
  </si>
  <si>
    <t>Rock Falls Township High School</t>
  </si>
  <si>
    <t>173438003525</t>
  </si>
  <si>
    <t>480720620</t>
  </si>
  <si>
    <t>1731950</t>
  </si>
  <si>
    <t>http://www.pv62.com</t>
  </si>
  <si>
    <t>Pleasant Valley Primary School</t>
  </si>
  <si>
    <t>173195003350</t>
  </si>
  <si>
    <t>Pleasant Valley Intermediate School</t>
  </si>
  <si>
    <t>173195006536</t>
  </si>
  <si>
    <t>480720630</t>
  </si>
  <si>
    <t>1729040</t>
  </si>
  <si>
    <t>http://www.norwood63.org</t>
  </si>
  <si>
    <t>Norwood Elem School</t>
  </si>
  <si>
    <t>172904003218</t>
  </si>
  <si>
    <t>Norwood Primary School</t>
  </si>
  <si>
    <t>172904005440</t>
  </si>
  <si>
    <t>Peoria Co Detention Center 6-8</t>
  </si>
  <si>
    <t>172904006082</t>
  </si>
  <si>
    <t>480720660</t>
  </si>
  <si>
    <t>1705190</t>
  </si>
  <si>
    <t>Bartonville Elem School</t>
  </si>
  <si>
    <t>170519000199</t>
  </si>
  <si>
    <t>http://www.bgs66.org</t>
  </si>
  <si>
    <t>480720680</t>
  </si>
  <si>
    <t>Oak Grove SD 68  Bartonville</t>
  </si>
  <si>
    <t>1729100</t>
  </si>
  <si>
    <t>https://www.og68.org</t>
  </si>
  <si>
    <t>Oak Grove School</t>
  </si>
  <si>
    <t>172910003045</t>
  </si>
  <si>
    <t>480720690</t>
  </si>
  <si>
    <t>1731860</t>
  </si>
  <si>
    <t>http://www.phill69.com</t>
  </si>
  <si>
    <t>173186003344</t>
  </si>
  <si>
    <t>480720700</t>
  </si>
  <si>
    <t>1726490</t>
  </si>
  <si>
    <t>http://www.monroe70.org</t>
  </si>
  <si>
    <t>172649002840</t>
  </si>
  <si>
    <t>480721500</t>
  </si>
  <si>
    <t>1731230</t>
  </si>
  <si>
    <t>http://www.psd150.org</t>
  </si>
  <si>
    <t>Manual High School</t>
  </si>
  <si>
    <t>173123003274</t>
  </si>
  <si>
    <t>Peoria High School</t>
  </si>
  <si>
    <t>173123003278</t>
  </si>
  <si>
    <t>Richwoods High School</t>
  </si>
  <si>
    <t>173123003280</t>
  </si>
  <si>
    <t>0028</t>
  </si>
  <si>
    <t>Diploma Degree North Campus</t>
  </si>
  <si>
    <t>173123006731</t>
  </si>
  <si>
    <t>027C</t>
  </si>
  <si>
    <t>Quest Charter School Academy</t>
  </si>
  <si>
    <t>173123006112</t>
  </si>
  <si>
    <t>https://www.questpeoria.org/</t>
  </si>
  <si>
    <t>Rolling Acres Middle School</t>
  </si>
  <si>
    <t>173123005324</t>
  </si>
  <si>
    <t>Sterling Middle School</t>
  </si>
  <si>
    <t>173123005325</t>
  </si>
  <si>
    <t>Von Steuben Middle School</t>
  </si>
  <si>
    <t>173123005326</t>
  </si>
  <si>
    <t>Harold B Dawson Middle School</t>
  </si>
  <si>
    <t>173123005329</t>
  </si>
  <si>
    <t>Liberty Leadership Middle School</t>
  </si>
  <si>
    <t>173123005332</t>
  </si>
  <si>
    <t>Mark W Bills Middle School</t>
  </si>
  <si>
    <t>173123005336</t>
  </si>
  <si>
    <t>Reservoir Gifted School</t>
  </si>
  <si>
    <t>173123000973</t>
  </si>
  <si>
    <t>173123003293</t>
  </si>
  <si>
    <t>Dr Maude A Sanders Primary School</t>
  </si>
  <si>
    <t>173123003294</t>
  </si>
  <si>
    <t>The Elise Ford Allen Academy</t>
  </si>
  <si>
    <t>173123003283</t>
  </si>
  <si>
    <t>Franklin Primary School</t>
  </si>
  <si>
    <t>173123003259</t>
  </si>
  <si>
    <t>Glen Oak Comm Learning Cntr</t>
  </si>
  <si>
    <t>173123003262</t>
  </si>
  <si>
    <t>Annie Jo Gordon Comm Learning Cntr</t>
  </si>
  <si>
    <t>173123003265</t>
  </si>
  <si>
    <t>Hines Primary School</t>
  </si>
  <si>
    <t>173123003266</t>
  </si>
  <si>
    <t>173123003268</t>
  </si>
  <si>
    <t>Dr. C.T. Vivian Primary School</t>
  </si>
  <si>
    <t>173123003286</t>
  </si>
  <si>
    <t>Kellar Primary School</t>
  </si>
  <si>
    <t>173123003269</t>
  </si>
  <si>
    <t>Northmoor Primary School</t>
  </si>
  <si>
    <t>173123003276</t>
  </si>
  <si>
    <t>Charter Oak Primary School</t>
  </si>
  <si>
    <t>173123004422</t>
  </si>
  <si>
    <t>Trewyn Primary School</t>
  </si>
  <si>
    <t>173123006420</t>
  </si>
  <si>
    <t>Robert A Jamieson School</t>
  </si>
  <si>
    <t>173123003281</t>
  </si>
  <si>
    <t>3034</t>
  </si>
  <si>
    <t>Valeska Hinton Early Ch Ed Ctr</t>
  </si>
  <si>
    <t>173123000593</t>
  </si>
  <si>
    <t>3035</t>
  </si>
  <si>
    <t>Day Treatment</t>
  </si>
  <si>
    <t>173123005846</t>
  </si>
  <si>
    <t>3040</t>
  </si>
  <si>
    <t>Knoxville Center for Student Success</t>
  </si>
  <si>
    <t>173123005961</t>
  </si>
  <si>
    <t>3043</t>
  </si>
  <si>
    <t>Woodruff Career &amp; Tech Center</t>
  </si>
  <si>
    <t>173123006199</t>
  </si>
  <si>
    <t>3044</t>
  </si>
  <si>
    <t>Online Learning Academy</t>
  </si>
  <si>
    <t>173123006717</t>
  </si>
  <si>
    <t>Knoxville Safe School Program</t>
  </si>
  <si>
    <t>173123006746</t>
  </si>
  <si>
    <t>480722650</t>
  </si>
  <si>
    <t>1700044</t>
  </si>
  <si>
    <t>http://www.dist265.com</t>
  </si>
  <si>
    <t>Farmington Central High Sch</t>
  </si>
  <si>
    <t>170004405230</t>
  </si>
  <si>
    <t>Farmington Central Jr High Sch</t>
  </si>
  <si>
    <t>170004405737</t>
  </si>
  <si>
    <t>Farmington Central Elem Sch</t>
  </si>
  <si>
    <t>170004405738</t>
  </si>
  <si>
    <t>480723090</t>
  </si>
  <si>
    <t>1707200</t>
  </si>
  <si>
    <t>http://www.brimfield309.com</t>
  </si>
  <si>
    <t>Brimfield High School</t>
  </si>
  <si>
    <t>170720000375</t>
  </si>
  <si>
    <t>Brimfield Grade School</t>
  </si>
  <si>
    <t>170720000374</t>
  </si>
  <si>
    <t>480723100</t>
  </si>
  <si>
    <t>1722950</t>
  </si>
  <si>
    <t>http://www.limestone310.org</t>
  </si>
  <si>
    <t>Limestone Community High School</t>
  </si>
  <si>
    <t>172295002535</t>
  </si>
  <si>
    <t>Peoria Cty Jvnl Det Ctr 9-12</t>
  </si>
  <si>
    <t>172295006049</t>
  </si>
  <si>
    <t>480723160</t>
  </si>
  <si>
    <t>1722920</t>
  </si>
  <si>
    <t>http://www.limestonewalters.com</t>
  </si>
  <si>
    <t>Limestone Walters Elem School</t>
  </si>
  <si>
    <t>172292002534</t>
  </si>
  <si>
    <t>480723210</t>
  </si>
  <si>
    <t>1719970</t>
  </si>
  <si>
    <t>http://www.ivcschools.com</t>
  </si>
  <si>
    <t>Il Valley Central High School</t>
  </si>
  <si>
    <t>171997002256</t>
  </si>
  <si>
    <t>Mossville Jr High</t>
  </si>
  <si>
    <t>171997006016</t>
  </si>
  <si>
    <t>Chillicothe Jr High</t>
  </si>
  <si>
    <t>171997006015</t>
  </si>
  <si>
    <t>South Elementary School</t>
  </si>
  <si>
    <t>171997002261</t>
  </si>
  <si>
    <t>Mossville Elementary School</t>
  </si>
  <si>
    <t>171997002257</t>
  </si>
  <si>
    <t>Chillicothe Elementary Center</t>
  </si>
  <si>
    <t>171997005426</t>
  </si>
  <si>
    <t>IVC Learning Center</t>
  </si>
  <si>
    <t>171997006541</t>
  </si>
  <si>
    <t>IVC Transition Center</t>
  </si>
  <si>
    <t>480723220</t>
  </si>
  <si>
    <t>1714050</t>
  </si>
  <si>
    <t>http://www.elmwood322.com</t>
  </si>
  <si>
    <t>Elmwood High School</t>
  </si>
  <si>
    <t>171405001758</t>
  </si>
  <si>
    <t>Elmwood Junior High School</t>
  </si>
  <si>
    <t>171405001757</t>
  </si>
  <si>
    <t>171405001756</t>
  </si>
  <si>
    <t>480723230</t>
  </si>
  <si>
    <t>1712700</t>
  </si>
  <si>
    <t>http://www.dunlapcusd.net</t>
  </si>
  <si>
    <t>Dunlap High School</t>
  </si>
  <si>
    <t>171270001522</t>
  </si>
  <si>
    <t>Dunlap Middle School</t>
  </si>
  <si>
    <t>171270001523</t>
  </si>
  <si>
    <t>Dunlap Valley Middle School</t>
  </si>
  <si>
    <t>171270006009</t>
  </si>
  <si>
    <t>Dunlap Grade School</t>
  </si>
  <si>
    <t>171270001521</t>
  </si>
  <si>
    <t>Wilder-Waite Grade School</t>
  </si>
  <si>
    <t>171270001524</t>
  </si>
  <si>
    <t>Banner Elementary School</t>
  </si>
  <si>
    <t>171270004389</t>
  </si>
  <si>
    <t>171270004470</t>
  </si>
  <si>
    <t>Hickory Grove Elementary School</t>
  </si>
  <si>
    <t>171270006224</t>
  </si>
  <si>
    <t>480723250</t>
  </si>
  <si>
    <t>1731270</t>
  </si>
  <si>
    <t>http://www.ph325.org</t>
  </si>
  <si>
    <t>Peoria Heights High School</t>
  </si>
  <si>
    <t>173127003300</t>
  </si>
  <si>
    <t>Peoria Heights Grade School</t>
  </si>
  <si>
    <t>173127004474</t>
  </si>
  <si>
    <t>480723260</t>
  </si>
  <si>
    <t>1732770</t>
  </si>
  <si>
    <t>http://www.princeville326.org</t>
  </si>
  <si>
    <t>Princeville High School</t>
  </si>
  <si>
    <t>173277003396</t>
  </si>
  <si>
    <t>Princeville Elem School</t>
  </si>
  <si>
    <t>173277003395</t>
  </si>
  <si>
    <t>480723270</t>
  </si>
  <si>
    <t>1719960</t>
  </si>
  <si>
    <t>http://www.illinibluffs.com</t>
  </si>
  <si>
    <t>Illini Bluffs High School</t>
  </si>
  <si>
    <t>171996002250</t>
  </si>
  <si>
    <t>Illini Bluffs Elementary School</t>
  </si>
  <si>
    <t>171996002252</t>
  </si>
  <si>
    <t>Illini Bluffs Middle School</t>
  </si>
  <si>
    <t>171996002254</t>
  </si>
  <si>
    <t>480723280</t>
  </si>
  <si>
    <t>1719420</t>
  </si>
  <si>
    <t>http://www.hollis328.net</t>
  </si>
  <si>
    <t>Hollis Consolidated Grade Sch</t>
  </si>
  <si>
    <t>171942002224</t>
  </si>
  <si>
    <t>490810290</t>
  </si>
  <si>
    <t>1718090</t>
  </si>
  <si>
    <t>http://www.hampton29.com</t>
  </si>
  <si>
    <t>Hampton Elem School</t>
  </si>
  <si>
    <t>171809002087</t>
  </si>
  <si>
    <t>490810300</t>
  </si>
  <si>
    <t>1739870</t>
  </si>
  <si>
    <t>http://uths.net</t>
  </si>
  <si>
    <t>United Twp High School</t>
  </si>
  <si>
    <t>173987004008</t>
  </si>
  <si>
    <t>490810340</t>
  </si>
  <si>
    <t>1736360</t>
  </si>
  <si>
    <t>http://www.silvisrockets.com</t>
  </si>
  <si>
    <t>Northeast Jr High School</t>
  </si>
  <si>
    <t>173636003755</t>
  </si>
  <si>
    <t>George O Barr School</t>
  </si>
  <si>
    <t>173636004835</t>
  </si>
  <si>
    <t>490810360</t>
  </si>
  <si>
    <t>1708310</t>
  </si>
  <si>
    <t>http://www.ccb36.com</t>
  </si>
  <si>
    <t>Eagle Ridge School</t>
  </si>
  <si>
    <t>170831004885</t>
  </si>
  <si>
    <t>490810370</t>
  </si>
  <si>
    <t>1713170</t>
  </si>
  <si>
    <t>http://www.emsd37.org</t>
  </si>
  <si>
    <t>Glenview Middle School</t>
  </si>
  <si>
    <t>171317001561</t>
  </si>
  <si>
    <t>Bowlesburg Elem School</t>
  </si>
  <si>
    <t>171317001560</t>
  </si>
  <si>
    <t>171317001562</t>
  </si>
  <si>
    <t>Ridgewood Elem School</t>
  </si>
  <si>
    <t>171317001565</t>
  </si>
  <si>
    <t>Wells Elem School</t>
  </si>
  <si>
    <t>171317001566</t>
  </si>
  <si>
    <t>East Moline Education Center</t>
  </si>
  <si>
    <t>171317006544</t>
  </si>
  <si>
    <t>East Moline Early Learning Center</t>
  </si>
  <si>
    <t>171317006846</t>
  </si>
  <si>
    <t>490810400</t>
  </si>
  <si>
    <t>1726400</t>
  </si>
  <si>
    <t>http://www.molineschools.org</t>
  </si>
  <si>
    <t>Moline Sr High School</t>
  </si>
  <si>
    <t>172640002824</t>
  </si>
  <si>
    <t>John Deere Middle School</t>
  </si>
  <si>
    <t>172640002818</t>
  </si>
  <si>
    <t>Woodrow Wilson Middle School</t>
  </si>
  <si>
    <t>172640002827</t>
  </si>
  <si>
    <t>Butterworth Elem School</t>
  </si>
  <si>
    <t>172640002810</t>
  </si>
  <si>
    <t>172640002805</t>
  </si>
  <si>
    <t>172640002816</t>
  </si>
  <si>
    <t>Lincoln-Irving Elem School</t>
  </si>
  <si>
    <t>172640002820</t>
  </si>
  <si>
    <t>Logan Elem School</t>
  </si>
  <si>
    <t>172640002821</t>
  </si>
  <si>
    <t>Bicentennial Elem School</t>
  </si>
  <si>
    <t>172640002817</t>
  </si>
  <si>
    <t>172640002825</t>
  </si>
  <si>
    <t>172640002814</t>
  </si>
  <si>
    <t>172640002828</t>
  </si>
  <si>
    <t>Jane Addams Elementary School</t>
  </si>
  <si>
    <t>172640000112</t>
  </si>
  <si>
    <t>Aspire Education Center</t>
  </si>
  <si>
    <t>172640004886</t>
  </si>
  <si>
    <t>3025</t>
  </si>
  <si>
    <t>Jefferson Early Childhood Ctr</t>
  </si>
  <si>
    <t>172640001824</t>
  </si>
  <si>
    <t>http://www.molineschools.org/jf_ecc.html</t>
  </si>
  <si>
    <t>490810410</t>
  </si>
  <si>
    <t>1734410</t>
  </si>
  <si>
    <t>http://rimsd41.org</t>
  </si>
  <si>
    <t>Rock Island High School</t>
  </si>
  <si>
    <t>173441003540</t>
  </si>
  <si>
    <t>http://www.rimsd41.org</t>
  </si>
  <si>
    <t>Edison Jr High School</t>
  </si>
  <si>
    <t>173441003538</t>
  </si>
  <si>
    <t>173441003529</t>
  </si>
  <si>
    <t>Denkmann Elem School</t>
  </si>
  <si>
    <t>173441003526</t>
  </si>
  <si>
    <t>Earl H Hanson Elem School</t>
  </si>
  <si>
    <t>173441003527</t>
  </si>
  <si>
    <t>173441003528</t>
  </si>
  <si>
    <t>Frances Willard Elem School</t>
  </si>
  <si>
    <t>173441003530</t>
  </si>
  <si>
    <t>173441003534</t>
  </si>
  <si>
    <t>173441003535</t>
  </si>
  <si>
    <t>173441003536</t>
  </si>
  <si>
    <t>Rock Island Academy</t>
  </si>
  <si>
    <t>173441005967</t>
  </si>
  <si>
    <t>RICMS</t>
  </si>
  <si>
    <t>173441006155</t>
  </si>
  <si>
    <t>Thurgood Marshall Learning Ctr</t>
  </si>
  <si>
    <t>173441005338</t>
  </si>
  <si>
    <t>Horace Mann ELC</t>
  </si>
  <si>
    <t>173441006107</t>
  </si>
  <si>
    <t>490811000</t>
  </si>
  <si>
    <t>1733930</t>
  </si>
  <si>
    <t>http://www.riverdaleschools.org</t>
  </si>
  <si>
    <t>Riverdale Sr High School</t>
  </si>
  <si>
    <t>173393003484</t>
  </si>
  <si>
    <t>Riverdale Middle School</t>
  </si>
  <si>
    <t>173393003485</t>
  </si>
  <si>
    <t>Riverdale Elem School</t>
  </si>
  <si>
    <t>173393003483</t>
  </si>
  <si>
    <t>490812000</t>
  </si>
  <si>
    <t>1736180</t>
  </si>
  <si>
    <t>http://www.sherrard.us</t>
  </si>
  <si>
    <t>Sherrard High School</t>
  </si>
  <si>
    <t>173618003747</t>
  </si>
  <si>
    <t>Sherrard Jr High School</t>
  </si>
  <si>
    <t>173618003748</t>
  </si>
  <si>
    <t>Matherville Intermediate School</t>
  </si>
  <si>
    <t>173618003745</t>
  </si>
  <si>
    <t>Sherrard Elementary School</t>
  </si>
  <si>
    <t>173618003746</t>
  </si>
  <si>
    <t>Winola Elementary School</t>
  </si>
  <si>
    <t>173618005341</t>
  </si>
  <si>
    <t>490813000</t>
  </si>
  <si>
    <t>1734440</t>
  </si>
  <si>
    <t>http://www.rr300.org</t>
  </si>
  <si>
    <t>Rockridge High School</t>
  </si>
  <si>
    <t>173444003549</t>
  </si>
  <si>
    <t>Rockridge Jr High School</t>
  </si>
  <si>
    <t>173444003550</t>
  </si>
  <si>
    <t>Andalusia Elem School</t>
  </si>
  <si>
    <t>173444003545</t>
  </si>
  <si>
    <t>http://rr300.org</t>
  </si>
  <si>
    <t>Illinois City Elem School</t>
  </si>
  <si>
    <t>173444003547</t>
  </si>
  <si>
    <t>Taylor Ridge Elem School</t>
  </si>
  <si>
    <t>173444003551</t>
  </si>
  <si>
    <t>500820090</t>
  </si>
  <si>
    <t>1722300</t>
  </si>
  <si>
    <t>http://lcusd9.org/</t>
  </si>
  <si>
    <t>Lebanon High School</t>
  </si>
  <si>
    <t>172230002498</t>
  </si>
  <si>
    <t>Lebanon Elem School</t>
  </si>
  <si>
    <t>172230002497</t>
  </si>
  <si>
    <t>http://lcusd9.org</t>
  </si>
  <si>
    <t>500820190</t>
  </si>
  <si>
    <t>1724940</t>
  </si>
  <si>
    <t>http://msd19.org</t>
  </si>
  <si>
    <t>Mascoutah High School</t>
  </si>
  <si>
    <t>172494002701</t>
  </si>
  <si>
    <t>http://mhs.msd19.org</t>
  </si>
  <si>
    <t>Mascoutah Middle School</t>
  </si>
  <si>
    <t>172494002702</t>
  </si>
  <si>
    <t>http://mms.msd19.org</t>
  </si>
  <si>
    <t>Mascoutah Elem School</t>
  </si>
  <si>
    <t>172494002705</t>
  </si>
  <si>
    <t>http://mes.msd19.org</t>
  </si>
  <si>
    <t>Scott Elem School</t>
  </si>
  <si>
    <t>172494003240</t>
  </si>
  <si>
    <t>http://ses.msd19.org</t>
  </si>
  <si>
    <t>Wingate Elementary School</t>
  </si>
  <si>
    <t>172494006381</t>
  </si>
  <si>
    <t>http://wes.msd19.org</t>
  </si>
  <si>
    <t>500820300</t>
  </si>
  <si>
    <t>St Libory Cons SD 30</t>
  </si>
  <si>
    <t>1737440</t>
  </si>
  <si>
    <t>http://www.stlibory30.org</t>
  </si>
  <si>
    <t>St Libory Elem School</t>
  </si>
  <si>
    <t>173744003875</t>
  </si>
  <si>
    <t>500820400</t>
  </si>
  <si>
    <t>1724650</t>
  </si>
  <si>
    <t>http://www.marissa40.org</t>
  </si>
  <si>
    <t>Marissa Jr &amp; Sr High School</t>
  </si>
  <si>
    <t>172465002672</t>
  </si>
  <si>
    <t>Marissa Elem School</t>
  </si>
  <si>
    <t>172465004724</t>
  </si>
  <si>
    <t>http://marissa40.org</t>
  </si>
  <si>
    <t>500820600</t>
  </si>
  <si>
    <t>1727960</t>
  </si>
  <si>
    <t>New Athens High School</t>
  </si>
  <si>
    <t>172796002958</t>
  </si>
  <si>
    <t>http://www.na60.org</t>
  </si>
  <si>
    <t>New Athens Jr High</t>
  </si>
  <si>
    <t>172796004764</t>
  </si>
  <si>
    <t>New Athens Elem</t>
  </si>
  <si>
    <t>172796004763</t>
  </si>
  <si>
    <t>500820700</t>
  </si>
  <si>
    <t>1715820</t>
  </si>
  <si>
    <t>http://www.frg70.org</t>
  </si>
  <si>
    <t>Freeburg Primary Center</t>
  </si>
  <si>
    <t>171582001891</t>
  </si>
  <si>
    <t>Freeburg Elem School</t>
  </si>
  <si>
    <t>171582005721</t>
  </si>
  <si>
    <t>500820770</t>
  </si>
  <si>
    <t>1715840</t>
  </si>
  <si>
    <t>Freeburg Community High Sch</t>
  </si>
  <si>
    <t>171584001892</t>
  </si>
  <si>
    <t>http://www.fchs77.org</t>
  </si>
  <si>
    <t>500820850</t>
  </si>
  <si>
    <t>1736210</t>
  </si>
  <si>
    <t>http://www.shi85.org</t>
  </si>
  <si>
    <t>Shiloh Middle School</t>
  </si>
  <si>
    <t>173621005739</t>
  </si>
  <si>
    <t>173621003749</t>
  </si>
  <si>
    <t>500820900</t>
  </si>
  <si>
    <t>1729760</t>
  </si>
  <si>
    <t>http://www.of90.net</t>
  </si>
  <si>
    <t>Fulton Jr High School</t>
  </si>
  <si>
    <t>172976003241</t>
  </si>
  <si>
    <t>http://www.ofallon90.net</t>
  </si>
  <si>
    <t>Amelia V Carriel Jr High</t>
  </si>
  <si>
    <t>172976006079</t>
  </si>
  <si>
    <t>Estelle Kampmeyer Elem School</t>
  </si>
  <si>
    <t>172976003086</t>
  </si>
  <si>
    <t>J Emmett Hinchcliffe Sr Elem Sch</t>
  </si>
  <si>
    <t>172976003087</t>
  </si>
  <si>
    <t>Laverna Evans Elem School</t>
  </si>
  <si>
    <t>172976003088</t>
  </si>
  <si>
    <t>Marie Schaefer Elem School</t>
  </si>
  <si>
    <t>172976003767</t>
  </si>
  <si>
    <t>Delores Moye Elem School</t>
  </si>
  <si>
    <t>172976005722</t>
  </si>
  <si>
    <t>500821040</t>
  </si>
  <si>
    <t>1709170</t>
  </si>
  <si>
    <t>http://central104.org</t>
  </si>
  <si>
    <t>Joseph Arthur Middle School</t>
  </si>
  <si>
    <t>170917006007</t>
  </si>
  <si>
    <t>Dawn Elser Elementary School</t>
  </si>
  <si>
    <t>170917000526</t>
  </si>
  <si>
    <t>500821050</t>
  </si>
  <si>
    <t>1732190</t>
  </si>
  <si>
    <t>http://www.pwh105.org</t>
  </si>
  <si>
    <t>173219003367</t>
  </si>
  <si>
    <t>William Holliday Elem School</t>
  </si>
  <si>
    <t>173219003368</t>
  </si>
  <si>
    <t>500821100</t>
  </si>
  <si>
    <t>1717310</t>
  </si>
  <si>
    <t>http://www.dist110.com</t>
  </si>
  <si>
    <t>Grant Middle School</t>
  </si>
  <si>
    <t>171731002047</t>
  </si>
  <si>
    <t>Illini Elem School</t>
  </si>
  <si>
    <t>171731002049</t>
  </si>
  <si>
    <t>500821130</t>
  </si>
  <si>
    <t>1742960</t>
  </si>
  <si>
    <t>http://www.wbsd113.org</t>
  </si>
  <si>
    <t>Wolf Branch Middle School</t>
  </si>
  <si>
    <t>174296005723</t>
  </si>
  <si>
    <t>Wolf Branch Elem School</t>
  </si>
  <si>
    <t>174296004310</t>
  </si>
  <si>
    <t>500821150</t>
  </si>
  <si>
    <t>1742300</t>
  </si>
  <si>
    <t>http://www.wssd115.org</t>
  </si>
  <si>
    <t>Whiteside Middle School</t>
  </si>
  <si>
    <t>174230004889</t>
  </si>
  <si>
    <t>Whiteside Elem School</t>
  </si>
  <si>
    <t>174230004250</t>
  </si>
  <si>
    <t>500821160</t>
  </si>
  <si>
    <t>1718960</t>
  </si>
  <si>
    <t>http://www.highmountschool.com</t>
  </si>
  <si>
    <t>High Mount Elem School</t>
  </si>
  <si>
    <t>171896002175</t>
  </si>
  <si>
    <t>500821180</t>
  </si>
  <si>
    <t>1705610</t>
  </si>
  <si>
    <t>http://belleville118.org</t>
  </si>
  <si>
    <t>170561000232</t>
  </si>
  <si>
    <t>West Jr High School</t>
  </si>
  <si>
    <t>170561000241</t>
  </si>
  <si>
    <t>170561000231</t>
  </si>
  <si>
    <t>170561000233</t>
  </si>
  <si>
    <t>170561000234</t>
  </si>
  <si>
    <t>Henry Raab Elem School</t>
  </si>
  <si>
    <t>170561000235</t>
  </si>
  <si>
    <t>170561000236</t>
  </si>
  <si>
    <t>170561000237</t>
  </si>
  <si>
    <t>Union Elem School</t>
  </si>
  <si>
    <t>170561000239</t>
  </si>
  <si>
    <t>Westhaven Elementary</t>
  </si>
  <si>
    <t>170561002196</t>
  </si>
  <si>
    <t>170561006367</t>
  </si>
  <si>
    <t>500821190</t>
  </si>
  <si>
    <t>1705580</t>
  </si>
  <si>
    <t>http://www.bv119.org</t>
  </si>
  <si>
    <t>Belle Valley School</t>
  </si>
  <si>
    <t>170558000229</t>
  </si>
  <si>
    <t>500821300</t>
  </si>
  <si>
    <t>1736510</t>
  </si>
  <si>
    <t>http://www.sccsd130.com</t>
  </si>
  <si>
    <t>Smithton Elem School</t>
  </si>
  <si>
    <t>173651003763</t>
  </si>
  <si>
    <t>https://www.sccsd130.com/</t>
  </si>
  <si>
    <t>500821600</t>
  </si>
  <si>
    <t>1726190</t>
  </si>
  <si>
    <t>http://www.mccsd160.com</t>
  </si>
  <si>
    <t>Millstadt Consolidated School</t>
  </si>
  <si>
    <t>172619002794</t>
  </si>
  <si>
    <t>Millstadt Primary Center</t>
  </si>
  <si>
    <t>172619006030</t>
  </si>
  <si>
    <t>http://www.millstadt.stclair.k12.il.us/</t>
  </si>
  <si>
    <t>500821750</t>
  </si>
  <si>
    <t>1714220</t>
  </si>
  <si>
    <t>http://www.harmony175.org</t>
  </si>
  <si>
    <t>Emge Junior High School</t>
  </si>
  <si>
    <t>171422001765</t>
  </si>
  <si>
    <t>Ellis Elem School</t>
  </si>
  <si>
    <t>171422001764</t>
  </si>
  <si>
    <t>Harmony Intermediate Center</t>
  </si>
  <si>
    <t>171422006379</t>
  </si>
  <si>
    <t>500821810</t>
  </si>
  <si>
    <t>1736330</t>
  </si>
  <si>
    <t>http://www.signalhill181.org</t>
  </si>
  <si>
    <t>Signal Hill Elem School</t>
  </si>
  <si>
    <t>173633003754</t>
  </si>
  <si>
    <t>500821870</t>
  </si>
  <si>
    <t>1708040</t>
  </si>
  <si>
    <t>http://www.cusd187.org</t>
  </si>
  <si>
    <t>Cahokia High School</t>
  </si>
  <si>
    <t>170804000409</t>
  </si>
  <si>
    <t>Wirth/Parks Middle School</t>
  </si>
  <si>
    <t>170804006232</t>
  </si>
  <si>
    <t>Huffman Elem School</t>
  </si>
  <si>
    <t>170804000413</t>
  </si>
  <si>
    <t>Lalumier Elem School</t>
  </si>
  <si>
    <t>170804000414</t>
  </si>
  <si>
    <t>Maplewood Elem School</t>
  </si>
  <si>
    <t>170804000415</t>
  </si>
  <si>
    <t>Elizabeth Morris Elem School</t>
  </si>
  <si>
    <t>170804000416</t>
  </si>
  <si>
    <t>Penniman Elem School</t>
  </si>
  <si>
    <t>170804000412</t>
  </si>
  <si>
    <t>Estelle Sauget School of Choice</t>
  </si>
  <si>
    <t>170804006001</t>
  </si>
  <si>
    <t>9501</t>
  </si>
  <si>
    <t>ACDC Penniman</t>
  </si>
  <si>
    <t>170804006709</t>
  </si>
  <si>
    <t>500821880</t>
  </si>
  <si>
    <t>1723640</t>
  </si>
  <si>
    <t>http://www.lovejoy.stclair.k12.il.us</t>
  </si>
  <si>
    <t>Lovejoy Technology Academy</t>
  </si>
  <si>
    <t>172364002587</t>
  </si>
  <si>
    <t>Lovejoy Middle School</t>
  </si>
  <si>
    <t>172364004711</t>
  </si>
  <si>
    <t>http://hyounglovejoyschool.org</t>
  </si>
  <si>
    <t>Lovejoy Elementary School</t>
  </si>
  <si>
    <t>172364004710</t>
  </si>
  <si>
    <t>500821890</t>
  </si>
  <si>
    <t>1713320</t>
  </si>
  <si>
    <t>http://estl189.com</t>
  </si>
  <si>
    <t>SIU Charter Sch of East St Louis</t>
  </si>
  <si>
    <t>171332003770</t>
  </si>
  <si>
    <t>http://siue.edu</t>
  </si>
  <si>
    <t>East St Louis Senior High School</t>
  </si>
  <si>
    <t>171332004975</t>
  </si>
  <si>
    <t>Mason/Clark Middle Sch</t>
  </si>
  <si>
    <t>171332004977</t>
  </si>
  <si>
    <t>1036</t>
  </si>
  <si>
    <t>East St Louis-Lincoln Middle School</t>
  </si>
  <si>
    <t>171332003243</t>
  </si>
  <si>
    <t>Dunbar Elem School</t>
  </si>
  <si>
    <t>171332004987</t>
  </si>
  <si>
    <t>Annette Officer Elementary</t>
  </si>
  <si>
    <t>171332005001</t>
  </si>
  <si>
    <t>http://www.estl189.com</t>
  </si>
  <si>
    <t>Katie Harper-Wright Elem</t>
  </si>
  <si>
    <t>171332005849</t>
  </si>
  <si>
    <t>2055</t>
  </si>
  <si>
    <t>Wyvetter Younge School of Excellence</t>
  </si>
  <si>
    <t>171332005866</t>
  </si>
  <si>
    <t>James Avant Elementary School</t>
  </si>
  <si>
    <t>171332005999</t>
  </si>
  <si>
    <t>Saint Clair Co Juv Detention Center</t>
  </si>
  <si>
    <t>171332005221</t>
  </si>
  <si>
    <t>Vivian Adams Early Child Ctr</t>
  </si>
  <si>
    <t>171332003246</t>
  </si>
  <si>
    <t>Gordon Bush Alternative School for Education</t>
  </si>
  <si>
    <t>171332006013</t>
  </si>
  <si>
    <t>500821960</t>
  </si>
  <si>
    <t>Community Unit School District No 196</t>
  </si>
  <si>
    <t>1712720</t>
  </si>
  <si>
    <t>http://www.dupo196.org</t>
  </si>
  <si>
    <t>Dupo High School</t>
  </si>
  <si>
    <t>171272001527</t>
  </si>
  <si>
    <t>Dupo Jr High School</t>
  </si>
  <si>
    <t>171272001526</t>
  </si>
  <si>
    <t>Bluffview  Elem School</t>
  </si>
  <si>
    <t>171272004193</t>
  </si>
  <si>
    <t>500822010</t>
  </si>
  <si>
    <t>1705640</t>
  </si>
  <si>
    <t>http://www.bths201.org</t>
  </si>
  <si>
    <t>Belleville High School-East</t>
  </si>
  <si>
    <t>170564000242</t>
  </si>
  <si>
    <t>Belleville High School-West</t>
  </si>
  <si>
    <t>170564000243</t>
  </si>
  <si>
    <t>Belleville Twp HS-Night/Alt Sch</t>
  </si>
  <si>
    <t>170564005591</t>
  </si>
  <si>
    <t>Center for Academic and Vocational Excellence - CAVE</t>
  </si>
  <si>
    <t>170564006871</t>
  </si>
  <si>
    <t>500822030</t>
  </si>
  <si>
    <t>1729790</t>
  </si>
  <si>
    <t>http://www.oths.us</t>
  </si>
  <si>
    <t>O Fallon High School</t>
  </si>
  <si>
    <t>172979003090</t>
  </si>
  <si>
    <t>510652000</t>
  </si>
  <si>
    <t>1717700</t>
  </si>
  <si>
    <t>http://www.greenviewschools.org</t>
  </si>
  <si>
    <t>Greenview Jr/Sr High School</t>
  </si>
  <si>
    <t>171770002065</t>
  </si>
  <si>
    <t>Greenview Elementary School</t>
  </si>
  <si>
    <t>171770004649</t>
  </si>
  <si>
    <t>510652020</t>
  </si>
  <si>
    <t>1731410</t>
  </si>
  <si>
    <t>http://www.porta202.org</t>
  </si>
  <si>
    <t>Porta High School</t>
  </si>
  <si>
    <t>173141003313</t>
  </si>
  <si>
    <t>Petersburg Elem School</t>
  </si>
  <si>
    <t>173141003312</t>
  </si>
  <si>
    <t>Porta Central</t>
  </si>
  <si>
    <t>173141004796</t>
  </si>
  <si>
    <t>510652130</t>
  </si>
  <si>
    <t>1704470</t>
  </si>
  <si>
    <t>Athens Sr High School</t>
  </si>
  <si>
    <t>170447000131</t>
  </si>
  <si>
    <t>http://athens-213.org</t>
  </si>
  <si>
    <t>Athens Junior High School</t>
  </si>
  <si>
    <t>170447004530</t>
  </si>
  <si>
    <t>Cantrall Intermediate School</t>
  </si>
  <si>
    <t>170447005624</t>
  </si>
  <si>
    <t>Cantrall Elem School</t>
  </si>
  <si>
    <t>170447000132</t>
  </si>
  <si>
    <t>510840010</t>
  </si>
  <si>
    <t>1739450</t>
  </si>
  <si>
    <t>http://www.tricityschools.org</t>
  </si>
  <si>
    <t>Tri-City High School</t>
  </si>
  <si>
    <t>173945003991</t>
  </si>
  <si>
    <t>Tri-City Jr High School</t>
  </si>
  <si>
    <t>173945004860</t>
  </si>
  <si>
    <t>Tri-City Elem School</t>
  </si>
  <si>
    <t>173945004859</t>
  </si>
  <si>
    <t>51084003A</t>
  </si>
  <si>
    <t>1734320</t>
  </si>
  <si>
    <t>http://www.rochester3a.net</t>
  </si>
  <si>
    <t>Rochester High School</t>
  </si>
  <si>
    <t>173432003518</t>
  </si>
  <si>
    <t>Rochester Jr High School</t>
  </si>
  <si>
    <t>173432003519</t>
  </si>
  <si>
    <t>Rochester Elem EC-1 Sch</t>
  </si>
  <si>
    <t>173432003517</t>
  </si>
  <si>
    <t>Rochester Intermediate School</t>
  </si>
  <si>
    <t>173432003520</t>
  </si>
  <si>
    <t>Rochester Elem 2-3</t>
  </si>
  <si>
    <t>173432006197</t>
  </si>
  <si>
    <t>510840050</t>
  </si>
  <si>
    <t>1704920</t>
  </si>
  <si>
    <t>http://www.chathamschools.org</t>
  </si>
  <si>
    <t>Glenwood High School</t>
  </si>
  <si>
    <t>170492000184</t>
  </si>
  <si>
    <t>https://www.chathamschools.org/glenwood-high-school</t>
  </si>
  <si>
    <t>Glenwood Middle School</t>
  </si>
  <si>
    <t>170492000185</t>
  </si>
  <si>
    <t>https://www.chathamschools.org/glenwood-middle-school</t>
  </si>
  <si>
    <t>Ball Elementary School</t>
  </si>
  <si>
    <t>170492000182</t>
  </si>
  <si>
    <t>https://www.chathamschools.org/ball-elementary-school</t>
  </si>
  <si>
    <t>Chatham Elem School</t>
  </si>
  <si>
    <t>170492000183</t>
  </si>
  <si>
    <t>https://www.chathamschools.org/chatham-elementary-school</t>
  </si>
  <si>
    <t>Glenwood Intermediate Sch</t>
  </si>
  <si>
    <t>170492004497</t>
  </si>
  <si>
    <t>https://www.chathamschools.org/glenwood-intermediate-school</t>
  </si>
  <si>
    <t>170492006196</t>
  </si>
  <si>
    <t>https://www.chathamschools.org/glenwood-elementary-school</t>
  </si>
  <si>
    <t>510840080</t>
  </si>
  <si>
    <t>1731920</t>
  </si>
  <si>
    <t>http://www.ppcusd8.org</t>
  </si>
  <si>
    <t>Pleasant Plains High School</t>
  </si>
  <si>
    <t>173192003349</t>
  </si>
  <si>
    <t>http://www.ppcusd8.org/hs/index.htm</t>
  </si>
  <si>
    <t>Pleasant Plains Middle School</t>
  </si>
  <si>
    <t>173192003348</t>
  </si>
  <si>
    <t>http://www.ppcusd8.org/ms/index.htm</t>
  </si>
  <si>
    <t>Farmingdale Elem School</t>
  </si>
  <si>
    <t>173192004799</t>
  </si>
  <si>
    <t>http://www.ppcusd8.org/fe/index.html</t>
  </si>
  <si>
    <t>510840100</t>
  </si>
  <si>
    <t>1704620</t>
  </si>
  <si>
    <t>http://www.auburn.k12.il.us</t>
  </si>
  <si>
    <t>170462000142</t>
  </si>
  <si>
    <t>Auburn Jr High at Divernon</t>
  </si>
  <si>
    <t>170462000141</t>
  </si>
  <si>
    <t>Auburn Elem School</t>
  </si>
  <si>
    <t>170462004532</t>
  </si>
  <si>
    <t>Auburn Middle School</t>
  </si>
  <si>
    <t>170462005966</t>
  </si>
  <si>
    <t>510840110</t>
  </si>
  <si>
    <t>1730930</t>
  </si>
  <si>
    <t>http://www.pawneeschools.com</t>
  </si>
  <si>
    <t>Pawnee Jr/Sr High Sch</t>
  </si>
  <si>
    <t>173093003221</t>
  </si>
  <si>
    <t>http://pawneeschools.com</t>
  </si>
  <si>
    <t>Pawnee Grade School</t>
  </si>
  <si>
    <t>173093004789</t>
  </si>
  <si>
    <t>510840140</t>
  </si>
  <si>
    <t>1734100</t>
  </si>
  <si>
    <t>http://www.rivertonschools.org</t>
  </si>
  <si>
    <t>Riverton High School</t>
  </si>
  <si>
    <t>173410003498</t>
  </si>
  <si>
    <t>Riverton Middle School</t>
  </si>
  <si>
    <t>173410003499</t>
  </si>
  <si>
    <t>Riverton Elem School</t>
  </si>
  <si>
    <t>173410003497</t>
  </si>
  <si>
    <t>510840150</t>
  </si>
  <si>
    <t>1742480</t>
  </si>
  <si>
    <t>http://www.wcusd15.org</t>
  </si>
  <si>
    <t>Williamsville High School</t>
  </si>
  <si>
    <t>174248004271</t>
  </si>
  <si>
    <t>Williamsville Jr High School</t>
  </si>
  <si>
    <t>174248004272</t>
  </si>
  <si>
    <t>174248004269</t>
  </si>
  <si>
    <t>510840160</t>
  </si>
  <si>
    <t>1727990</t>
  </si>
  <si>
    <t>http://www.pretzelpride.com/</t>
  </si>
  <si>
    <t>New Berlin High School</t>
  </si>
  <si>
    <t>172799002960</t>
  </si>
  <si>
    <t>New Berlin Jr High School</t>
  </si>
  <si>
    <t>172799002959</t>
  </si>
  <si>
    <t>New Berlin Elementary School</t>
  </si>
  <si>
    <t>172799004766</t>
  </si>
  <si>
    <t>510841860</t>
  </si>
  <si>
    <t>1737080</t>
  </si>
  <si>
    <t>http://www.sps186.org</t>
  </si>
  <si>
    <t>Lanphier High School</t>
  </si>
  <si>
    <t>173708003829</t>
  </si>
  <si>
    <t>http://www.sps186.org/o/lanphier/</t>
  </si>
  <si>
    <t>Springfield High School</t>
  </si>
  <si>
    <t>173708003838</t>
  </si>
  <si>
    <t>http://www.sps186.org/o/springfield/</t>
  </si>
  <si>
    <t>Springfield Southeast High Sch</t>
  </si>
  <si>
    <t>173708003839</t>
  </si>
  <si>
    <t>http://www.sps186.org/o/southeast/</t>
  </si>
  <si>
    <t>Benjamin Franklin Middle School</t>
  </si>
  <si>
    <t>173708003814</t>
  </si>
  <si>
    <t>http://www.sps186.org/o/franklin/</t>
  </si>
  <si>
    <t>U S Grant Middle School</t>
  </si>
  <si>
    <t>173708003841</t>
  </si>
  <si>
    <t>http://www.sps186.org/o/grant/</t>
  </si>
  <si>
    <t>173708003844</t>
  </si>
  <si>
    <t>http://www.sps186.org/o/washington/</t>
  </si>
  <si>
    <t>173708003826</t>
  </si>
  <si>
    <t>http://www.sps186.org/o/addams/</t>
  </si>
  <si>
    <t>Butler Elem School</t>
  </si>
  <si>
    <t>173708003816</t>
  </si>
  <si>
    <t>http://www.sps186.org/o/butler/</t>
  </si>
  <si>
    <t>173708003815</t>
  </si>
  <si>
    <t>http://www.sps186.org/o/black-hawk</t>
  </si>
  <si>
    <t>173708003818</t>
  </si>
  <si>
    <t>http://www.sps186.org/o/dubois</t>
  </si>
  <si>
    <t>Enos Elem School</t>
  </si>
  <si>
    <t>173708003819</t>
  </si>
  <si>
    <t>http://www.sps186.org/o/enos/</t>
  </si>
  <si>
    <t>173708003820</t>
  </si>
  <si>
    <t>http://www.sps186.org/o/fairview/</t>
  </si>
  <si>
    <t>Springfield Ball Charter School</t>
  </si>
  <si>
    <t>173708003773</t>
  </si>
  <si>
    <t>http://www.sps186.org/o/ballcharter/</t>
  </si>
  <si>
    <t>Hazel Dell Elem School</t>
  </si>
  <si>
    <t>173708003824</t>
  </si>
  <si>
    <t>http://www.sps186.org/hazel-dell/</t>
  </si>
  <si>
    <t>Iles Elem School</t>
  </si>
  <si>
    <t>173708003825</t>
  </si>
  <si>
    <t>http://www.sps186.org/o/iles/</t>
  </si>
  <si>
    <t>Laketown Elem School</t>
  </si>
  <si>
    <t>173708003828</t>
  </si>
  <si>
    <t>http://www.sps186.org/o/laketown/</t>
  </si>
  <si>
    <t>Lincoln Magnet School</t>
  </si>
  <si>
    <t>173708003830</t>
  </si>
  <si>
    <t>http://www.sps186.org/o/lincoln/</t>
  </si>
  <si>
    <t>Owen Marsh Elem School</t>
  </si>
  <si>
    <t>173708003833</t>
  </si>
  <si>
    <t>http://www.sps186.org/o/marsh/</t>
  </si>
  <si>
    <t>Matheny-Withrow Elem Sch</t>
  </si>
  <si>
    <t>173708003831</t>
  </si>
  <si>
    <t>http://www.sps186.org/o/matheny-withrow</t>
  </si>
  <si>
    <t>McClernand Elem School</t>
  </si>
  <si>
    <t>173708003832</t>
  </si>
  <si>
    <t>http://www.sps186.org/o/mcclernand</t>
  </si>
  <si>
    <t>Ridgely Elem School</t>
  </si>
  <si>
    <t>173708003835</t>
  </si>
  <si>
    <t>http://www.sps186.org/o/ridgely/</t>
  </si>
  <si>
    <t>2033</t>
  </si>
  <si>
    <t>Sandburg Elem School</t>
  </si>
  <si>
    <t>173708003836</t>
  </si>
  <si>
    <t>http://www.sps186.org/o/sandburg/</t>
  </si>
  <si>
    <t>2035</t>
  </si>
  <si>
    <t>Southern View Elem School</t>
  </si>
  <si>
    <t>173708003837</t>
  </si>
  <si>
    <t>http://www.sps186.org/o/southern-view</t>
  </si>
  <si>
    <t>Feitshans Elem Sch</t>
  </si>
  <si>
    <t>173708003843</t>
  </si>
  <si>
    <t>http://www.sps186.org/o/feitshans</t>
  </si>
  <si>
    <t>Wilcox Elem School</t>
  </si>
  <si>
    <t>173708003847</t>
  </si>
  <si>
    <t>http://www.sps186.org/o/wilcox</t>
  </si>
  <si>
    <t>173708004431</t>
  </si>
  <si>
    <t>https://www.sps186.org/o/jefferson</t>
  </si>
  <si>
    <t>Harvard Park Elem School</t>
  </si>
  <si>
    <t>173708005291</t>
  </si>
  <si>
    <t>http://www.sps186.org/o/harvard-park</t>
  </si>
  <si>
    <t>2045</t>
  </si>
  <si>
    <t>Edwin A Lee Elementary School</t>
  </si>
  <si>
    <t>173708005593</t>
  </si>
  <si>
    <t>http://www.sps186.org/o/lee/</t>
  </si>
  <si>
    <t>Elizabeth Graham Elem School</t>
  </si>
  <si>
    <t>173708000989</t>
  </si>
  <si>
    <t>http://www.sps186.org/o/graham</t>
  </si>
  <si>
    <t>Lindsay School</t>
  </si>
  <si>
    <t>173708004194</t>
  </si>
  <si>
    <t>http://www.sps186.org/o/lindsay/</t>
  </si>
  <si>
    <t>Sangamon Co Detention Center</t>
  </si>
  <si>
    <t>173708006668</t>
  </si>
  <si>
    <t>Douglas School</t>
  </si>
  <si>
    <t>173708000998</t>
  </si>
  <si>
    <t>http://www.sps186.org/o/douglas/</t>
  </si>
  <si>
    <t>3022</t>
  </si>
  <si>
    <t>Lawrence Education Center</t>
  </si>
  <si>
    <t>173708003279</t>
  </si>
  <si>
    <t>http://www.sps186.org/o/lawrence</t>
  </si>
  <si>
    <t>3023</t>
  </si>
  <si>
    <t>173708005743</t>
  </si>
  <si>
    <t>http://www.sps186.org/o/elc/</t>
  </si>
  <si>
    <t>3024</t>
  </si>
  <si>
    <t>Springfield Learning Academy</t>
  </si>
  <si>
    <t>173708006742</t>
  </si>
  <si>
    <t>http://www.sps186.org/o/sla</t>
  </si>
  <si>
    <t>530601260</t>
  </si>
  <si>
    <t>1718510</t>
  </si>
  <si>
    <t>http://www.havana126.net</t>
  </si>
  <si>
    <t>Havana High School</t>
  </si>
  <si>
    <t>171851002143</t>
  </si>
  <si>
    <t>Havana Jr High School</t>
  </si>
  <si>
    <t>171851004407</t>
  </si>
  <si>
    <t>New Central Elem School</t>
  </si>
  <si>
    <t>171851002144</t>
  </si>
  <si>
    <t>530601890</t>
  </si>
  <si>
    <t>1700113</t>
  </si>
  <si>
    <t>http://www.illinicentral.org</t>
  </si>
  <si>
    <t>Illini Central High School</t>
  </si>
  <si>
    <t>170011305387</t>
  </si>
  <si>
    <t>Illini Central Middle School</t>
  </si>
  <si>
    <t>170011305577</t>
  </si>
  <si>
    <t>Illini Central Grade School</t>
  </si>
  <si>
    <t>170011305388</t>
  </si>
  <si>
    <t>West Campus Facility</t>
  </si>
  <si>
    <t>170011305990</t>
  </si>
  <si>
    <t>530601910</t>
  </si>
  <si>
    <t>1743962</t>
  </si>
  <si>
    <t>http://www.midwestcentral.org</t>
  </si>
  <si>
    <t>Midwest Central High School</t>
  </si>
  <si>
    <t>174396205578</t>
  </si>
  <si>
    <t>Midwest Central Middle School</t>
  </si>
  <si>
    <t>174396201455</t>
  </si>
  <si>
    <t>Midwest Central Primary School</t>
  </si>
  <si>
    <t>174396205580</t>
  </si>
  <si>
    <t>530900500</t>
  </si>
  <si>
    <t>1741010</t>
  </si>
  <si>
    <t>http://www.d50schools.com</t>
  </si>
  <si>
    <t>J L Hensey Elem School</t>
  </si>
  <si>
    <t>174101004106</t>
  </si>
  <si>
    <t>Beverly Manor Elementary School</t>
  </si>
  <si>
    <t>174101004878</t>
  </si>
  <si>
    <t>530900510</t>
  </si>
  <si>
    <t>1709150</t>
  </si>
  <si>
    <t>http://www.central51.net/</t>
  </si>
  <si>
    <t>Central Intermediate Sch</t>
  </si>
  <si>
    <t>170915000524</t>
  </si>
  <si>
    <t>http://www.central51.net</t>
  </si>
  <si>
    <t>Central Primary Sch</t>
  </si>
  <si>
    <t>170915006096</t>
  </si>
  <si>
    <t>530900520</t>
  </si>
  <si>
    <t>1741040</t>
  </si>
  <si>
    <t>http://www.d52schools.com</t>
  </si>
  <si>
    <t>174104004109</t>
  </si>
  <si>
    <t>Lincoln Grade School</t>
  </si>
  <si>
    <t>174104004108</t>
  </si>
  <si>
    <t>530900760</t>
  </si>
  <si>
    <t>1711290</t>
  </si>
  <si>
    <t>http://www.cc76.org</t>
  </si>
  <si>
    <t>171129001354</t>
  </si>
  <si>
    <t>https://www.cc76.org/parkview-middle-school.html</t>
  </si>
  <si>
    <t>LaSalle Elem School</t>
  </si>
  <si>
    <t>171129001353</t>
  </si>
  <si>
    <t>https://www.cc76.org/lasalle-elementary-school.html</t>
  </si>
  <si>
    <t>530900850</t>
  </si>
  <si>
    <t>1734170</t>
  </si>
  <si>
    <t>http://www.robein.org</t>
  </si>
  <si>
    <t>Robein Elem School</t>
  </si>
  <si>
    <t>173417003504</t>
  </si>
  <si>
    <t>530900860</t>
  </si>
  <si>
    <t>1713240</t>
  </si>
  <si>
    <t>http://www.epd86.org</t>
  </si>
  <si>
    <t>171324001569</t>
  </si>
  <si>
    <t>http://epd86.org</t>
  </si>
  <si>
    <t>Armstrong-Oakview Elem School</t>
  </si>
  <si>
    <t>171324001568</t>
  </si>
  <si>
    <t>P L Bolin Elem School</t>
  </si>
  <si>
    <t>171324001574</t>
  </si>
  <si>
    <t>Glendale Elem School</t>
  </si>
  <si>
    <t>171324001571</t>
  </si>
  <si>
    <t>171324001572</t>
  </si>
  <si>
    <t>Don D Shute Elem School</t>
  </si>
  <si>
    <t>171324001575</t>
  </si>
  <si>
    <t>171324001570</t>
  </si>
  <si>
    <t>530900980</t>
  </si>
  <si>
    <t>1733120</t>
  </si>
  <si>
    <t>http://rankin98.org</t>
  </si>
  <si>
    <t>Rankin Elem School</t>
  </si>
  <si>
    <t>173312003436</t>
  </si>
  <si>
    <t>530901020</t>
  </si>
  <si>
    <t>1728920</t>
  </si>
  <si>
    <t>http://www.dist102.org</t>
  </si>
  <si>
    <t>172892003035</t>
  </si>
  <si>
    <t>Georgetown Middle School</t>
  </si>
  <si>
    <t>172892003034</t>
  </si>
  <si>
    <t>530901080</t>
  </si>
  <si>
    <t>1731080</t>
  </si>
  <si>
    <t>https://www.pekin.net/</t>
  </si>
  <si>
    <t>Edison Junior High School</t>
  </si>
  <si>
    <t>173108003233</t>
  </si>
  <si>
    <t>Broadmoor Junior High School</t>
  </si>
  <si>
    <t>173108003230</t>
  </si>
  <si>
    <t>http://www.pekin.net</t>
  </si>
  <si>
    <t>173108003234</t>
  </si>
  <si>
    <t>C B Smith Elem School</t>
  </si>
  <si>
    <t>173108003235</t>
  </si>
  <si>
    <t>L E Starke Elem School</t>
  </si>
  <si>
    <t>173108003237</t>
  </si>
  <si>
    <t>Scott Altman Primary School</t>
  </si>
  <si>
    <t>173108003238</t>
  </si>
  <si>
    <t>http://www.pekin.net/pekin 108/</t>
  </si>
  <si>
    <t>Willow Elem School</t>
  </si>
  <si>
    <t>173108003231</t>
  </si>
  <si>
    <t>Wilson Intermediate School</t>
  </si>
  <si>
    <t>173108003236</t>
  </si>
  <si>
    <t>Dirksen Elementary School</t>
  </si>
  <si>
    <t>173108005048</t>
  </si>
  <si>
    <t>Washington Intermediate School</t>
  </si>
  <si>
    <t>173108005189</t>
  </si>
  <si>
    <t>Pekin Preschool Family Ed Center</t>
  </si>
  <si>
    <t>173108004905</t>
  </si>
  <si>
    <t>530901370</t>
  </si>
  <si>
    <t>1736780</t>
  </si>
  <si>
    <t>http://www.spgs.net</t>
  </si>
  <si>
    <t>South Pekin Elem School</t>
  </si>
  <si>
    <t>173678003784</t>
  </si>
  <si>
    <t>530903030</t>
  </si>
  <si>
    <t>1731110</t>
  </si>
  <si>
    <t>http://www.pekinhigh.net</t>
  </si>
  <si>
    <t>Pekin Community High School</t>
  </si>
  <si>
    <t>173111003245</t>
  </si>
  <si>
    <t>530903080</t>
  </si>
  <si>
    <t>1740980</t>
  </si>
  <si>
    <t>http://www.wacohi.net</t>
  </si>
  <si>
    <t>Washington Comm High School</t>
  </si>
  <si>
    <t>174098004105</t>
  </si>
  <si>
    <t>530903090</t>
  </si>
  <si>
    <t>1713230</t>
  </si>
  <si>
    <t>http://www.ep309.org</t>
  </si>
  <si>
    <t>East Peoria High School</t>
  </si>
  <si>
    <t>171323001567</t>
  </si>
  <si>
    <t>530906060</t>
  </si>
  <si>
    <t>1737020</t>
  </si>
  <si>
    <t>http://www.springlake606.org</t>
  </si>
  <si>
    <t>Spring Lake Elem School</t>
  </si>
  <si>
    <t>173702003811</t>
  </si>
  <si>
    <t>530907010</t>
  </si>
  <si>
    <t>1711880</t>
  </si>
  <si>
    <t>http://www.deemack.org</t>
  </si>
  <si>
    <t>Dee-Mack High School</t>
  </si>
  <si>
    <t>171188001434</t>
  </si>
  <si>
    <t>Dee-Mack Intermediate School</t>
  </si>
  <si>
    <t>171188001433</t>
  </si>
  <si>
    <t>Dee-Mack Primary/Jr High</t>
  </si>
  <si>
    <t>171188001435</t>
  </si>
  <si>
    <t>530907020</t>
  </si>
  <si>
    <t>1739390</t>
  </si>
  <si>
    <t>http://www.tremont702.net/home</t>
  </si>
  <si>
    <t>Tremont High School</t>
  </si>
  <si>
    <t>173939003985</t>
  </si>
  <si>
    <t>https://www.tremont702.net/</t>
  </si>
  <si>
    <t>Tremont Middle School</t>
  </si>
  <si>
    <t>173939003984</t>
  </si>
  <si>
    <t>Tremont Elem School</t>
  </si>
  <si>
    <t>173939004857</t>
  </si>
  <si>
    <t>http://tremont702.net</t>
  </si>
  <si>
    <t>530907030</t>
  </si>
  <si>
    <t>1712060</t>
  </si>
  <si>
    <t>Delavan High School</t>
  </si>
  <si>
    <t>171206001458</t>
  </si>
  <si>
    <t>http://www.delavanschools.com</t>
  </si>
  <si>
    <t>Delavan Jr High School</t>
  </si>
  <si>
    <t>171206004602</t>
  </si>
  <si>
    <t>Delavan Elementary School</t>
  </si>
  <si>
    <t>171206004601</t>
  </si>
  <si>
    <t>530907090</t>
  </si>
  <si>
    <t>1726800</t>
  </si>
  <si>
    <t>http://www.morton709.org</t>
  </si>
  <si>
    <t>Morton High School</t>
  </si>
  <si>
    <t>172680002864</t>
  </si>
  <si>
    <t>Morton Jr High School</t>
  </si>
  <si>
    <t>172680002865</t>
  </si>
  <si>
    <t>Grundy Elem School</t>
  </si>
  <si>
    <t>172680002861</t>
  </si>
  <si>
    <t>http://grundy.morton709.org/home</t>
  </si>
  <si>
    <t>172680002862</t>
  </si>
  <si>
    <t>172680002863</t>
  </si>
  <si>
    <t>http://lincoln.morton709.org/home</t>
  </si>
  <si>
    <t>Lettie Brown Elementary School</t>
  </si>
  <si>
    <t>172680005284</t>
  </si>
  <si>
    <t>Morton Academy</t>
  </si>
  <si>
    <t>172680006423</t>
  </si>
  <si>
    <t>531020010</t>
  </si>
  <si>
    <t>1725740</t>
  </si>
  <si>
    <t>http://mgsredbirds.org</t>
  </si>
  <si>
    <t>Metamora Grade School</t>
  </si>
  <si>
    <t>172574002783</t>
  </si>
  <si>
    <t>531020020</t>
  </si>
  <si>
    <t>1734110</t>
  </si>
  <si>
    <t>http://www.rgsting.org</t>
  </si>
  <si>
    <t>Riverview Elem School</t>
  </si>
  <si>
    <t>173411003500</t>
  </si>
  <si>
    <t>531020060</t>
  </si>
  <si>
    <t>1715100</t>
  </si>
  <si>
    <t>http://www.unit6.org</t>
  </si>
  <si>
    <t>Fieldcrest High School</t>
  </si>
  <si>
    <t>171510000013</t>
  </si>
  <si>
    <t>Fieldcrest Middle School</t>
  </si>
  <si>
    <t>171510006543</t>
  </si>
  <si>
    <t>Fieldcrest Primary School</t>
  </si>
  <si>
    <t>171510004740</t>
  </si>
  <si>
    <t>Fieldcrest Intermediate School</t>
  </si>
  <si>
    <t>171510004856</t>
  </si>
  <si>
    <t>531020110</t>
  </si>
  <si>
    <t>1700326</t>
  </si>
  <si>
    <t>http://www.unit11.org</t>
  </si>
  <si>
    <t>El Paso-Gridley High School</t>
  </si>
  <si>
    <t>170032605634</t>
  </si>
  <si>
    <t>http://unit11.org</t>
  </si>
  <si>
    <t>EPG Middle School</t>
  </si>
  <si>
    <t>170032605635</t>
  </si>
  <si>
    <t>170032605636</t>
  </si>
  <si>
    <t>Jefferson Park School</t>
  </si>
  <si>
    <t>170032605637</t>
  </si>
  <si>
    <t>531020210</t>
  </si>
  <si>
    <t>1740920</t>
  </si>
  <si>
    <t>http://washburn.k12.il.us</t>
  </si>
  <si>
    <t>Lowpoint-Washburn Jr Sr High Sch</t>
  </si>
  <si>
    <t>174092004104</t>
  </si>
  <si>
    <t>Lowpoint-Washburn Elem School</t>
  </si>
  <si>
    <t>174092004877</t>
  </si>
  <si>
    <t>531020600</t>
  </si>
  <si>
    <t>1734140</t>
  </si>
  <si>
    <t>http://www.rb60.com</t>
  </si>
  <si>
    <t>Roanoke-Benson High School</t>
  </si>
  <si>
    <t>173414003501</t>
  </si>
  <si>
    <t>Roanoke-Benson Jr High School</t>
  </si>
  <si>
    <t>173414003502</t>
  </si>
  <si>
    <t>Sowers Elementary School</t>
  </si>
  <si>
    <t>173414003503</t>
  </si>
  <si>
    <t>531020690</t>
  </si>
  <si>
    <t>1716560</t>
  </si>
  <si>
    <t>http://www.ghills69.com</t>
  </si>
  <si>
    <t>Germantown Hills Middle School</t>
  </si>
  <si>
    <t>171656005639</t>
  </si>
  <si>
    <t>Germantown Hills Elementary Sch</t>
  </si>
  <si>
    <t>171656004398</t>
  </si>
  <si>
    <t>531021220</t>
  </si>
  <si>
    <t>1725770</t>
  </si>
  <si>
    <t>http://www.mths.us</t>
  </si>
  <si>
    <t>Metamora High School</t>
  </si>
  <si>
    <t>172577002784</t>
  </si>
  <si>
    <t>531021400</t>
  </si>
  <si>
    <t>1714430</t>
  </si>
  <si>
    <t>http://www.district140.org</t>
  </si>
  <si>
    <t>Eureka High School</t>
  </si>
  <si>
    <t>171443001781</t>
  </si>
  <si>
    <t>Eureka Middle School</t>
  </si>
  <si>
    <t>171443001782</t>
  </si>
  <si>
    <t>Davenport Elem School</t>
  </si>
  <si>
    <t>171443001780</t>
  </si>
  <si>
    <t>Congerville Elem School</t>
  </si>
  <si>
    <t>171443001779</t>
  </si>
  <si>
    <t>Goodfield Elem School</t>
  </si>
  <si>
    <t>171443001783</t>
  </si>
  <si>
    <t>540920010</t>
  </si>
  <si>
    <t>1706390</t>
  </si>
  <si>
    <t>http://www.bismarck.k12.il.us</t>
  </si>
  <si>
    <t>Bismarck-Henning Rossville-Alvin Cooperative HS 1</t>
  </si>
  <si>
    <t>170639000309</t>
  </si>
  <si>
    <t>Bismarck-Henning Jr High School</t>
  </si>
  <si>
    <t>170639000308</t>
  </si>
  <si>
    <t>Bismarck-Henning Elem School</t>
  </si>
  <si>
    <t>170639000310</t>
  </si>
  <si>
    <t>540920020</t>
  </si>
  <si>
    <t>1710820</t>
  </si>
  <si>
    <t>http://www.gowestville.org</t>
  </si>
  <si>
    <t>Westville High School</t>
  </si>
  <si>
    <t>171082001320</t>
  </si>
  <si>
    <t>Westville Jr High School</t>
  </si>
  <si>
    <t>171082001321</t>
  </si>
  <si>
    <t>Judith Giacoma Elem School</t>
  </si>
  <si>
    <t>171082001318</t>
  </si>
  <si>
    <t>540920040</t>
  </si>
  <si>
    <t>1700092</t>
  </si>
  <si>
    <t>http://www.grf.k12.il.us</t>
  </si>
  <si>
    <t>Georgetown-Ridge Farm High School</t>
  </si>
  <si>
    <t>170009205255</t>
  </si>
  <si>
    <t>Mary Miller Junior High School</t>
  </si>
  <si>
    <t>170009205256</t>
  </si>
  <si>
    <t>Pine Crest Elementary School</t>
  </si>
  <si>
    <t>170009205258</t>
  </si>
  <si>
    <t>540920070</t>
  </si>
  <si>
    <t>1734870</t>
  </si>
  <si>
    <t>http://rossville.k12.il.us</t>
  </si>
  <si>
    <t>Bismarck-Henning Rossville-Alvin Cooperative HS  7</t>
  </si>
  <si>
    <t>173487006534</t>
  </si>
  <si>
    <t>Rossville-Alvin Elem School</t>
  </si>
  <si>
    <t>173487003662</t>
  </si>
  <si>
    <t>540920100</t>
  </si>
  <si>
    <t>1732090</t>
  </si>
  <si>
    <t>http://www.pgscardinals.org</t>
  </si>
  <si>
    <t>Potomac Elem School</t>
  </si>
  <si>
    <t>173209003356</t>
  </si>
  <si>
    <t>540920110</t>
  </si>
  <si>
    <t>1719660</t>
  </si>
  <si>
    <t>http://www.hoopeston.k12.il.us</t>
  </si>
  <si>
    <t>Hoopeston Area High School</t>
  </si>
  <si>
    <t>171966002238</t>
  </si>
  <si>
    <t>Hoopeston Area Middle School</t>
  </si>
  <si>
    <t>171966002237</t>
  </si>
  <si>
    <t>John Greer Elem School</t>
  </si>
  <si>
    <t>171966002240</t>
  </si>
  <si>
    <t>171966004665</t>
  </si>
  <si>
    <t>540920610</t>
  </si>
  <si>
    <t>1704200</t>
  </si>
  <si>
    <t>Armstrong-Ellis Elem School</t>
  </si>
  <si>
    <t>170420000118</t>
  </si>
  <si>
    <t>540920760</t>
  </si>
  <si>
    <t>1710800</t>
  </si>
  <si>
    <t>http://www.oakwood76.org</t>
  </si>
  <si>
    <t>Oakwood High School</t>
  </si>
  <si>
    <t>171080001317</t>
  </si>
  <si>
    <t>Oakwood Grade School</t>
  </si>
  <si>
    <t>171080001316</t>
  </si>
  <si>
    <t>540921180</t>
  </si>
  <si>
    <t>1711790</t>
  </si>
  <si>
    <t>http://www.danville118.org</t>
  </si>
  <si>
    <t>Danville High School</t>
  </si>
  <si>
    <t>171179001382</t>
  </si>
  <si>
    <t>http://www.danville.k12.il.us/schools/dhs_site/index.htm</t>
  </si>
  <si>
    <t>North Ridge Middle School</t>
  </si>
  <si>
    <t>171179001392</t>
  </si>
  <si>
    <t>http://www.danville.k12.il.us/schools/northridge/index.htm</t>
  </si>
  <si>
    <t>South View Upper Elem School</t>
  </si>
  <si>
    <t>171179001395</t>
  </si>
  <si>
    <t>http://www.danville.k12.il.us/schools/svms/index.htm</t>
  </si>
  <si>
    <t>171179001385</t>
  </si>
  <si>
    <t>http://www.danville.k12.il.us/schools/edisonelem/index.htm</t>
  </si>
  <si>
    <t>171179001388</t>
  </si>
  <si>
    <t>http://www.danville.k12.il.us/schools/libertyelem/index.htm</t>
  </si>
  <si>
    <t>Northeast Elem Magnet School</t>
  </si>
  <si>
    <t>171179003297</t>
  </si>
  <si>
    <t>http://www.danville.k12.il.us/schools/neelem/index.htm</t>
  </si>
  <si>
    <t>Meade Park Elem School</t>
  </si>
  <si>
    <t>171179001391</t>
  </si>
  <si>
    <t>http://www.danville.k12.il.us/schools/meadepark/index.htm</t>
  </si>
  <si>
    <t>Mark Denman Elementary School</t>
  </si>
  <si>
    <t>171179005274</t>
  </si>
  <si>
    <t>http://www.danville.k12.il.us/schools/eastparkelem/index.htm</t>
  </si>
  <si>
    <t>Southwest  Elem School</t>
  </si>
  <si>
    <t>171179004515</t>
  </si>
  <si>
    <t>http://www.danville.k12.il.us/schools/swelem/index.htm</t>
  </si>
  <si>
    <t>Kenneth D Bailey Academy</t>
  </si>
  <si>
    <t>171179006288</t>
  </si>
  <si>
    <t>Vermilion Co Detention Center</t>
  </si>
  <si>
    <t>171179006672</t>
  </si>
  <si>
    <t>540922250</t>
  </si>
  <si>
    <t>1704230</t>
  </si>
  <si>
    <t>http://armstrong.k12.il.us</t>
  </si>
  <si>
    <t>Armstrong High School</t>
  </si>
  <si>
    <t>170423000119</t>
  </si>
  <si>
    <t>540925120</t>
  </si>
  <si>
    <t>Salt Fork Community Unit District  512</t>
  </si>
  <si>
    <t>1701418</t>
  </si>
  <si>
    <t>Salt Fork High School</t>
  </si>
  <si>
    <t>170141806385</t>
  </si>
  <si>
    <t>Salt Fork Junior High School</t>
  </si>
  <si>
    <t>170141806384</t>
  </si>
  <si>
    <t>Salt Fork North Elementary School</t>
  </si>
  <si>
    <t>170141806358</t>
  </si>
  <si>
    <t>Salt Fork South Elementary School</t>
  </si>
  <si>
    <t>170141806372</t>
  </si>
  <si>
    <t>540928000</t>
  </si>
  <si>
    <t>Bismarck Henning Rossville Alvin Cooperative High School</t>
  </si>
  <si>
    <t>1701433</t>
  </si>
  <si>
    <t>170143306554</t>
  </si>
  <si>
    <t>560990170</t>
  </si>
  <si>
    <t>1709540</t>
  </si>
  <si>
    <t>http://www.csd17.org</t>
  </si>
  <si>
    <t>Channahon Junior High School</t>
  </si>
  <si>
    <t>170954000562</t>
  </si>
  <si>
    <t>N B Galloway Elem School</t>
  </si>
  <si>
    <t>170954000563</t>
  </si>
  <si>
    <t>Three Rivers School</t>
  </si>
  <si>
    <t>170954001556</t>
  </si>
  <si>
    <t>Pioneer Path</t>
  </si>
  <si>
    <t>170954005729</t>
  </si>
  <si>
    <t>56099030C</t>
  </si>
  <si>
    <t>1739510</t>
  </si>
  <si>
    <t>http://www.troy30c.org</t>
  </si>
  <si>
    <t>Troy Middle School</t>
  </si>
  <si>
    <t>173951003996</t>
  </si>
  <si>
    <t>http://tms.troy30c.org/</t>
  </si>
  <si>
    <t>Troy Shorewood School</t>
  </si>
  <si>
    <t>173951003998</t>
  </si>
  <si>
    <t>http://troy30c.org</t>
  </si>
  <si>
    <t>Troy Craughwell School</t>
  </si>
  <si>
    <t>173951003997</t>
  </si>
  <si>
    <t>Troy Heritage Trail School</t>
  </si>
  <si>
    <t>173951001854</t>
  </si>
  <si>
    <t>http://tht.troy30c.org/</t>
  </si>
  <si>
    <t>Troy Cronin Elem School</t>
  </si>
  <si>
    <t>173951004516</t>
  </si>
  <si>
    <t>Orenic Intermediate School</t>
  </si>
  <si>
    <t>173951005856</t>
  </si>
  <si>
    <t>http://wbo.troy30c.org/</t>
  </si>
  <si>
    <t>Troy Hofer Elem Sch</t>
  </si>
  <si>
    <t>173951006012</t>
  </si>
  <si>
    <t>http://thf.troy30c.org</t>
  </si>
  <si>
    <t>56099033C</t>
  </si>
  <si>
    <t>1719500</t>
  </si>
  <si>
    <t>http://www.homerschools.org</t>
  </si>
  <si>
    <t>Homer Jr High School</t>
  </si>
  <si>
    <t>171950002228</t>
  </si>
  <si>
    <t>Goodings Grove School</t>
  </si>
  <si>
    <t>171950002226</t>
  </si>
  <si>
    <t>Hadley Middle School</t>
  </si>
  <si>
    <t>171950005316</t>
  </si>
  <si>
    <t>Luther J Schilling School</t>
  </si>
  <si>
    <t>171950004518</t>
  </si>
  <si>
    <t>William J Butler School</t>
  </si>
  <si>
    <t>171950004519</t>
  </si>
  <si>
    <t>William E Young School</t>
  </si>
  <si>
    <t>171950006105</t>
  </si>
  <si>
    <t>56099070C</t>
  </si>
  <si>
    <t>1722050</t>
  </si>
  <si>
    <t>Laraway School</t>
  </si>
  <si>
    <t>172205002473</t>
  </si>
  <si>
    <t>http://www.laraway70c.org</t>
  </si>
  <si>
    <t>560990810</t>
  </si>
  <si>
    <t>1739660</t>
  </si>
  <si>
    <t>http://union81.com</t>
  </si>
  <si>
    <t>Union Elementary School</t>
  </si>
  <si>
    <t>173966004004</t>
  </si>
  <si>
    <t>560990840</t>
  </si>
  <si>
    <t>1734470</t>
  </si>
  <si>
    <t>http://www.rockdale84.org</t>
  </si>
  <si>
    <t>Rockdale Elem School</t>
  </si>
  <si>
    <t>173447003552</t>
  </si>
  <si>
    <t>560990860</t>
  </si>
  <si>
    <t>1720580</t>
  </si>
  <si>
    <t>http://www.joliet86.org</t>
  </si>
  <si>
    <t>Dirksen Junior High School</t>
  </si>
  <si>
    <t>172058002326</t>
  </si>
  <si>
    <t>Gompers Junior High School</t>
  </si>
  <si>
    <t>172058002333</t>
  </si>
  <si>
    <t>Hufford Junior High School</t>
  </si>
  <si>
    <t>172058002334</t>
  </si>
  <si>
    <t>Washington Jr High &amp; Academy Prgm</t>
  </si>
  <si>
    <t>172058002348</t>
  </si>
  <si>
    <t>T E Culbertson Elem School</t>
  </si>
  <si>
    <t>172058002344</t>
  </si>
  <si>
    <t>M J Cunningham Elem Sch</t>
  </si>
  <si>
    <t>172058002325</t>
  </si>
  <si>
    <t>Eisenhower Academy</t>
  </si>
  <si>
    <t>172058002328</t>
  </si>
  <si>
    <t>Farragut Elem School</t>
  </si>
  <si>
    <t>172058002331</t>
  </si>
  <si>
    <t>Forest Park Individual Ed School</t>
  </si>
  <si>
    <t>172058002332</t>
  </si>
  <si>
    <t>172058002346</t>
  </si>
  <si>
    <t>Edna Keith Elem School</t>
  </si>
  <si>
    <t>172058002327</t>
  </si>
  <si>
    <t>A O Marshall Elem School</t>
  </si>
  <si>
    <t>172058002323</t>
  </si>
  <si>
    <t>Carl Sandburg Elementary</t>
  </si>
  <si>
    <t>172058004928</t>
  </si>
  <si>
    <t>172058002340</t>
  </si>
  <si>
    <t>Taft Elementary School</t>
  </si>
  <si>
    <t>172058002345</t>
  </si>
  <si>
    <t>Woodland Elem School</t>
  </si>
  <si>
    <t>172058002347</t>
  </si>
  <si>
    <t>Sator Sanchez Elem School</t>
  </si>
  <si>
    <t>172058005730</t>
  </si>
  <si>
    <t>Lynne Thigpen Elem School</t>
  </si>
  <si>
    <t>172058005731</t>
  </si>
  <si>
    <t>Isaac Singleton Elem Sch</t>
  </si>
  <si>
    <t>172058006191</t>
  </si>
  <si>
    <t>Thompson Instructional Center</t>
  </si>
  <si>
    <t>172058004929</t>
  </si>
  <si>
    <t>Marycrest Early Childhood Center</t>
  </si>
  <si>
    <t>172058002337</t>
  </si>
  <si>
    <t>Will Co Detention Center 6-8</t>
  </si>
  <si>
    <t>172058006682</t>
  </si>
  <si>
    <t>560990880</t>
  </si>
  <si>
    <t>1709510</t>
  </si>
  <si>
    <t>http://chaneymonge.us</t>
  </si>
  <si>
    <t>Chaney-Monge School</t>
  </si>
  <si>
    <t>170951004940</t>
  </si>
  <si>
    <t>http://www.chaneymonge.us</t>
  </si>
  <si>
    <t>56099088A</t>
  </si>
  <si>
    <t>1733450</t>
  </si>
  <si>
    <t>http://www.d88a.org</t>
  </si>
  <si>
    <t>Richland Elem School</t>
  </si>
  <si>
    <t>173345003461</t>
  </si>
  <si>
    <t>560990890</t>
  </si>
  <si>
    <t>1714760</t>
  </si>
  <si>
    <t>http://fsd89.org</t>
  </si>
  <si>
    <t>Fairmont School</t>
  </si>
  <si>
    <t>171476004930</t>
  </si>
  <si>
    <t>http://www.fsd89.org</t>
  </si>
  <si>
    <t>560990900</t>
  </si>
  <si>
    <t>1738520</t>
  </si>
  <si>
    <t>http://www.taft90.org</t>
  </si>
  <si>
    <t>Taft Grade School</t>
  </si>
  <si>
    <t>173852003927</t>
  </si>
  <si>
    <t>560990910</t>
  </si>
  <si>
    <t>1709210</t>
  </si>
  <si>
    <t>http://www.d91.net</t>
  </si>
  <si>
    <t>Kelvin Grove Jr High School</t>
  </si>
  <si>
    <t>170921000529</t>
  </si>
  <si>
    <t>Milne Grove Elem School</t>
  </si>
  <si>
    <t>170921000528</t>
  </si>
  <si>
    <t>560990920</t>
  </si>
  <si>
    <t>1723730</t>
  </si>
  <si>
    <t>http://www.d92.org</t>
  </si>
  <si>
    <t>Oak Prairie Jr High School</t>
  </si>
  <si>
    <t>172373001008</t>
  </si>
  <si>
    <t>172373002592</t>
  </si>
  <si>
    <t>Reed Elem School</t>
  </si>
  <si>
    <t>172373001035</t>
  </si>
  <si>
    <t>Ludwig Elem School</t>
  </si>
  <si>
    <t>172373004931</t>
  </si>
  <si>
    <t>560991140</t>
  </si>
  <si>
    <t>1724270</t>
  </si>
  <si>
    <t>http://www.manhattan114.org</t>
  </si>
  <si>
    <t>Manhattan Jr High School</t>
  </si>
  <si>
    <t>172427001557</t>
  </si>
  <si>
    <t>Anna McDonald Elem School</t>
  </si>
  <si>
    <t>172427002639</t>
  </si>
  <si>
    <t>Wilson Creek Elem Sch</t>
  </si>
  <si>
    <t>172427005857</t>
  </si>
  <si>
    <t>560991220</t>
  </si>
  <si>
    <t>1728140</t>
  </si>
  <si>
    <t>http://www.nlsd122.org</t>
  </si>
  <si>
    <t>Alex M Martino Jr High School</t>
  </si>
  <si>
    <t>172814002970</t>
  </si>
  <si>
    <t>172814004933</t>
  </si>
  <si>
    <t>172814002966</t>
  </si>
  <si>
    <t>Nelson Prairie School</t>
  </si>
  <si>
    <t>172814003777</t>
  </si>
  <si>
    <t>Nelson Ridge School</t>
  </si>
  <si>
    <t>172814003778</t>
  </si>
  <si>
    <t>Bentley Elem School</t>
  </si>
  <si>
    <t>172814002968</t>
  </si>
  <si>
    <t>Arnold J Tyler School</t>
  </si>
  <si>
    <t>172814002971</t>
  </si>
  <si>
    <t>Oster-Oakview  School</t>
  </si>
  <si>
    <t>172814001559</t>
  </si>
  <si>
    <t>Spencer Trail</t>
  </si>
  <si>
    <t>172814005858</t>
  </si>
  <si>
    <t>Spencer Pointe</t>
  </si>
  <si>
    <t>172814005859</t>
  </si>
  <si>
    <t>Spencer Crossing</t>
  </si>
  <si>
    <t>172814005860</t>
  </si>
  <si>
    <t>Cherry Hill Elem and EC Center</t>
  </si>
  <si>
    <t>172814006375</t>
  </si>
  <si>
    <t>56099157C</t>
  </si>
  <si>
    <t>1715700</t>
  </si>
  <si>
    <t>http://www.fsd157c.org</t>
  </si>
  <si>
    <t>Hickory Creek Middle School</t>
  </si>
  <si>
    <t>171570001881</t>
  </si>
  <si>
    <t>Chelsea Elem School</t>
  </si>
  <si>
    <t>171570001880</t>
  </si>
  <si>
    <t>Grand Prairie Elementary School</t>
  </si>
  <si>
    <t>171570001867</t>
  </si>
  <si>
    <t>560991590</t>
  </si>
  <si>
    <t>1726370</t>
  </si>
  <si>
    <t>http://www.mokena159.org</t>
  </si>
  <si>
    <t>Mokena Jr High School</t>
  </si>
  <si>
    <t>172637002802</t>
  </si>
  <si>
    <t>Mokena Elem School</t>
  </si>
  <si>
    <t>172637002801</t>
  </si>
  <si>
    <t>http://mokena159.org</t>
  </si>
  <si>
    <t>Mokena Intermediate School</t>
  </si>
  <si>
    <t>172637004521</t>
  </si>
  <si>
    <t>560991610</t>
  </si>
  <si>
    <t>1738220</t>
  </si>
  <si>
    <t>http://www.summithill.org</t>
  </si>
  <si>
    <t>Summit Hill Junior High School</t>
  </si>
  <si>
    <t>173822003913</t>
  </si>
  <si>
    <t>Arbury Hills Elem School</t>
  </si>
  <si>
    <t>173822003910</t>
  </si>
  <si>
    <t>Frankfort Square Elem School</t>
  </si>
  <si>
    <t>173822003911</t>
  </si>
  <si>
    <t>173822003912</t>
  </si>
  <si>
    <t>Walker Intermediate School</t>
  </si>
  <si>
    <t>173822005454</t>
  </si>
  <si>
    <t>Dr Julian Rogus School</t>
  </si>
  <si>
    <t>173822004522</t>
  </si>
  <si>
    <t>56099200U</t>
  </si>
  <si>
    <t>1705430</t>
  </si>
  <si>
    <t>http://beecher200u.org</t>
  </si>
  <si>
    <t>Beecher High School</t>
  </si>
  <si>
    <t>170543000223</t>
  </si>
  <si>
    <t>Beecher Junior High School</t>
  </si>
  <si>
    <t>170543004523</t>
  </si>
  <si>
    <t>Beecher Elem School</t>
  </si>
  <si>
    <t>170543000222</t>
  </si>
  <si>
    <t>56099201U</t>
  </si>
  <si>
    <t>1711250</t>
  </si>
  <si>
    <t>http://www.cm201u.org</t>
  </si>
  <si>
    <t>Crete-Monee High School</t>
  </si>
  <si>
    <t>171125001344</t>
  </si>
  <si>
    <t>Crete-Monee Middle School</t>
  </si>
  <si>
    <t>171125001347</t>
  </si>
  <si>
    <t>Balmoral Elem Sch</t>
  </si>
  <si>
    <t>171125001342</t>
  </si>
  <si>
    <t>Crete Elementary School</t>
  </si>
  <si>
    <t>171125001343</t>
  </si>
  <si>
    <t>Monee Elementary School</t>
  </si>
  <si>
    <t>171125001348</t>
  </si>
  <si>
    <t>Talala Elementary School</t>
  </si>
  <si>
    <t>171125001349</t>
  </si>
  <si>
    <t>Coretta Scott King Magnet Sch</t>
  </si>
  <si>
    <t>171125001350</t>
  </si>
  <si>
    <t>Crete-Monee Early Childhood Cntr</t>
  </si>
  <si>
    <t>171125005960</t>
  </si>
  <si>
    <t>Monee Education Center</t>
  </si>
  <si>
    <t>171125005861</t>
  </si>
  <si>
    <t>560992020</t>
  </si>
  <si>
    <t>1731740</t>
  </si>
  <si>
    <t>http://psd202.org</t>
  </si>
  <si>
    <t>Plainfield High School</t>
  </si>
  <si>
    <t>173174003339</t>
  </si>
  <si>
    <t>Plainfield South High School</t>
  </si>
  <si>
    <t>173174004524</t>
  </si>
  <si>
    <t>Plainfield North High School</t>
  </si>
  <si>
    <t>173174005747</t>
  </si>
  <si>
    <t>http://www.psd202.org</t>
  </si>
  <si>
    <t>Plainfield East High School</t>
  </si>
  <si>
    <t>173174006027</t>
  </si>
  <si>
    <t>Indian Trail Middle School</t>
  </si>
  <si>
    <t>173174003338</t>
  </si>
  <si>
    <t>Timber Ridge Middle School</t>
  </si>
  <si>
    <t>173174001873</t>
  </si>
  <si>
    <t>Heritage Grove Middle School</t>
  </si>
  <si>
    <t>173174003785</t>
  </si>
  <si>
    <t>Drauden Point Middle School</t>
  </si>
  <si>
    <t>173174004935</t>
  </si>
  <si>
    <t>Richard Ira Jones Middle School</t>
  </si>
  <si>
    <t>173174005748</t>
  </si>
  <si>
    <t>Aux Sable Middle Sch</t>
  </si>
  <si>
    <t>173174005862</t>
  </si>
  <si>
    <t>John F Kennedy Middle Sch</t>
  </si>
  <si>
    <t>173174005974</t>
  </si>
  <si>
    <t>173174003335</t>
  </si>
  <si>
    <t>Crystal Lawns Elem School</t>
  </si>
  <si>
    <t>173174003336</t>
  </si>
  <si>
    <t>173174003337</t>
  </si>
  <si>
    <t>Walkers Grove Elementary School</t>
  </si>
  <si>
    <t>173174000139</t>
  </si>
  <si>
    <t>Wesmere Elementary School</t>
  </si>
  <si>
    <t>173174001874</t>
  </si>
  <si>
    <t>Lakewood Falls Elem School</t>
  </si>
  <si>
    <t>173174002209</t>
  </si>
  <si>
    <t>River View Elementary School</t>
  </si>
  <si>
    <t>173174003792</t>
  </si>
  <si>
    <t>Meadow View Elementary School</t>
  </si>
  <si>
    <t>173174004206</t>
  </si>
  <si>
    <t>Creekside Elementary School</t>
  </si>
  <si>
    <t>173174004537</t>
  </si>
  <si>
    <t>Ridge Elementary School</t>
  </si>
  <si>
    <t>173174004938</t>
  </si>
  <si>
    <t>Eagle Pointe Elementary School</t>
  </si>
  <si>
    <t>173174004941</t>
  </si>
  <si>
    <t>Lincoln Elementary</t>
  </si>
  <si>
    <t>173174005732</t>
  </si>
  <si>
    <t>Charles Reed Elementary Sch</t>
  </si>
  <si>
    <t>173174005749</t>
  </si>
  <si>
    <t>173174005750</t>
  </si>
  <si>
    <t>Freedom Elem School</t>
  </si>
  <si>
    <t>173174005969</t>
  </si>
  <si>
    <t>Thomas Jefferson Elem Sch</t>
  </si>
  <si>
    <t>173174005968</t>
  </si>
  <si>
    <t>Elizabeth Eichelberger Elem Sch</t>
  </si>
  <si>
    <t>173174006026</t>
  </si>
  <si>
    <t>Wallin Oaks Elementary School</t>
  </si>
  <si>
    <t>173174006832</t>
  </si>
  <si>
    <t>Bonnie McBeth  Learning Ctr</t>
  </si>
  <si>
    <t>173174004539</t>
  </si>
  <si>
    <t>Plainfield Academy</t>
  </si>
  <si>
    <t>173174004942</t>
  </si>
  <si>
    <t>560992030</t>
  </si>
  <si>
    <t>1714160</t>
  </si>
  <si>
    <t>http://www.elwoodschool.com</t>
  </si>
  <si>
    <t>Elwood C C School</t>
  </si>
  <si>
    <t>171416001763</t>
  </si>
  <si>
    <t>560992040</t>
  </si>
  <si>
    <t>1720610</t>
  </si>
  <si>
    <t>http://www.jths.org</t>
  </si>
  <si>
    <t>Joliet Central High School</t>
  </si>
  <si>
    <t>172061002350</t>
  </si>
  <si>
    <t>Joliet West High School</t>
  </si>
  <si>
    <t>172061002352</t>
  </si>
  <si>
    <t>Pathways Academy</t>
  </si>
  <si>
    <t>172061005022</t>
  </si>
  <si>
    <t>Will Co Detention Center 9-12</t>
  </si>
  <si>
    <t>172061006651</t>
  </si>
  <si>
    <t>560992050</t>
  </si>
  <si>
    <t>1723350</t>
  </si>
  <si>
    <t>http://www.lths.org</t>
  </si>
  <si>
    <t>Lockport Township High Sch East</t>
  </si>
  <si>
    <t>172335002571</t>
  </si>
  <si>
    <t>56099207U</t>
  </si>
  <si>
    <t>1731290</t>
  </si>
  <si>
    <t>http://www.peotoneschools.org</t>
  </si>
  <si>
    <t>Peotone High School</t>
  </si>
  <si>
    <t>173129003303</t>
  </si>
  <si>
    <t>Peotone Jr High School</t>
  </si>
  <si>
    <t>173129003304</t>
  </si>
  <si>
    <t>Peotone Elem School</t>
  </si>
  <si>
    <t>173129003302</t>
  </si>
  <si>
    <t>Peotone Intermediate Center</t>
  </si>
  <si>
    <t>173129003301</t>
  </si>
  <si>
    <t>Connor Shaw Center</t>
  </si>
  <si>
    <t>173129006314</t>
  </si>
  <si>
    <t>56099209U</t>
  </si>
  <si>
    <t>1742630</t>
  </si>
  <si>
    <t>http://www.wilmington.will.k12.il.us</t>
  </si>
  <si>
    <t>Wilmington High School</t>
  </si>
  <si>
    <t>174263004284</t>
  </si>
  <si>
    <t>Wilmington Middle School</t>
  </si>
  <si>
    <t>174263004283</t>
  </si>
  <si>
    <t>Bruning Elem School</t>
  </si>
  <si>
    <t>174263004282</t>
  </si>
  <si>
    <t>L J Stevens Intermediate School</t>
  </si>
  <si>
    <t>174263004281</t>
  </si>
  <si>
    <t>560992100</t>
  </si>
  <si>
    <t>1723070</t>
  </si>
  <si>
    <t>http://www.lw210.org</t>
  </si>
  <si>
    <t>Lincoln-Way Central High School</t>
  </si>
  <si>
    <t>172307002543</t>
  </si>
  <si>
    <t>Lincoln-Way East High School</t>
  </si>
  <si>
    <t>172307002544</t>
  </si>
  <si>
    <t>Lincoln Way West</t>
  </si>
  <si>
    <t>172307006062</t>
  </si>
  <si>
    <t>56099255U</t>
  </si>
  <si>
    <t>1733380</t>
  </si>
  <si>
    <t>http://www.rc255.net</t>
  </si>
  <si>
    <t>Reed-Custer High School</t>
  </si>
  <si>
    <t>173338003456</t>
  </si>
  <si>
    <t>Reed-Custer Middle School</t>
  </si>
  <si>
    <t>173338003454</t>
  </si>
  <si>
    <t>Reed-Custer Elementary School</t>
  </si>
  <si>
    <t>173338003453</t>
  </si>
  <si>
    <t>56099365U</t>
  </si>
  <si>
    <t>1740070</t>
  </si>
  <si>
    <t>http://www.vvsd.org</t>
  </si>
  <si>
    <t>Bolingbrook High School</t>
  </si>
  <si>
    <t>174007004025</t>
  </si>
  <si>
    <t>Romeoville High School</t>
  </si>
  <si>
    <t>174007004035</t>
  </si>
  <si>
    <t>http://www.edline.net/pages/romeoville_high_school</t>
  </si>
  <si>
    <t>A Vito Martinez Middle School</t>
  </si>
  <si>
    <t>174007004037</t>
  </si>
  <si>
    <t>174007004024</t>
  </si>
  <si>
    <t>Jane Addams Middle School</t>
  </si>
  <si>
    <t>174007004030</t>
  </si>
  <si>
    <t>http://vvsd.org</t>
  </si>
  <si>
    <t>Hubert H Humphrey Middle School</t>
  </si>
  <si>
    <t>174007004027</t>
  </si>
  <si>
    <t>John J Lukancic Middle Sch</t>
  </si>
  <si>
    <t>174007005863</t>
  </si>
  <si>
    <t>http://www.edline.net/pages/john_j_lukancic_middle_school</t>
  </si>
  <si>
    <t>Robert C Hill Elem School</t>
  </si>
  <si>
    <t>174007004034</t>
  </si>
  <si>
    <t>Irene King Elem School</t>
  </si>
  <si>
    <t>174007004029</t>
  </si>
  <si>
    <t>Bernard J Ward Elem School</t>
  </si>
  <si>
    <t>174007005751</t>
  </si>
  <si>
    <t>John R Tibbott Elem School</t>
  </si>
  <si>
    <t>174007004026</t>
  </si>
  <si>
    <t>Wood View Elem School</t>
  </si>
  <si>
    <t>174007004038</t>
  </si>
  <si>
    <t>Independence Elem School</t>
  </si>
  <si>
    <t>174007004028</t>
  </si>
  <si>
    <t>Jonas E Salk Elem School</t>
  </si>
  <si>
    <t>174007004031</t>
  </si>
  <si>
    <t>Jamie McGee Elementary School</t>
  </si>
  <si>
    <t>174007004434</t>
  </si>
  <si>
    <t>Oak View Elem School</t>
  </si>
  <si>
    <t>174007004864</t>
  </si>
  <si>
    <t>Pioneer Elementary School</t>
  </si>
  <si>
    <t>174007004208</t>
  </si>
  <si>
    <t>Kenneth L Hermansen Elementary</t>
  </si>
  <si>
    <t>174007004542</t>
  </si>
  <si>
    <t>Skoff Elementary</t>
  </si>
  <si>
    <t>174007005752</t>
  </si>
  <si>
    <t>Dr. James Mitchem Early Childhood Center</t>
  </si>
  <si>
    <t>174007001875</t>
  </si>
  <si>
    <t>601054280</t>
  </si>
  <si>
    <t>IDJJ Sch Dist 428</t>
  </si>
  <si>
    <t>1700006</t>
  </si>
  <si>
    <t>http://www.idoc.state.il.us</t>
  </si>
  <si>
    <t>3014</t>
  </si>
  <si>
    <t>Illinois Youth Ctr - St Charles</t>
  </si>
  <si>
    <t>170000604464</t>
  </si>
  <si>
    <t>3015</t>
  </si>
  <si>
    <t>Il Youth Center - Pere Marquette</t>
  </si>
  <si>
    <t>170000604488</t>
  </si>
  <si>
    <t>Illinois Youth Center-Warrenville</t>
  </si>
  <si>
    <t>170000604460</t>
  </si>
  <si>
    <t>3028</t>
  </si>
  <si>
    <t>School District 428 IYC-HRB</t>
  </si>
  <si>
    <t>170000604902</t>
  </si>
  <si>
    <t>IYC Chicago</t>
  </si>
  <si>
    <t>170000603793</t>
  </si>
  <si>
    <t>651089000</t>
  </si>
  <si>
    <t>Dept of Human Services</t>
  </si>
  <si>
    <t>1700098</t>
  </si>
  <si>
    <t>Illinois School for the Deaf</t>
  </si>
  <si>
    <t>170009805218</t>
  </si>
  <si>
    <t>Il Sch for the Visually Impaired</t>
  </si>
  <si>
    <t>170009805219</t>
  </si>
  <si>
    <t>IL Center for Rehab &amp; Educ-R</t>
  </si>
  <si>
    <t>170009805220</t>
  </si>
  <si>
    <t>651089010</t>
  </si>
  <si>
    <t>ISU  Laboratory Schools</t>
  </si>
  <si>
    <t>1700099</t>
  </si>
  <si>
    <t>University High School</t>
  </si>
  <si>
    <t>170009904506</t>
  </si>
  <si>
    <t>Thomas Metcalf School</t>
  </si>
  <si>
    <t>170009904504</t>
  </si>
  <si>
    <t>651089020</t>
  </si>
  <si>
    <t>University of Ill Lab School</t>
  </si>
  <si>
    <t>1700100</t>
  </si>
  <si>
    <t>University of Illinois High Sch</t>
  </si>
  <si>
    <t>170010004505</t>
  </si>
  <si>
    <t>651089030</t>
  </si>
  <si>
    <t>Illinois Mathematics &amp; Science Academy</t>
  </si>
  <si>
    <t>1700101</t>
  </si>
  <si>
    <t>Illinois Mathematics and Science Academy</t>
  </si>
  <si>
    <t>170010105114</t>
  </si>
  <si>
    <t>651089040</t>
  </si>
  <si>
    <t>IL Dept of Children and Family Services</t>
  </si>
  <si>
    <t>1701429</t>
  </si>
  <si>
    <t>05016062004</t>
  </si>
  <si>
    <t>06016101002</t>
  </si>
  <si>
    <t>07016901025</t>
  </si>
  <si>
    <t>11023800080</t>
  </si>
  <si>
    <t>15016900025</t>
  </si>
  <si>
    <t>15016901025</t>
  </si>
  <si>
    <t>15016902025</t>
  </si>
  <si>
    <t>15016903025</t>
  </si>
  <si>
    <t>15016904025</t>
  </si>
  <si>
    <t>15016905025</t>
  </si>
  <si>
    <t>19022089004</t>
  </si>
  <si>
    <t>19022093004</t>
  </si>
  <si>
    <t>19022201026</t>
  </si>
  <si>
    <t>24047308026</t>
  </si>
  <si>
    <t>30091043004</t>
  </si>
  <si>
    <t>31045900025</t>
  </si>
  <si>
    <t>34049117016</t>
  </si>
  <si>
    <t>34049128016</t>
  </si>
  <si>
    <t>34049900025</t>
  </si>
  <si>
    <t>34049901025</t>
  </si>
  <si>
    <t>35050002026</t>
  </si>
  <si>
    <t>47052271026</t>
  </si>
  <si>
    <t>50082030003</t>
  </si>
  <si>
    <t>53102122017</t>
  </si>
  <si>
    <t>54092800080</t>
  </si>
  <si>
    <t>60105428030</t>
  </si>
  <si>
    <t>65108900080</t>
  </si>
  <si>
    <t>65108901080</t>
  </si>
  <si>
    <t>65108902080</t>
  </si>
  <si>
    <t>65108903080</t>
  </si>
  <si>
    <t>65108904080</t>
  </si>
  <si>
    <t xml:space="preserve">FY24 Title I Preliminary Eligibility </t>
  </si>
  <si>
    <t>FY24 Listing Not FY25</t>
  </si>
  <si>
    <t>Charter School</t>
  </si>
  <si>
    <t>FY24 Eligible</t>
  </si>
  <si>
    <t>FY25 Eligible</t>
  </si>
  <si>
    <t xml:space="preserve">FORMULA COUNTS USED TO DETERMINE REVISED FINAL FY 2023 (SY 2023-2024) TITLE I ALLOCATIONS </t>
  </si>
  <si>
    <t>h</t>
  </si>
  <si>
    <t>SORT C</t>
  </si>
  <si>
    <t>STATE C</t>
  </si>
  <si>
    <t xml:space="preserve">STATE </t>
  </si>
  <si>
    <t>LEAID</t>
  </si>
  <si>
    <t>LOCAL EDUCATIONAL AGENCY (LEA)</t>
  </si>
  <si>
    <t>CENSUS 2021 POVERTY</t>
  </si>
  <si>
    <t>OCTOBER 2022 NEGLECTED</t>
  </si>
  <si>
    <t>OCTOBER 2022 DELINQUENT</t>
  </si>
  <si>
    <t>OCTOBER 2022 FOSTER</t>
  </si>
  <si>
    <t>OCTOBER 2022 TANF</t>
  </si>
  <si>
    <t>TOTAL FORMULA COUNT</t>
  </si>
  <si>
    <t>5-17 POPULATION</t>
  </si>
  <si>
    <t>PERCENT FORMULA</t>
  </si>
  <si>
    <t>BASIC ELIGIBLES</t>
  </si>
  <si>
    <t>CONCENTRATION ELIGIBLES</t>
  </si>
  <si>
    <t>UNWEIGHTED TARGETED AND EFIG ELIGIBLES</t>
  </si>
  <si>
    <t>WEIGHTED COUNTS TARGETED</t>
  </si>
  <si>
    <t>WEIGHTED COUNTS EFIG</t>
  </si>
  <si>
    <t>ILLINOIS</t>
  </si>
  <si>
    <t>Undistributed</t>
  </si>
  <si>
    <t>PART D SUBPART 2</t>
  </si>
  <si>
    <t>STATE TOTAL</t>
  </si>
  <si>
    <t>Basic</t>
  </si>
  <si>
    <t>10 formula Eligible &gt;2% Poverty</t>
  </si>
  <si>
    <t>32046024027</t>
  </si>
  <si>
    <t>Chicago Public Schools District 299</t>
  </si>
  <si>
    <t>St. Anne Unit District 24</t>
  </si>
  <si>
    <t xml:space="preserve">FY27 Title I Preliminary Eligibility </t>
  </si>
  <si>
    <t>Final Eligibility for FY26</t>
  </si>
  <si>
    <t>Preliminary Eligibility for FY27</t>
  </si>
  <si>
    <t>Uses 2023 Census Data</t>
  </si>
  <si>
    <t>Uses 2024 Census Data</t>
  </si>
  <si>
    <t>from FY26 to 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</si>
</sst>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0%_);[Red]\(0.00%\)"/>
    <numFmt numFmtId="165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21">
    <xf numFmtId="0" fontId="0" fillId="0" borderId="0" xfId="0"/>
    <xf numFmtId="0" fontId="2" fillId="0" borderId="0" xfId="1" applyFont="1"/>
    <xf numFmtId="49" fontId="2" fillId="0" borderId="0" xfId="1" applyNumberFormat="1" applyFont="1"/>
    <xf numFmtId="0" fontId="2" fillId="0" borderId="0" xfId="1" applyFont="1" applyProtection="1">
      <protection locked="0"/>
    </xf>
    <xf numFmtId="0" fontId="4" fillId="0" borderId="0" xfId="0" applyFont="1"/>
    <xf numFmtId="0" fontId="5" fillId="0" borderId="0" xfId="1" applyFont="1" applyProtection="1">
      <protection locked="0"/>
    </xf>
    <xf numFmtId="3" fontId="5" fillId="0" borderId="0" xfId="0" applyNumberFormat="1" applyFont="1"/>
    <xf numFmtId="10" fontId="5" fillId="0" borderId="0" xfId="0" applyNumberFormat="1" applyFont="1"/>
    <xf numFmtId="0" fontId="5" fillId="0" borderId="0" xfId="0" applyFont="1"/>
    <xf numFmtId="38" fontId="5" fillId="0" borderId="0" xfId="0" applyNumberFormat="1" applyFont="1"/>
    <xf numFmtId="164" fontId="5" fillId="0" borderId="0" xfId="0" applyNumberFormat="1" applyFont="1"/>
    <xf numFmtId="0" fontId="5" fillId="0" borderId="0" xfId="1" applyFont="1"/>
    <xf numFmtId="2" fontId="5" fillId="0" borderId="0" xfId="1" applyNumberFormat="1" applyFont="1" applyAlignment="1"/>
    <xf numFmtId="2" fontId="5" fillId="0" borderId="5" xfId="1" applyNumberFormat="1" applyFont="1" applyBorder="1" applyAlignment="1"/>
    <xf numFmtId="0" fontId="2" fillId="0" borderId="0" xfId="1" applyFont="1" applyAlignment="1">
      <alignment horizontal="center" wrapText="1"/>
    </xf>
    <xf numFmtId="2" fontId="2" fillId="0" borderId="0" xfId="1" applyNumberFormat="1" applyFont="1"/>
    <xf numFmtId="0" fontId="5" fillId="0" borderId="0" xfId="1" applyFont="1" applyAlignment="1">
      <alignment wrapText="1"/>
    </xf>
    <xf numFmtId="2" fontId="5" fillId="0" borderId="0" xfId="1" applyNumberFormat="1" applyFont="1"/>
    <xf numFmtId="0" fontId="6" fillId="0" borderId="0" xfId="1" applyFont="1" applyAlignment="1">
      <alignment horizontal="center" wrapText="1"/>
    </xf>
    <xf numFmtId="3" fontId="6" fillId="0" borderId="4" xfId="1" quotePrefix="1" applyNumberFormat="1" applyFont="1" applyBorder="1" applyAlignment="1">
      <alignment horizontal="center"/>
    </xf>
    <xf numFmtId="3" fontId="6" fillId="0" borderId="0" xfId="1" quotePrefix="1" applyNumberFormat="1" applyFont="1" applyAlignment="1">
      <alignment horizontal="center"/>
    </xf>
    <xf numFmtId="10" fontId="6" fillId="0" borderId="5" xfId="1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/>
    </xf>
    <xf numFmtId="38" fontId="6" fillId="0" borderId="4" xfId="1" quotePrefix="1" applyNumberFormat="1" applyFont="1" applyBorder="1" applyAlignment="1">
      <alignment horizontal="center"/>
    </xf>
    <xf numFmtId="38" fontId="6" fillId="0" borderId="0" xfId="1" quotePrefix="1" applyNumberFormat="1" applyFont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 wrapText="1"/>
    </xf>
    <xf numFmtId="3" fontId="6" fillId="0" borderId="7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10" fontId="6" fillId="0" borderId="8" xfId="1" applyNumberFormat="1" applyFont="1" applyBorder="1" applyAlignment="1">
      <alignment horizontal="center"/>
    </xf>
    <xf numFmtId="10" fontId="6" fillId="0" borderId="6" xfId="1" applyNumberFormat="1" applyFont="1" applyBorder="1" applyAlignment="1">
      <alignment horizontal="center"/>
    </xf>
    <xf numFmtId="0" fontId="5" fillId="0" borderId="6" xfId="1" applyFont="1" applyBorder="1"/>
    <xf numFmtId="38" fontId="6" fillId="0" borderId="7" xfId="1" applyNumberFormat="1" applyFont="1" applyBorder="1" applyAlignment="1">
      <alignment horizontal="center"/>
    </xf>
    <xf numFmtId="38" fontId="6" fillId="0" borderId="6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49" fontId="7" fillId="0" borderId="0" xfId="1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/>
    <xf numFmtId="10" fontId="2" fillId="0" borderId="0" xfId="0" applyNumberFormat="1" applyFont="1"/>
    <xf numFmtId="3" fontId="2" fillId="0" borderId="0" xfId="3" applyNumberFormat="1" applyFont="1" applyAlignment="1">
      <alignment vertical="center" wrapText="1"/>
    </xf>
    <xf numFmtId="3" fontId="5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3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/>
    </xf>
    <xf numFmtId="0" fontId="5" fillId="0" borderId="0" xfId="0" applyFont="1" applyBorder="1"/>
    <xf numFmtId="3" fontId="8" fillId="0" borderId="9" xfId="0" applyNumberFormat="1" applyFont="1" applyBorder="1" applyAlignment="1">
      <alignment wrapText="1"/>
    </xf>
    <xf numFmtId="10" fontId="8" fillId="0" borderId="9" xfId="0" applyNumberFormat="1" applyFont="1" applyBorder="1" applyAlignment="1">
      <alignment wrapText="1"/>
    </xf>
    <xf numFmtId="3" fontId="5" fillId="0" borderId="0" xfId="0" applyNumberFormat="1" applyFont="1" applyAlignment="1">
      <alignment horizontal="right" vertical="center" wrapText="1"/>
    </xf>
    <xf numFmtId="10" fontId="5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8" fillId="0" borderId="0" xfId="0" applyFont="1" applyAlignment="1">
      <alignment wrapText="1"/>
    </xf>
    <xf numFmtId="0" fontId="0" fillId="0" borderId="0" xfId="0" applyBorder="1"/>
    <xf numFmtId="3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0" xfId="0" quotePrefix="1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10" fontId="0" fillId="0" borderId="0" xfId="4" applyNumberFormat="1" applyFont="1" applyBorder="1"/>
    <xf numFmtId="10" fontId="3" fillId="0" borderId="0" xfId="0" applyNumberFormat="1" applyFont="1" applyBorder="1"/>
    <xf numFmtId="10" fontId="0" fillId="0" borderId="0" xfId="0" applyNumberFormat="1" applyBorder="1"/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right" wrapText="1"/>
    </xf>
    <xf numFmtId="0" fontId="8" fillId="0" borderId="9" xfId="0" applyFont="1" applyBorder="1" applyAlignment="1">
      <alignment wrapText="1"/>
    </xf>
    <xf numFmtId="0" fontId="8" fillId="2" borderId="9" xfId="0" applyFont="1" applyFill="1" applyBorder="1" applyAlignment="1">
      <alignment horizontal="left" wrapText="1"/>
    </xf>
    <xf numFmtId="3" fontId="10" fillId="0" borderId="9" xfId="0" applyNumberFormat="1" applyFont="1" applyBorder="1" applyAlignment="1">
      <alignment wrapText="1"/>
    </xf>
    <xf numFmtId="10" fontId="10" fillId="0" borderId="9" xfId="0" applyNumberFormat="1" applyFont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vertical="center" wrapText="1"/>
    </xf>
    <xf numFmtId="0" fontId="2" fillId="0" borderId="0" xfId="1" applyFont="1" applyAlignment="1">
      <alignment horizontal="center"/>
    </xf>
    <xf numFmtId="3" fontId="6" fillId="0" borderId="0" xfId="0" applyNumberFormat="1" applyFont="1"/>
    <xf numFmtId="10" fontId="6" fillId="0" borderId="0" xfId="0" applyNumberFormat="1" applyFont="1"/>
    <xf numFmtId="3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0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0" borderId="9" xfId="0" applyFont="1" applyBorder="1" applyAlignment="1">
      <alignment horizontal="left" wrapText="1"/>
    </xf>
    <xf numFmtId="3" fontId="11" fillId="0" borderId="9" xfId="0" applyNumberFormat="1" applyFont="1" applyBorder="1" applyAlignment="1">
      <alignment horizontal="right" wrapText="1"/>
    </xf>
    <xf numFmtId="10" fontId="11" fillId="0" borderId="9" xfId="0" applyNumberFormat="1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0" fillId="0" borderId="9" xfId="0" applyBorder="1" applyAlignment="1">
      <alignment horizontal="left"/>
    </xf>
    <xf numFmtId="3" fontId="0" fillId="0" borderId="9" xfId="0" applyNumberForma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9" xfId="0" applyFill="1" applyBorder="1" applyAlignment="1">
      <alignment horizontal="left"/>
    </xf>
    <xf numFmtId="3" fontId="11" fillId="0" borderId="9" xfId="0" applyNumberFormat="1" applyFont="1" applyBorder="1" applyAlignment="1">
      <alignment horizontal="right"/>
    </xf>
    <xf numFmtId="10" fontId="11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3" fontId="11" fillId="2" borderId="9" xfId="0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49" fontId="4" fillId="0" borderId="0" xfId="5" applyNumberFormat="1" applyFont="1"/>
    <xf numFmtId="0" fontId="4" fillId="0" borderId="0" xfId="5" applyFont="1"/>
    <xf numFmtId="49" fontId="4" fillId="0" borderId="0" xfId="5" applyNumberFormat="1" applyFont="1" applyAlignment="1">
      <alignment horizontal="center" wrapText="1"/>
    </xf>
    <xf numFmtId="49" fontId="4" fillId="0" borderId="0" xfId="5" applyNumberFormat="1" applyFont="1" applyAlignment="1">
      <alignment horizontal="center"/>
    </xf>
    <xf numFmtId="49" fontId="12" fillId="0" borderId="0" xfId="5" applyNumberFormat="1"/>
    <xf numFmtId="49" fontId="12" fillId="0" borderId="0" xfId="5" applyNumberFormat="1" applyAlignment="1">
      <alignment horizontal="center"/>
    </xf>
    <xf numFmtId="0" fontId="12" fillId="0" borderId="0" xfId="5"/>
    <xf numFmtId="0" fontId="12" fillId="0" borderId="0" xfId="5" quotePrefix="1"/>
    <xf numFmtId="0" fontId="12" fillId="0" borderId="0" xfId="5" applyAlignment="1">
      <alignment horizontal="center"/>
    </xf>
    <xf numFmtId="0" fontId="2" fillId="0" borderId="0" xfId="1" applyNumberFormat="1" applyFont="1" applyProtection="1">
      <protection locked="0"/>
    </xf>
    <xf numFmtId="0" fontId="2" fillId="0" borderId="0" xfId="1" applyNumberFormat="1" applyFont="1"/>
    <xf numFmtId="0" fontId="2" fillId="0" borderId="0" xfId="1" applyNumberFormat="1" applyFont="1" applyAlignment="1">
      <alignment horizontal="left"/>
    </xf>
    <xf numFmtId="0" fontId="5" fillId="0" borderId="0" xfId="1" applyNumberFormat="1" applyFont="1" applyAlignment="1"/>
    <xf numFmtId="0" fontId="5" fillId="0" borderId="0" xfId="1" applyNumberFormat="1" applyFont="1"/>
    <xf numFmtId="0" fontId="0" fillId="0" borderId="0" xfId="0" applyNumberFormat="1"/>
    <xf numFmtId="0" fontId="0" fillId="0" borderId="9" xfId="0" applyNumberFormat="1" applyBorder="1" applyAlignment="1">
      <alignment horizontal="left"/>
    </xf>
    <xf numFmtId="0" fontId="8" fillId="0" borderId="0" xfId="0" applyNumberFormat="1" applyFont="1" applyAlignment="1">
      <alignment horizontal="left" wrapText="1"/>
    </xf>
    <xf numFmtId="0" fontId="8" fillId="0" borderId="9" xfId="0" applyNumberFormat="1" applyFont="1" applyBorder="1" applyAlignment="1">
      <alignment horizontal="left" wrapText="1"/>
    </xf>
    <xf numFmtId="10" fontId="0" fillId="0" borderId="9" xfId="4" applyNumberFormat="1" applyFont="1" applyBorder="1" applyAlignment="1">
      <alignment horizontal="right"/>
    </xf>
    <xf numFmtId="4" fontId="5" fillId="0" borderId="0" xfId="0" applyNumberFormat="1" applyFont="1"/>
    <xf numFmtId="49" fontId="12" fillId="0" borderId="0" xfId="5" quotePrefix="1" applyNumberFormat="1"/>
    <xf numFmtId="0" fontId="2" fillId="0" borderId="0" xfId="1" applyFont="1" applyAlignment="1">
      <alignment horizontal="center"/>
    </xf>
    <xf numFmtId="0" fontId="13" fillId="0" borderId="0" xfId="0" applyFont="1"/>
    <xf numFmtId="3" fontId="3" fillId="0" borderId="0" xfId="0" applyNumberFormat="1" applyFont="1"/>
    <xf numFmtId="165" fontId="13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4" fillId="0" borderId="0" xfId="0" quotePrefix="1" applyFont="1" applyAlignment="1">
      <alignment horizontal="left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3" borderId="0" xfId="0" applyFont="1" applyFill="1" applyAlignment="1">
      <alignment horizontal="left"/>
    </xf>
    <xf numFmtId="3" fontId="3" fillId="3" borderId="0" xfId="0" applyNumberFormat="1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 wrapText="1"/>
    </xf>
    <xf numFmtId="4" fontId="3" fillId="3" borderId="0" xfId="0" applyNumberFormat="1" applyFont="1" applyFill="1" applyAlignment="1">
      <alignment horizontal="right" wrapText="1"/>
    </xf>
    <xf numFmtId="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" fontId="3" fillId="3" borderId="0" xfId="0" applyNumberFormat="1" applyFont="1" applyFill="1" applyAlignment="1">
      <alignment horizontal="left"/>
    </xf>
    <xf numFmtId="3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3" fontId="13" fillId="0" borderId="0" xfId="0" applyNumberFormat="1" applyFont="1"/>
    <xf numFmtId="4" fontId="13" fillId="0" borderId="0" xfId="0" applyNumberFormat="1" applyFont="1"/>
    <xf numFmtId="0" fontId="14" fillId="0" borderId="9" xfId="0" applyFont="1" applyBorder="1" applyAlignment="1">
      <alignment horizontal="left"/>
    </xf>
    <xf numFmtId="3" fontId="14" fillId="0" borderId="9" xfId="0" applyNumberFormat="1" applyFont="1" applyBorder="1" applyAlignment="1">
      <alignment horizontal="center"/>
    </xf>
    <xf numFmtId="10" fontId="14" fillId="0" borderId="9" xfId="4" applyNumberFormat="1" applyFont="1" applyBorder="1" applyAlignment="1">
      <alignment horizontal="center"/>
    </xf>
    <xf numFmtId="0" fontId="14" fillId="0" borderId="0" xfId="0" applyFont="1"/>
    <xf numFmtId="10" fontId="14" fillId="0" borderId="9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/>
    <xf numFmtId="14" fontId="2" fillId="0" borderId="0" xfId="1" applyNumberFormat="1" applyFont="1" applyAlignment="1">
      <alignment horizontal="left"/>
    </xf>
    <xf numFmtId="2" fontId="2" fillId="0" borderId="6" xfId="1" applyNumberFormat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wrapText="1"/>
    </xf>
    <xf numFmtId="3" fontId="6" fillId="0" borderId="7" xfId="1" applyNumberFormat="1" applyFont="1" applyFill="1" applyBorder="1" applyAlignment="1">
      <alignment horizontal="center"/>
    </xf>
    <xf numFmtId="3" fontId="6" fillId="0" borderId="6" xfId="1" applyNumberFormat="1" applyFont="1" applyFill="1" applyBorder="1" applyAlignment="1">
      <alignment horizontal="center"/>
    </xf>
    <xf numFmtId="10" fontId="6" fillId="0" borderId="8" xfId="1" applyNumberFormat="1" applyFont="1" applyFill="1" applyBorder="1" applyAlignment="1">
      <alignment horizontal="center"/>
    </xf>
    <xf numFmtId="38" fontId="6" fillId="0" borderId="4" xfId="1" applyNumberFormat="1" applyFont="1" applyBorder="1" applyAlignment="1">
      <alignment horizontal="center"/>
    </xf>
    <xf numFmtId="38" fontId="6" fillId="0" borderId="0" xfId="1" applyNumberFormat="1" applyFont="1" applyBorder="1" applyAlignment="1">
      <alignment horizontal="center"/>
    </xf>
    <xf numFmtId="41" fontId="5" fillId="0" borderId="0" xfId="0" applyNumberFormat="1" applyFont="1" applyBorder="1"/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10" fontId="0" fillId="0" borderId="3" xfId="4" applyNumberFormat="1" applyFont="1" applyFill="1" applyBorder="1"/>
    <xf numFmtId="0" fontId="0" fillId="0" borderId="4" xfId="0" applyFill="1" applyBorder="1"/>
    <xf numFmtId="0" fontId="0" fillId="0" borderId="0" xfId="0" applyFill="1" applyBorder="1"/>
    <xf numFmtId="10" fontId="0" fillId="0" borderId="5" xfId="4" applyNumberFormat="1" applyFont="1" applyFill="1" applyBorder="1"/>
    <xf numFmtId="0" fontId="0" fillId="0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Fill="1" applyBorder="1"/>
    <xf numFmtId="0" fontId="0" fillId="0" borderId="6" xfId="0" applyFill="1" applyBorder="1"/>
    <xf numFmtId="10" fontId="0" fillId="0" borderId="8" xfId="4" applyNumberFormat="1" applyFont="1" applyFill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10" fontId="5" fillId="0" borderId="3" xfId="4" applyNumberFormat="1" applyFont="1" applyFill="1" applyBorder="1"/>
    <xf numFmtId="41" fontId="5" fillId="0" borderId="4" xfId="0" applyNumberFormat="1" applyFont="1" applyBorder="1"/>
    <xf numFmtId="10" fontId="5" fillId="0" borderId="5" xfId="4" applyNumberFormat="1" applyFont="1" applyFill="1" applyBorder="1"/>
    <xf numFmtId="41" fontId="5" fillId="0" borderId="7" xfId="0" applyNumberFormat="1" applyFont="1" applyBorder="1"/>
    <xf numFmtId="41" fontId="5" fillId="0" borderId="6" xfId="0" applyNumberFormat="1" applyFont="1" applyBorder="1"/>
    <xf numFmtId="10" fontId="5" fillId="0" borderId="8" xfId="4" applyNumberFormat="1" applyFont="1" applyFill="1" applyBorder="1"/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quotePrefix="1" applyFill="1" applyBorder="1"/>
    <xf numFmtId="0" fontId="0" fillId="0" borderId="8" xfId="0" applyFill="1" applyBorder="1" applyAlignment="1">
      <alignment vertical="center"/>
    </xf>
  </cellXfs>
  <cellStyles count="6">
    <cellStyle name="Comma" xfId="3" builtinId="3"/>
    <cellStyle name="Normal" xfId="0" builtinId="0"/>
    <cellStyle name="Normal 2" xfId="5" xr:uid="{EF9614E9-66C1-49EB-A4FF-78968B7E18F0}"/>
    <cellStyle name="Normal 3" xfId="1" xr:uid="{DAA49BD0-03BD-4A03-9DF2-847D9EE1080E}"/>
    <cellStyle name="Percent" xfId="4" builtinId="5"/>
    <cellStyle name="Percent 2" xfId="2" xr:uid="{CE5376AE-B524-462C-BF1A-FF360E8079EC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C7BD-3ED5-4B41-9791-BC181B3D6F89}">
  <dimension ref="A1:M868"/>
  <sheetViews>
    <sheetView tabSelected="1" zoomScaleNormal="100" workbookViewId="0">
      <pane ySplit="6" topLeftCell="A7" activePane="bottomLeft" state="frozen"/>
      <selection pane="bottomLeft" activeCell="H8" sqref="H8"/>
    </sheetView>
  </sheetViews>
  <sheetFormatPr defaultRowHeight="15" x14ac:dyDescent="0.25"/>
  <cols>
    <col min="1" max="1" width="13.5703125" customWidth="1"/>
    <col min="2" max="2" width="54.85546875" customWidth="1"/>
    <col min="3" max="3" width="16.5703125" customWidth="1"/>
    <col min="4" max="4" width="13.28515625" bestFit="1" customWidth="1"/>
    <col min="5" max="5" width="12" bestFit="1" customWidth="1"/>
    <col min="6" max="6" width="2.140625" customWidth="1"/>
    <col min="7" max="7" width="16.5703125" customWidth="1"/>
    <col min="8" max="8" width="13.28515625" bestFit="1" customWidth="1"/>
    <col min="9" max="9" width="12" bestFit="1" customWidth="1"/>
    <col min="10" max="10" width="2.140625" customWidth="1"/>
    <col min="11" max="11" width="12.5703125" customWidth="1"/>
    <col min="12" max="12" width="13.28515625" bestFit="1" customWidth="1"/>
    <col min="13" max="13" width="11.28515625" bestFit="1" customWidth="1"/>
  </cols>
  <sheetData>
    <row r="1" spans="1:13" ht="15.75" x14ac:dyDescent="0.25">
      <c r="A1" s="120" t="s">
        <v>1700</v>
      </c>
      <c r="B1" s="5"/>
    </row>
    <row r="2" spans="1:13" ht="16.5" thickBot="1" x14ac:dyDescent="0.3">
      <c r="A2" s="121" t="s">
        <v>1698</v>
      </c>
      <c r="B2" s="11"/>
      <c r="C2" s="197" t="s">
        <v>14439</v>
      </c>
      <c r="D2" s="197"/>
      <c r="E2" s="197"/>
      <c r="G2" s="197" t="s">
        <v>14440</v>
      </c>
      <c r="H2" s="197"/>
      <c r="I2" s="197"/>
    </row>
    <row r="3" spans="1:13" ht="15.75" customHeight="1" x14ac:dyDescent="0.25">
      <c r="A3" s="122" t="s">
        <v>14436</v>
      </c>
      <c r="B3" s="50"/>
      <c r="C3" s="190" t="s">
        <v>14437</v>
      </c>
      <c r="D3" s="191"/>
      <c r="E3" s="192"/>
      <c r="G3" s="190" t="s">
        <v>14438</v>
      </c>
      <c r="H3" s="191"/>
      <c r="I3" s="192"/>
      <c r="K3" s="190" t="s">
        <v>1690</v>
      </c>
      <c r="L3" s="191"/>
      <c r="M3" s="192"/>
    </row>
    <row r="4" spans="1:13" ht="15.75" x14ac:dyDescent="0.25">
      <c r="A4" s="181">
        <v>46055</v>
      </c>
      <c r="B4" s="50"/>
      <c r="C4" s="193" t="s">
        <v>1691</v>
      </c>
      <c r="D4" s="194"/>
      <c r="E4" s="195"/>
      <c r="G4" s="193" t="s">
        <v>1691</v>
      </c>
      <c r="H4" s="196"/>
      <c r="I4" s="195"/>
      <c r="K4" s="193" t="s">
        <v>14441</v>
      </c>
      <c r="L4" s="196"/>
      <c r="M4" s="195"/>
    </row>
    <row r="5" spans="1:13" ht="15.75" x14ac:dyDescent="0.25">
      <c r="B5" s="18" t="s">
        <v>1692</v>
      </c>
      <c r="C5" s="19" t="s">
        <v>1693</v>
      </c>
      <c r="D5" s="20" t="s">
        <v>1693</v>
      </c>
      <c r="E5" s="21" t="s">
        <v>1694</v>
      </c>
      <c r="G5" s="19" t="s">
        <v>1693</v>
      </c>
      <c r="H5" s="20" t="s">
        <v>1693</v>
      </c>
      <c r="I5" s="21" t="s">
        <v>1694</v>
      </c>
      <c r="K5" s="23" t="s">
        <v>1693</v>
      </c>
      <c r="L5" s="24" t="s">
        <v>1693</v>
      </c>
      <c r="M5" s="21" t="s">
        <v>1694</v>
      </c>
    </row>
    <row r="6" spans="1:13" ht="16.5" thickBot="1" x14ac:dyDescent="0.3">
      <c r="A6" s="182" t="s">
        <v>1695</v>
      </c>
      <c r="B6" s="183" t="s">
        <v>1696</v>
      </c>
      <c r="C6" s="184" t="s">
        <v>1694</v>
      </c>
      <c r="D6" s="185" t="s">
        <v>841</v>
      </c>
      <c r="E6" s="186" t="s">
        <v>1697</v>
      </c>
      <c r="G6" s="184" t="s">
        <v>1694</v>
      </c>
      <c r="H6" s="185" t="s">
        <v>841</v>
      </c>
      <c r="I6" s="186" t="s">
        <v>1697</v>
      </c>
      <c r="K6" s="187" t="s">
        <v>1694</v>
      </c>
      <c r="L6" s="188" t="s">
        <v>841</v>
      </c>
      <c r="M6" s="25" t="s">
        <v>1697</v>
      </c>
    </row>
    <row r="7" spans="1:13" ht="15.75" x14ac:dyDescent="0.25">
      <c r="A7" s="198" t="s">
        <v>842</v>
      </c>
      <c r="B7" s="217" t="s">
        <v>0</v>
      </c>
      <c r="C7" s="198">
        <v>48</v>
      </c>
      <c r="D7" s="199">
        <v>376</v>
      </c>
      <c r="E7" s="200">
        <v>0.1276595744680851</v>
      </c>
      <c r="G7" s="198">
        <v>37</v>
      </c>
      <c r="H7" s="199">
        <v>377</v>
      </c>
      <c r="I7" s="200">
        <v>9.8143236074270557E-2</v>
      </c>
      <c r="K7" s="209">
        <f>G7-C7</f>
        <v>-11</v>
      </c>
      <c r="L7" s="210">
        <f>H7-D7</f>
        <v>1</v>
      </c>
      <c r="M7" s="211">
        <f>I7-E7</f>
        <v>-2.951633839381454E-2</v>
      </c>
    </row>
    <row r="8" spans="1:13" ht="15.75" x14ac:dyDescent="0.25">
      <c r="A8" s="201" t="s">
        <v>843</v>
      </c>
      <c r="B8" s="218" t="s">
        <v>1</v>
      </c>
      <c r="C8" s="201">
        <v>141</v>
      </c>
      <c r="D8" s="202">
        <v>937</v>
      </c>
      <c r="E8" s="203">
        <v>0.15048025613660618</v>
      </c>
      <c r="G8" s="201">
        <v>143</v>
      </c>
      <c r="H8" s="202">
        <v>938</v>
      </c>
      <c r="I8" s="203">
        <v>0.15245202558635396</v>
      </c>
      <c r="K8" s="212">
        <f t="shared" ref="K8:K71" si="0">G8-C8</f>
        <v>2</v>
      </c>
      <c r="L8" s="189">
        <f t="shared" ref="L8:L71" si="1">H8-D8</f>
        <v>1</v>
      </c>
      <c r="M8" s="213">
        <f t="shared" ref="M8:M71" si="2">I8-E8</f>
        <v>1.9717694497477789E-3</v>
      </c>
    </row>
    <row r="9" spans="1:13" ht="15.75" x14ac:dyDescent="0.25">
      <c r="A9" s="219" t="s">
        <v>844</v>
      </c>
      <c r="B9" s="218" t="s">
        <v>839</v>
      </c>
      <c r="C9" s="201">
        <v>31</v>
      </c>
      <c r="D9" s="202">
        <v>148</v>
      </c>
      <c r="E9" s="203">
        <v>0.20945945945945946</v>
      </c>
      <c r="G9" s="201">
        <v>29</v>
      </c>
      <c r="H9" s="202">
        <v>137</v>
      </c>
      <c r="I9" s="203">
        <v>0.21167883211678831</v>
      </c>
      <c r="K9" s="212">
        <f t="shared" si="0"/>
        <v>-2</v>
      </c>
      <c r="L9" s="189">
        <f t="shared" si="1"/>
        <v>-11</v>
      </c>
      <c r="M9" s="213">
        <f t="shared" si="2"/>
        <v>2.2193726573288552E-3</v>
      </c>
    </row>
    <row r="10" spans="1:13" ht="15.75" x14ac:dyDescent="0.25">
      <c r="A10" s="201" t="s">
        <v>845</v>
      </c>
      <c r="B10" s="218" t="s">
        <v>2</v>
      </c>
      <c r="C10" s="201">
        <v>425</v>
      </c>
      <c r="D10" s="202">
        <v>3780</v>
      </c>
      <c r="E10" s="203">
        <v>0.11243386243386243</v>
      </c>
      <c r="G10" s="201">
        <v>320</v>
      </c>
      <c r="H10" s="202">
        <v>3804</v>
      </c>
      <c r="I10" s="203">
        <v>8.4121976866456366E-2</v>
      </c>
      <c r="K10" s="212">
        <f t="shared" si="0"/>
        <v>-105</v>
      </c>
      <c r="L10" s="189">
        <f t="shared" si="1"/>
        <v>24</v>
      </c>
      <c r="M10" s="213">
        <f t="shared" si="2"/>
        <v>-2.8311885567406062E-2</v>
      </c>
    </row>
    <row r="11" spans="1:13" ht="15.75" x14ac:dyDescent="0.25">
      <c r="A11" s="201" t="s">
        <v>846</v>
      </c>
      <c r="B11" s="218" t="s">
        <v>3</v>
      </c>
      <c r="C11" s="201">
        <v>176</v>
      </c>
      <c r="D11" s="202">
        <v>4625</v>
      </c>
      <c r="E11" s="203">
        <v>3.8054054054054057E-2</v>
      </c>
      <c r="G11" s="201">
        <v>147</v>
      </c>
      <c r="H11" s="202">
        <v>4611</v>
      </c>
      <c r="I11" s="203">
        <v>3.1880286271958359E-2</v>
      </c>
      <c r="K11" s="212">
        <f t="shared" si="0"/>
        <v>-29</v>
      </c>
      <c r="L11" s="189">
        <f t="shared" si="1"/>
        <v>-14</v>
      </c>
      <c r="M11" s="213">
        <f t="shared" si="2"/>
        <v>-6.1737677820956974E-3</v>
      </c>
    </row>
    <row r="12" spans="1:13" ht="15.75" x14ac:dyDescent="0.25">
      <c r="A12" s="201" t="s">
        <v>847</v>
      </c>
      <c r="B12" s="218" t="s">
        <v>4</v>
      </c>
      <c r="C12" s="201">
        <v>12</v>
      </c>
      <c r="D12" s="202">
        <v>85</v>
      </c>
      <c r="E12" s="203">
        <v>0.14117647058823529</v>
      </c>
      <c r="G12" s="201">
        <v>16</v>
      </c>
      <c r="H12" s="202">
        <v>85</v>
      </c>
      <c r="I12" s="203">
        <v>0.18823529411764706</v>
      </c>
      <c r="K12" s="212">
        <f t="shared" si="0"/>
        <v>4</v>
      </c>
      <c r="L12" s="189">
        <f t="shared" si="1"/>
        <v>0</v>
      </c>
      <c r="M12" s="213">
        <f t="shared" si="2"/>
        <v>4.7058823529411764E-2</v>
      </c>
    </row>
    <row r="13" spans="1:13" ht="15.75" x14ac:dyDescent="0.25">
      <c r="A13" s="201" t="s">
        <v>848</v>
      </c>
      <c r="B13" s="218" t="s">
        <v>5</v>
      </c>
      <c r="C13" s="201">
        <v>4</v>
      </c>
      <c r="D13" s="202">
        <v>164</v>
      </c>
      <c r="E13" s="203">
        <v>2.4390243902439025E-2</v>
      </c>
      <c r="G13" s="201">
        <v>3</v>
      </c>
      <c r="H13" s="202">
        <v>166</v>
      </c>
      <c r="I13" s="203">
        <v>1.8072289156626505E-2</v>
      </c>
      <c r="K13" s="212">
        <f t="shared" si="0"/>
        <v>-1</v>
      </c>
      <c r="L13" s="189">
        <f t="shared" si="1"/>
        <v>2</v>
      </c>
      <c r="M13" s="213">
        <f t="shared" si="2"/>
        <v>-6.31795474581252E-3</v>
      </c>
    </row>
    <row r="14" spans="1:13" ht="15.75" x14ac:dyDescent="0.25">
      <c r="A14" s="201" t="s">
        <v>849</v>
      </c>
      <c r="B14" s="218" t="s">
        <v>6</v>
      </c>
      <c r="C14" s="201">
        <v>49</v>
      </c>
      <c r="D14" s="202">
        <v>475</v>
      </c>
      <c r="E14" s="203">
        <v>0.1031578947368421</v>
      </c>
      <c r="G14" s="201">
        <v>40</v>
      </c>
      <c r="H14" s="202">
        <v>470</v>
      </c>
      <c r="I14" s="203">
        <v>8.5106382978723402E-2</v>
      </c>
      <c r="K14" s="212">
        <f t="shared" si="0"/>
        <v>-9</v>
      </c>
      <c r="L14" s="189">
        <f t="shared" si="1"/>
        <v>-5</v>
      </c>
      <c r="M14" s="213">
        <f t="shared" si="2"/>
        <v>-1.8051511758118699E-2</v>
      </c>
    </row>
    <row r="15" spans="1:13" ht="15.75" x14ac:dyDescent="0.25">
      <c r="A15" s="201" t="s">
        <v>850</v>
      </c>
      <c r="B15" s="218" t="s">
        <v>7</v>
      </c>
      <c r="C15" s="201">
        <v>8</v>
      </c>
      <c r="D15" s="202">
        <v>110</v>
      </c>
      <c r="E15" s="203">
        <v>7.2727272727272724E-2</v>
      </c>
      <c r="G15" s="201">
        <v>7</v>
      </c>
      <c r="H15" s="202">
        <v>108</v>
      </c>
      <c r="I15" s="203">
        <v>6.4814814814814811E-2</v>
      </c>
      <c r="K15" s="212">
        <f t="shared" si="0"/>
        <v>-1</v>
      </c>
      <c r="L15" s="189">
        <f t="shared" si="1"/>
        <v>-2</v>
      </c>
      <c r="M15" s="213">
        <f t="shared" si="2"/>
        <v>-7.9124579124579125E-3</v>
      </c>
    </row>
    <row r="16" spans="1:13" ht="15.75" x14ac:dyDescent="0.25">
      <c r="A16" s="201" t="s">
        <v>851</v>
      </c>
      <c r="B16" s="218" t="s">
        <v>8</v>
      </c>
      <c r="C16" s="201">
        <v>27</v>
      </c>
      <c r="D16" s="202">
        <v>185</v>
      </c>
      <c r="E16" s="203">
        <v>0.14594594594594595</v>
      </c>
      <c r="G16" s="201">
        <v>15</v>
      </c>
      <c r="H16" s="202">
        <v>186</v>
      </c>
      <c r="I16" s="203">
        <v>8.0645161290322578E-2</v>
      </c>
      <c r="K16" s="212">
        <f t="shared" si="0"/>
        <v>-12</v>
      </c>
      <c r="L16" s="189">
        <f t="shared" si="1"/>
        <v>1</v>
      </c>
      <c r="M16" s="213">
        <f t="shared" si="2"/>
        <v>-6.5300784655623376E-2</v>
      </c>
    </row>
    <row r="17" spans="1:13" ht="15.75" x14ac:dyDescent="0.25">
      <c r="A17" s="201" t="s">
        <v>852</v>
      </c>
      <c r="B17" s="218" t="s">
        <v>9</v>
      </c>
      <c r="C17" s="201">
        <v>246</v>
      </c>
      <c r="D17" s="202">
        <v>1733</v>
      </c>
      <c r="E17" s="203">
        <v>0.14195037507212926</v>
      </c>
      <c r="G17" s="201">
        <v>270</v>
      </c>
      <c r="H17" s="202">
        <v>1735</v>
      </c>
      <c r="I17" s="203">
        <v>0.15561959654178675</v>
      </c>
      <c r="K17" s="212">
        <f t="shared" si="0"/>
        <v>24</v>
      </c>
      <c r="L17" s="189">
        <f t="shared" si="1"/>
        <v>2</v>
      </c>
      <c r="M17" s="213">
        <f t="shared" si="2"/>
        <v>1.3669221469657489E-2</v>
      </c>
    </row>
    <row r="18" spans="1:13" ht="15.75" x14ac:dyDescent="0.25">
      <c r="A18" s="201" t="s">
        <v>853</v>
      </c>
      <c r="B18" s="218" t="s">
        <v>10</v>
      </c>
      <c r="C18" s="201">
        <v>127</v>
      </c>
      <c r="D18" s="202">
        <v>910</v>
      </c>
      <c r="E18" s="203">
        <v>0.13956043956043956</v>
      </c>
      <c r="G18" s="201">
        <v>89</v>
      </c>
      <c r="H18" s="202">
        <v>913</v>
      </c>
      <c r="I18" s="203">
        <v>9.7480832420591454E-2</v>
      </c>
      <c r="K18" s="212">
        <f t="shared" si="0"/>
        <v>-38</v>
      </c>
      <c r="L18" s="189">
        <f t="shared" si="1"/>
        <v>3</v>
      </c>
      <c r="M18" s="213">
        <f t="shared" si="2"/>
        <v>-4.207960713984811E-2</v>
      </c>
    </row>
    <row r="19" spans="1:13" ht="15.75" x14ac:dyDescent="0.25">
      <c r="A19" s="201" t="s">
        <v>854</v>
      </c>
      <c r="B19" s="218" t="s">
        <v>11</v>
      </c>
      <c r="C19" s="201">
        <v>1290</v>
      </c>
      <c r="D19" s="202">
        <v>6965</v>
      </c>
      <c r="E19" s="203">
        <v>0.18521177315147164</v>
      </c>
      <c r="G19" s="201">
        <v>990</v>
      </c>
      <c r="H19" s="202">
        <v>6898</v>
      </c>
      <c r="I19" s="203">
        <v>0.14351986082922585</v>
      </c>
      <c r="K19" s="212">
        <f t="shared" si="0"/>
        <v>-300</v>
      </c>
      <c r="L19" s="189">
        <f t="shared" si="1"/>
        <v>-67</v>
      </c>
      <c r="M19" s="213">
        <f t="shared" si="2"/>
        <v>-4.1691912322245783E-2</v>
      </c>
    </row>
    <row r="20" spans="1:13" ht="15.75" x14ac:dyDescent="0.25">
      <c r="A20" s="201" t="s">
        <v>855</v>
      </c>
      <c r="B20" s="218" t="s">
        <v>12</v>
      </c>
      <c r="C20" s="201">
        <v>28</v>
      </c>
      <c r="D20" s="202">
        <v>338</v>
      </c>
      <c r="E20" s="203">
        <v>8.2840236686390539E-2</v>
      </c>
      <c r="G20" s="201">
        <v>29</v>
      </c>
      <c r="H20" s="202">
        <v>330</v>
      </c>
      <c r="I20" s="203">
        <v>8.7878787878787876E-2</v>
      </c>
      <c r="K20" s="212">
        <f t="shared" si="0"/>
        <v>1</v>
      </c>
      <c r="L20" s="189">
        <f t="shared" si="1"/>
        <v>-8</v>
      </c>
      <c r="M20" s="213">
        <f t="shared" si="2"/>
        <v>5.0385511923973364E-3</v>
      </c>
    </row>
    <row r="21" spans="1:13" ht="15.75" x14ac:dyDescent="0.25">
      <c r="A21" s="201" t="s">
        <v>856</v>
      </c>
      <c r="B21" s="218" t="s">
        <v>13</v>
      </c>
      <c r="C21" s="201">
        <v>108</v>
      </c>
      <c r="D21" s="202">
        <v>764</v>
      </c>
      <c r="E21" s="203">
        <v>0.14136125654450263</v>
      </c>
      <c r="G21" s="201">
        <v>80</v>
      </c>
      <c r="H21" s="202">
        <v>759</v>
      </c>
      <c r="I21" s="203">
        <v>0.10540184453227931</v>
      </c>
      <c r="K21" s="212">
        <f t="shared" si="0"/>
        <v>-28</v>
      </c>
      <c r="L21" s="189">
        <f t="shared" si="1"/>
        <v>-5</v>
      </c>
      <c r="M21" s="213">
        <f t="shared" si="2"/>
        <v>-3.5959412012223316E-2</v>
      </c>
    </row>
    <row r="22" spans="1:13" ht="15.75" x14ac:dyDescent="0.25">
      <c r="A22" s="201" t="s">
        <v>857</v>
      </c>
      <c r="B22" s="218" t="s">
        <v>14</v>
      </c>
      <c r="C22" s="201">
        <v>159</v>
      </c>
      <c r="D22" s="202">
        <v>687</v>
      </c>
      <c r="E22" s="203">
        <v>0.23144104803493451</v>
      </c>
      <c r="G22" s="201">
        <v>132</v>
      </c>
      <c r="H22" s="202">
        <v>710</v>
      </c>
      <c r="I22" s="203">
        <v>0.18591549295774648</v>
      </c>
      <c r="K22" s="212">
        <f t="shared" si="0"/>
        <v>-27</v>
      </c>
      <c r="L22" s="189">
        <f t="shared" si="1"/>
        <v>23</v>
      </c>
      <c r="M22" s="213">
        <f t="shared" si="2"/>
        <v>-4.5525555077188029E-2</v>
      </c>
    </row>
    <row r="23" spans="1:13" ht="15.75" x14ac:dyDescent="0.25">
      <c r="A23" s="201" t="s">
        <v>858</v>
      </c>
      <c r="B23" s="218" t="s">
        <v>15</v>
      </c>
      <c r="C23" s="201">
        <v>92</v>
      </c>
      <c r="D23" s="202">
        <v>535</v>
      </c>
      <c r="E23" s="203">
        <v>0.17196261682242991</v>
      </c>
      <c r="G23" s="201">
        <v>81</v>
      </c>
      <c r="H23" s="202">
        <v>553</v>
      </c>
      <c r="I23" s="203">
        <v>0.14647377938517178</v>
      </c>
      <c r="K23" s="212">
        <f t="shared" si="0"/>
        <v>-11</v>
      </c>
      <c r="L23" s="189">
        <f t="shared" si="1"/>
        <v>18</v>
      </c>
      <c r="M23" s="213">
        <f t="shared" si="2"/>
        <v>-2.5488837437258133E-2</v>
      </c>
    </row>
    <row r="24" spans="1:13" ht="15.75" x14ac:dyDescent="0.25">
      <c r="A24" s="201" t="s">
        <v>859</v>
      </c>
      <c r="B24" s="218" t="s">
        <v>16</v>
      </c>
      <c r="C24" s="201">
        <v>29</v>
      </c>
      <c r="D24" s="202">
        <v>325</v>
      </c>
      <c r="E24" s="203">
        <v>8.9230769230769225E-2</v>
      </c>
      <c r="G24" s="201">
        <v>21</v>
      </c>
      <c r="H24" s="202">
        <v>317</v>
      </c>
      <c r="I24" s="203">
        <v>6.6246056782334389E-2</v>
      </c>
      <c r="K24" s="212">
        <f t="shared" si="0"/>
        <v>-8</v>
      </c>
      <c r="L24" s="189">
        <f t="shared" si="1"/>
        <v>-8</v>
      </c>
      <c r="M24" s="213">
        <f t="shared" si="2"/>
        <v>-2.2984712448434835E-2</v>
      </c>
    </row>
    <row r="25" spans="1:13" ht="15.75" x14ac:dyDescent="0.25">
      <c r="A25" s="201" t="s">
        <v>860</v>
      </c>
      <c r="B25" s="218" t="s">
        <v>17</v>
      </c>
      <c r="C25" s="201">
        <v>223</v>
      </c>
      <c r="D25" s="202">
        <v>2984</v>
      </c>
      <c r="E25" s="203">
        <v>7.4731903485254686E-2</v>
      </c>
      <c r="G25" s="201">
        <v>165</v>
      </c>
      <c r="H25" s="202">
        <v>2975</v>
      </c>
      <c r="I25" s="203">
        <v>5.5462184873949577E-2</v>
      </c>
      <c r="K25" s="212">
        <f t="shared" si="0"/>
        <v>-58</v>
      </c>
      <c r="L25" s="189">
        <f t="shared" si="1"/>
        <v>-9</v>
      </c>
      <c r="M25" s="213">
        <f t="shared" si="2"/>
        <v>-1.9269718611305109E-2</v>
      </c>
    </row>
    <row r="26" spans="1:13" ht="15.75" x14ac:dyDescent="0.25">
      <c r="A26" s="201" t="s">
        <v>861</v>
      </c>
      <c r="B26" s="218" t="s">
        <v>18</v>
      </c>
      <c r="C26" s="201">
        <v>125</v>
      </c>
      <c r="D26" s="202">
        <v>2252</v>
      </c>
      <c r="E26" s="203">
        <v>5.5506216696269983E-2</v>
      </c>
      <c r="G26" s="201">
        <v>109</v>
      </c>
      <c r="H26" s="202">
        <v>2245</v>
      </c>
      <c r="I26" s="203">
        <v>4.8552338530066817E-2</v>
      </c>
      <c r="K26" s="212">
        <f t="shared" si="0"/>
        <v>-16</v>
      </c>
      <c r="L26" s="189">
        <f t="shared" si="1"/>
        <v>-7</v>
      </c>
      <c r="M26" s="213">
        <f t="shared" si="2"/>
        <v>-6.953878166203166E-3</v>
      </c>
    </row>
    <row r="27" spans="1:13" ht="15.75" x14ac:dyDescent="0.25">
      <c r="A27" s="201" t="s">
        <v>862</v>
      </c>
      <c r="B27" s="218" t="s">
        <v>19</v>
      </c>
      <c r="C27" s="201">
        <v>171</v>
      </c>
      <c r="D27" s="202">
        <v>1214</v>
      </c>
      <c r="E27" s="203">
        <v>0.14085667215815487</v>
      </c>
      <c r="G27" s="201">
        <v>189</v>
      </c>
      <c r="H27" s="202">
        <v>1215</v>
      </c>
      <c r="I27" s="203">
        <v>0.15555555555555556</v>
      </c>
      <c r="K27" s="212">
        <f t="shared" si="0"/>
        <v>18</v>
      </c>
      <c r="L27" s="189">
        <f t="shared" si="1"/>
        <v>1</v>
      </c>
      <c r="M27" s="213">
        <f t="shared" si="2"/>
        <v>1.4698883397400692E-2</v>
      </c>
    </row>
    <row r="28" spans="1:13" ht="15.75" x14ac:dyDescent="0.25">
      <c r="A28" s="201" t="s">
        <v>863</v>
      </c>
      <c r="B28" s="218" t="s">
        <v>20</v>
      </c>
      <c r="C28" s="201">
        <v>93</v>
      </c>
      <c r="D28" s="202">
        <v>899</v>
      </c>
      <c r="E28" s="203">
        <v>0.10344827586206896</v>
      </c>
      <c r="G28" s="201">
        <v>88</v>
      </c>
      <c r="H28" s="202">
        <v>895</v>
      </c>
      <c r="I28" s="203">
        <v>9.8324022346368709E-2</v>
      </c>
      <c r="K28" s="212">
        <f t="shared" si="0"/>
        <v>-5</v>
      </c>
      <c r="L28" s="189">
        <f t="shared" si="1"/>
        <v>-4</v>
      </c>
      <c r="M28" s="213">
        <f t="shared" si="2"/>
        <v>-5.1242535157002556E-3</v>
      </c>
    </row>
    <row r="29" spans="1:13" ht="15.75" x14ac:dyDescent="0.25">
      <c r="A29" s="201" t="s">
        <v>864</v>
      </c>
      <c r="B29" s="218" t="s">
        <v>21</v>
      </c>
      <c r="C29" s="201">
        <v>122</v>
      </c>
      <c r="D29" s="202">
        <v>996</v>
      </c>
      <c r="E29" s="203">
        <v>0.12248995983935743</v>
      </c>
      <c r="G29" s="201">
        <v>108</v>
      </c>
      <c r="H29" s="202">
        <v>1002</v>
      </c>
      <c r="I29" s="203">
        <v>0.10778443113772455</v>
      </c>
      <c r="K29" s="212">
        <f t="shared" si="0"/>
        <v>-14</v>
      </c>
      <c r="L29" s="189">
        <f t="shared" si="1"/>
        <v>6</v>
      </c>
      <c r="M29" s="213">
        <f t="shared" si="2"/>
        <v>-1.4705528701632872E-2</v>
      </c>
    </row>
    <row r="30" spans="1:13" ht="15.75" x14ac:dyDescent="0.25">
      <c r="A30" s="201" t="s">
        <v>865</v>
      </c>
      <c r="B30" s="218" t="s">
        <v>22</v>
      </c>
      <c r="C30" s="201">
        <v>375</v>
      </c>
      <c r="D30" s="202">
        <v>1988</v>
      </c>
      <c r="E30" s="203">
        <v>0.18863179074446679</v>
      </c>
      <c r="G30" s="201">
        <v>385</v>
      </c>
      <c r="H30" s="202">
        <v>1990</v>
      </c>
      <c r="I30" s="203">
        <v>0.19346733668341709</v>
      </c>
      <c r="K30" s="212">
        <f t="shared" si="0"/>
        <v>10</v>
      </c>
      <c r="L30" s="189">
        <f t="shared" si="1"/>
        <v>2</v>
      </c>
      <c r="M30" s="213">
        <f t="shared" si="2"/>
        <v>4.835545938950303E-3</v>
      </c>
    </row>
    <row r="31" spans="1:13" ht="15.75" x14ac:dyDescent="0.25">
      <c r="A31" s="201" t="s">
        <v>866</v>
      </c>
      <c r="B31" s="218" t="s">
        <v>23</v>
      </c>
      <c r="C31" s="201">
        <v>193</v>
      </c>
      <c r="D31" s="202">
        <v>6252</v>
      </c>
      <c r="E31" s="203">
        <v>3.0870121561100448E-2</v>
      </c>
      <c r="G31" s="201">
        <v>222</v>
      </c>
      <c r="H31" s="202">
        <v>6258</v>
      </c>
      <c r="I31" s="203">
        <v>3.5474592521572389E-2</v>
      </c>
      <c r="K31" s="212">
        <f t="shared" si="0"/>
        <v>29</v>
      </c>
      <c r="L31" s="189">
        <f t="shared" si="1"/>
        <v>6</v>
      </c>
      <c r="M31" s="213">
        <f t="shared" si="2"/>
        <v>4.604470960471941E-3</v>
      </c>
    </row>
    <row r="32" spans="1:13" ht="15.75" x14ac:dyDescent="0.25">
      <c r="A32" s="201" t="s">
        <v>867</v>
      </c>
      <c r="B32" s="218" t="s">
        <v>24</v>
      </c>
      <c r="C32" s="201">
        <v>6</v>
      </c>
      <c r="D32" s="202">
        <v>84</v>
      </c>
      <c r="E32" s="203">
        <v>7.1428571428571425E-2</v>
      </c>
      <c r="G32" s="201">
        <v>6</v>
      </c>
      <c r="H32" s="202">
        <v>85</v>
      </c>
      <c r="I32" s="203">
        <v>7.0588235294117646E-2</v>
      </c>
      <c r="K32" s="212">
        <f t="shared" si="0"/>
        <v>0</v>
      </c>
      <c r="L32" s="189">
        <f t="shared" si="1"/>
        <v>1</v>
      </c>
      <c r="M32" s="213">
        <f t="shared" si="2"/>
        <v>-8.4033613445377853E-4</v>
      </c>
    </row>
    <row r="33" spans="1:13" ht="15.75" x14ac:dyDescent="0.25">
      <c r="A33" s="201" t="s">
        <v>868</v>
      </c>
      <c r="B33" s="218" t="s">
        <v>25</v>
      </c>
      <c r="C33" s="201">
        <v>6</v>
      </c>
      <c r="D33" s="202">
        <v>76</v>
      </c>
      <c r="E33" s="203">
        <v>7.8947368421052627E-2</v>
      </c>
      <c r="G33" s="201">
        <v>6</v>
      </c>
      <c r="H33" s="202">
        <v>76</v>
      </c>
      <c r="I33" s="203">
        <v>7.8947368421052627E-2</v>
      </c>
      <c r="K33" s="212">
        <f t="shared" si="0"/>
        <v>0</v>
      </c>
      <c r="L33" s="189">
        <f t="shared" si="1"/>
        <v>0</v>
      </c>
      <c r="M33" s="213">
        <f t="shared" si="2"/>
        <v>0</v>
      </c>
    </row>
    <row r="34" spans="1:13" ht="15.75" x14ac:dyDescent="0.25">
      <c r="A34" s="201" t="s">
        <v>869</v>
      </c>
      <c r="B34" s="218" t="s">
        <v>26</v>
      </c>
      <c r="C34" s="201">
        <v>241</v>
      </c>
      <c r="D34" s="202">
        <v>1942</v>
      </c>
      <c r="E34" s="203">
        <v>0.12409886714727085</v>
      </c>
      <c r="G34" s="201">
        <v>205</v>
      </c>
      <c r="H34" s="202">
        <v>1922</v>
      </c>
      <c r="I34" s="203">
        <v>0.10665972944849116</v>
      </c>
      <c r="K34" s="212">
        <f t="shared" si="0"/>
        <v>-36</v>
      </c>
      <c r="L34" s="189">
        <f t="shared" si="1"/>
        <v>-20</v>
      </c>
      <c r="M34" s="213">
        <f t="shared" si="2"/>
        <v>-1.7439137698779694E-2</v>
      </c>
    </row>
    <row r="35" spans="1:13" ht="15.75" x14ac:dyDescent="0.25">
      <c r="A35" s="201" t="s">
        <v>870</v>
      </c>
      <c r="B35" s="218" t="s">
        <v>27</v>
      </c>
      <c r="C35" s="201">
        <v>14</v>
      </c>
      <c r="D35" s="202">
        <v>172</v>
      </c>
      <c r="E35" s="203">
        <v>8.1395348837209308E-2</v>
      </c>
      <c r="G35" s="201">
        <v>16</v>
      </c>
      <c r="H35" s="202">
        <v>169</v>
      </c>
      <c r="I35" s="203">
        <v>9.4674556213017749E-2</v>
      </c>
      <c r="K35" s="212">
        <f t="shared" si="0"/>
        <v>2</v>
      </c>
      <c r="L35" s="189">
        <f t="shared" si="1"/>
        <v>-3</v>
      </c>
      <c r="M35" s="213">
        <f t="shared" si="2"/>
        <v>1.3279207375808441E-2</v>
      </c>
    </row>
    <row r="36" spans="1:13" ht="15.75" x14ac:dyDescent="0.25">
      <c r="A36" s="201" t="s">
        <v>871</v>
      </c>
      <c r="B36" s="218" t="s">
        <v>28</v>
      </c>
      <c r="C36" s="201">
        <v>60</v>
      </c>
      <c r="D36" s="202">
        <v>589</v>
      </c>
      <c r="E36" s="203">
        <v>0.10186757215619695</v>
      </c>
      <c r="G36" s="201">
        <v>57</v>
      </c>
      <c r="H36" s="202">
        <v>583</v>
      </c>
      <c r="I36" s="203">
        <v>9.7770154373927956E-2</v>
      </c>
      <c r="K36" s="212">
        <f t="shared" si="0"/>
        <v>-3</v>
      </c>
      <c r="L36" s="189">
        <f t="shared" si="1"/>
        <v>-6</v>
      </c>
      <c r="M36" s="213">
        <f t="shared" si="2"/>
        <v>-4.0974177822689917E-3</v>
      </c>
    </row>
    <row r="37" spans="1:13" ht="15.75" x14ac:dyDescent="0.25">
      <c r="A37" s="201" t="s">
        <v>872</v>
      </c>
      <c r="B37" s="218" t="s">
        <v>29</v>
      </c>
      <c r="C37" s="201">
        <v>63</v>
      </c>
      <c r="D37" s="202">
        <v>274</v>
      </c>
      <c r="E37" s="203">
        <v>0.22992700729927007</v>
      </c>
      <c r="G37" s="201">
        <v>36</v>
      </c>
      <c r="H37" s="202">
        <v>272</v>
      </c>
      <c r="I37" s="203">
        <v>0.13235294117647059</v>
      </c>
      <c r="K37" s="212">
        <f t="shared" si="0"/>
        <v>-27</v>
      </c>
      <c r="L37" s="189">
        <f t="shared" si="1"/>
        <v>-2</v>
      </c>
      <c r="M37" s="213">
        <f t="shared" si="2"/>
        <v>-9.757406612279948E-2</v>
      </c>
    </row>
    <row r="38" spans="1:13" ht="15.75" x14ac:dyDescent="0.25">
      <c r="A38" s="201" t="s">
        <v>873</v>
      </c>
      <c r="B38" s="218" t="s">
        <v>30</v>
      </c>
      <c r="C38" s="201">
        <v>86</v>
      </c>
      <c r="D38" s="202">
        <v>964</v>
      </c>
      <c r="E38" s="203">
        <v>8.9211618257261413E-2</v>
      </c>
      <c r="G38" s="201">
        <v>75</v>
      </c>
      <c r="H38" s="202">
        <v>946</v>
      </c>
      <c r="I38" s="203">
        <v>7.9281183932346719E-2</v>
      </c>
      <c r="K38" s="212">
        <f t="shared" si="0"/>
        <v>-11</v>
      </c>
      <c r="L38" s="189">
        <f t="shared" si="1"/>
        <v>-18</v>
      </c>
      <c r="M38" s="213">
        <f t="shared" si="2"/>
        <v>-9.9304343249146942E-3</v>
      </c>
    </row>
    <row r="39" spans="1:13" ht="15.75" x14ac:dyDescent="0.25">
      <c r="A39" s="201" t="s">
        <v>874</v>
      </c>
      <c r="B39" s="218" t="s">
        <v>31</v>
      </c>
      <c r="C39" s="201">
        <v>107</v>
      </c>
      <c r="D39" s="202">
        <v>745</v>
      </c>
      <c r="E39" s="203">
        <v>0.1436241610738255</v>
      </c>
      <c r="G39" s="201">
        <v>100</v>
      </c>
      <c r="H39" s="202">
        <v>746</v>
      </c>
      <c r="I39" s="203">
        <v>0.13404825737265416</v>
      </c>
      <c r="K39" s="212">
        <f t="shared" si="0"/>
        <v>-7</v>
      </c>
      <c r="L39" s="189">
        <f t="shared" si="1"/>
        <v>1</v>
      </c>
      <c r="M39" s="213">
        <f t="shared" si="2"/>
        <v>-9.5759037011713399E-3</v>
      </c>
    </row>
    <row r="40" spans="1:13" ht="15.75" x14ac:dyDescent="0.25">
      <c r="A40" s="201" t="s">
        <v>875</v>
      </c>
      <c r="B40" s="218" t="s">
        <v>32</v>
      </c>
      <c r="C40" s="201">
        <v>96</v>
      </c>
      <c r="D40" s="202">
        <v>1175</v>
      </c>
      <c r="E40" s="203">
        <v>8.1702127659574464E-2</v>
      </c>
      <c r="G40" s="201">
        <v>65</v>
      </c>
      <c r="H40" s="202">
        <v>1172</v>
      </c>
      <c r="I40" s="203">
        <v>5.546075085324232E-2</v>
      </c>
      <c r="K40" s="212">
        <f t="shared" si="0"/>
        <v>-31</v>
      </c>
      <c r="L40" s="189">
        <f t="shared" si="1"/>
        <v>-3</v>
      </c>
      <c r="M40" s="213">
        <f t="shared" si="2"/>
        <v>-2.6241376806332144E-2</v>
      </c>
    </row>
    <row r="41" spans="1:13" ht="15.75" x14ac:dyDescent="0.25">
      <c r="A41" s="201" t="s">
        <v>876</v>
      </c>
      <c r="B41" s="218" t="s">
        <v>33</v>
      </c>
      <c r="C41" s="201">
        <v>2706</v>
      </c>
      <c r="D41" s="202">
        <v>12758</v>
      </c>
      <c r="E41" s="203">
        <v>0.21210221037780216</v>
      </c>
      <c r="G41" s="201">
        <v>2086</v>
      </c>
      <c r="H41" s="202">
        <v>12611</v>
      </c>
      <c r="I41" s="203">
        <v>0.16541114899690745</v>
      </c>
      <c r="K41" s="212">
        <f t="shared" si="0"/>
        <v>-620</v>
      </c>
      <c r="L41" s="189">
        <f t="shared" si="1"/>
        <v>-147</v>
      </c>
      <c r="M41" s="213">
        <f t="shared" si="2"/>
        <v>-4.6691061380894711E-2</v>
      </c>
    </row>
    <row r="42" spans="1:13" ht="15.75" x14ac:dyDescent="0.25">
      <c r="A42" s="201" t="s">
        <v>877</v>
      </c>
      <c r="B42" s="218" t="s">
        <v>34</v>
      </c>
      <c r="C42" s="201">
        <v>1727</v>
      </c>
      <c r="D42" s="202">
        <v>12229</v>
      </c>
      <c r="E42" s="203">
        <v>0.14122168615585903</v>
      </c>
      <c r="G42" s="201">
        <v>1246</v>
      </c>
      <c r="H42" s="202">
        <v>12088</v>
      </c>
      <c r="I42" s="203">
        <v>0.10307743216412972</v>
      </c>
      <c r="K42" s="212">
        <f t="shared" si="0"/>
        <v>-481</v>
      </c>
      <c r="L42" s="189">
        <f t="shared" si="1"/>
        <v>-141</v>
      </c>
      <c r="M42" s="213">
        <f t="shared" si="2"/>
        <v>-3.8144253991729313E-2</v>
      </c>
    </row>
    <row r="43" spans="1:13" ht="15.75" x14ac:dyDescent="0.25">
      <c r="A43" s="201" t="s">
        <v>878</v>
      </c>
      <c r="B43" s="218" t="s">
        <v>35</v>
      </c>
      <c r="C43" s="201">
        <v>10</v>
      </c>
      <c r="D43" s="202">
        <v>382</v>
      </c>
      <c r="E43" s="203">
        <v>2.6178010471204188E-2</v>
      </c>
      <c r="G43" s="201">
        <v>10</v>
      </c>
      <c r="H43" s="202">
        <v>386</v>
      </c>
      <c r="I43" s="203">
        <v>2.5906735751295335E-2</v>
      </c>
      <c r="K43" s="212">
        <f t="shared" si="0"/>
        <v>0</v>
      </c>
      <c r="L43" s="189">
        <f t="shared" si="1"/>
        <v>4</v>
      </c>
      <c r="M43" s="213">
        <f t="shared" si="2"/>
        <v>-2.7127471990885318E-4</v>
      </c>
    </row>
    <row r="44" spans="1:13" ht="15.75" x14ac:dyDescent="0.25">
      <c r="A44" s="201" t="s">
        <v>879</v>
      </c>
      <c r="B44" s="218" t="s">
        <v>36</v>
      </c>
      <c r="C44" s="201">
        <v>32</v>
      </c>
      <c r="D44" s="202">
        <v>783</v>
      </c>
      <c r="E44" s="203">
        <v>4.0868454661558112E-2</v>
      </c>
      <c r="G44" s="201">
        <v>38</v>
      </c>
      <c r="H44" s="202">
        <v>784</v>
      </c>
      <c r="I44" s="203">
        <v>4.8469387755102039E-2</v>
      </c>
      <c r="K44" s="212">
        <f t="shared" si="0"/>
        <v>6</v>
      </c>
      <c r="L44" s="189">
        <f t="shared" si="1"/>
        <v>1</v>
      </c>
      <c r="M44" s="213">
        <f t="shared" si="2"/>
        <v>7.6009330935439268E-3</v>
      </c>
    </row>
    <row r="45" spans="1:13" ht="15.75" x14ac:dyDescent="0.25">
      <c r="A45" s="201" t="s">
        <v>880</v>
      </c>
      <c r="B45" s="218" t="s">
        <v>37</v>
      </c>
      <c r="C45" s="201">
        <v>304</v>
      </c>
      <c r="D45" s="202">
        <v>5109</v>
      </c>
      <c r="E45" s="203">
        <v>5.9502838128792326E-2</v>
      </c>
      <c r="G45" s="201">
        <v>198</v>
      </c>
      <c r="H45" s="202">
        <v>5096</v>
      </c>
      <c r="I45" s="203">
        <v>3.8854003139717423E-2</v>
      </c>
      <c r="K45" s="212">
        <f t="shared" si="0"/>
        <v>-106</v>
      </c>
      <c r="L45" s="189">
        <f t="shared" si="1"/>
        <v>-13</v>
      </c>
      <c r="M45" s="213">
        <f t="shared" si="2"/>
        <v>-2.0648834989074903E-2</v>
      </c>
    </row>
    <row r="46" spans="1:13" ht="15.75" x14ac:dyDescent="0.25">
      <c r="A46" s="201" t="s">
        <v>881</v>
      </c>
      <c r="B46" s="218" t="s">
        <v>38</v>
      </c>
      <c r="C46" s="201">
        <v>34</v>
      </c>
      <c r="D46" s="202">
        <v>242</v>
      </c>
      <c r="E46" s="203">
        <v>0.14049586776859505</v>
      </c>
      <c r="G46" s="201">
        <v>11</v>
      </c>
      <c r="H46" s="202">
        <v>241</v>
      </c>
      <c r="I46" s="203">
        <v>4.5643153526970952E-2</v>
      </c>
      <c r="K46" s="212">
        <f t="shared" si="0"/>
        <v>-23</v>
      </c>
      <c r="L46" s="189">
        <f t="shared" si="1"/>
        <v>-1</v>
      </c>
      <c r="M46" s="213">
        <f t="shared" si="2"/>
        <v>-9.4852714241624086E-2</v>
      </c>
    </row>
    <row r="47" spans="1:13" ht="15.75" x14ac:dyDescent="0.25">
      <c r="A47" s="201" t="s">
        <v>882</v>
      </c>
      <c r="B47" s="218" t="s">
        <v>39</v>
      </c>
      <c r="C47" s="201">
        <v>399</v>
      </c>
      <c r="D47" s="202">
        <v>8735</v>
      </c>
      <c r="E47" s="203">
        <v>4.5678305666857467E-2</v>
      </c>
      <c r="G47" s="201">
        <v>352</v>
      </c>
      <c r="H47" s="202">
        <v>8716</v>
      </c>
      <c r="I47" s="203">
        <v>4.0385497934832489E-2</v>
      </c>
      <c r="K47" s="212">
        <f t="shared" si="0"/>
        <v>-47</v>
      </c>
      <c r="L47" s="189">
        <f t="shared" si="1"/>
        <v>-19</v>
      </c>
      <c r="M47" s="213">
        <f t="shared" si="2"/>
        <v>-5.2928077320249789E-3</v>
      </c>
    </row>
    <row r="48" spans="1:13" ht="15.75" x14ac:dyDescent="0.25">
      <c r="A48" s="201" t="s">
        <v>883</v>
      </c>
      <c r="B48" s="218" t="s">
        <v>40</v>
      </c>
      <c r="C48" s="201">
        <v>6</v>
      </c>
      <c r="D48" s="202">
        <v>142</v>
      </c>
      <c r="E48" s="203">
        <v>4.2253521126760563E-2</v>
      </c>
      <c r="G48" s="201">
        <v>1</v>
      </c>
      <c r="H48" s="202">
        <v>143</v>
      </c>
      <c r="I48" s="203">
        <v>6.993006993006993E-3</v>
      </c>
      <c r="K48" s="212">
        <f t="shared" si="0"/>
        <v>-5</v>
      </c>
      <c r="L48" s="189">
        <f t="shared" si="1"/>
        <v>1</v>
      </c>
      <c r="M48" s="213">
        <f t="shared" si="2"/>
        <v>-3.526051413375357E-2</v>
      </c>
    </row>
    <row r="49" spans="1:13" ht="15.75" x14ac:dyDescent="0.25">
      <c r="A49" s="201" t="s">
        <v>884</v>
      </c>
      <c r="B49" s="218" t="s">
        <v>41</v>
      </c>
      <c r="C49" s="201">
        <v>51</v>
      </c>
      <c r="D49" s="202">
        <v>219</v>
      </c>
      <c r="E49" s="203">
        <v>0.23287671232876711</v>
      </c>
      <c r="G49" s="201">
        <v>41</v>
      </c>
      <c r="H49" s="202">
        <v>225</v>
      </c>
      <c r="I49" s="203">
        <v>0.18222222222222223</v>
      </c>
      <c r="K49" s="212">
        <f t="shared" si="0"/>
        <v>-10</v>
      </c>
      <c r="L49" s="189">
        <f t="shared" si="1"/>
        <v>6</v>
      </c>
      <c r="M49" s="213">
        <f t="shared" si="2"/>
        <v>-5.065449010654488E-2</v>
      </c>
    </row>
    <row r="50" spans="1:13" ht="15.75" x14ac:dyDescent="0.25">
      <c r="A50" s="201" t="s">
        <v>885</v>
      </c>
      <c r="B50" s="218" t="s">
        <v>42</v>
      </c>
      <c r="C50" s="201">
        <v>291</v>
      </c>
      <c r="D50" s="202">
        <v>6156</v>
      </c>
      <c r="E50" s="203">
        <v>4.7270955165692005E-2</v>
      </c>
      <c r="G50" s="201">
        <v>225</v>
      </c>
      <c r="H50" s="202">
        <v>6086</v>
      </c>
      <c r="I50" s="203">
        <v>3.6970095300690106E-2</v>
      </c>
      <c r="K50" s="212">
        <f t="shared" si="0"/>
        <v>-66</v>
      </c>
      <c r="L50" s="189">
        <f t="shared" si="1"/>
        <v>-70</v>
      </c>
      <c r="M50" s="213">
        <f t="shared" si="2"/>
        <v>-1.0300859865001899E-2</v>
      </c>
    </row>
    <row r="51" spans="1:13" ht="15.75" x14ac:dyDescent="0.25">
      <c r="A51" s="201" t="s">
        <v>886</v>
      </c>
      <c r="B51" s="218" t="s">
        <v>43</v>
      </c>
      <c r="C51" s="201">
        <v>403</v>
      </c>
      <c r="D51" s="202">
        <v>2517</v>
      </c>
      <c r="E51" s="203">
        <v>0.16011124354390147</v>
      </c>
      <c r="G51" s="201">
        <v>318</v>
      </c>
      <c r="H51" s="202">
        <v>2510</v>
      </c>
      <c r="I51" s="203">
        <v>0.12669322709163347</v>
      </c>
      <c r="K51" s="212">
        <f t="shared" si="0"/>
        <v>-85</v>
      </c>
      <c r="L51" s="189">
        <f t="shared" si="1"/>
        <v>-7</v>
      </c>
      <c r="M51" s="213">
        <f t="shared" si="2"/>
        <v>-3.3418016452267996E-2</v>
      </c>
    </row>
    <row r="52" spans="1:13" ht="15.75" x14ac:dyDescent="0.25">
      <c r="A52" s="201" t="s">
        <v>887</v>
      </c>
      <c r="B52" s="218" t="s">
        <v>44</v>
      </c>
      <c r="C52" s="201">
        <v>269</v>
      </c>
      <c r="D52" s="202">
        <v>1391</v>
      </c>
      <c r="E52" s="203">
        <v>0.19338605319913732</v>
      </c>
      <c r="G52" s="201">
        <v>233</v>
      </c>
      <c r="H52" s="202">
        <v>1399</v>
      </c>
      <c r="I52" s="203">
        <v>0.16654753395282346</v>
      </c>
      <c r="K52" s="212">
        <f t="shared" si="0"/>
        <v>-36</v>
      </c>
      <c r="L52" s="189">
        <f t="shared" si="1"/>
        <v>8</v>
      </c>
      <c r="M52" s="213">
        <f t="shared" si="2"/>
        <v>-2.6838519246313863E-2</v>
      </c>
    </row>
    <row r="53" spans="1:13" ht="15.75" x14ac:dyDescent="0.25">
      <c r="A53" s="201" t="s">
        <v>888</v>
      </c>
      <c r="B53" s="218" t="s">
        <v>45</v>
      </c>
      <c r="C53" s="201">
        <v>37</v>
      </c>
      <c r="D53" s="202">
        <v>331</v>
      </c>
      <c r="E53" s="203">
        <v>0.11178247734138973</v>
      </c>
      <c r="G53" s="201">
        <v>32</v>
      </c>
      <c r="H53" s="202">
        <v>330</v>
      </c>
      <c r="I53" s="203">
        <v>9.696969696969697E-2</v>
      </c>
      <c r="K53" s="212">
        <f t="shared" si="0"/>
        <v>-5</v>
      </c>
      <c r="L53" s="189">
        <f t="shared" si="1"/>
        <v>-1</v>
      </c>
      <c r="M53" s="213">
        <f t="shared" si="2"/>
        <v>-1.4812780371692758E-2</v>
      </c>
    </row>
    <row r="54" spans="1:13" ht="15.75" x14ac:dyDescent="0.25">
      <c r="A54" s="201" t="s">
        <v>889</v>
      </c>
      <c r="B54" s="218" t="s">
        <v>46</v>
      </c>
      <c r="C54" s="201">
        <v>80</v>
      </c>
      <c r="D54" s="202">
        <v>1195</v>
      </c>
      <c r="E54" s="203">
        <v>6.6945606694560664E-2</v>
      </c>
      <c r="G54" s="201">
        <v>85</v>
      </c>
      <c r="H54" s="202">
        <v>1184</v>
      </c>
      <c r="I54" s="203">
        <v>7.1790540540540543E-2</v>
      </c>
      <c r="K54" s="212">
        <f t="shared" si="0"/>
        <v>5</v>
      </c>
      <c r="L54" s="189">
        <f t="shared" si="1"/>
        <v>-11</v>
      </c>
      <c r="M54" s="213">
        <f t="shared" si="2"/>
        <v>4.8449338459798791E-3</v>
      </c>
    </row>
    <row r="55" spans="1:13" ht="15.75" x14ac:dyDescent="0.25">
      <c r="A55" s="201" t="s">
        <v>890</v>
      </c>
      <c r="B55" s="218" t="s">
        <v>47</v>
      </c>
      <c r="C55" s="201">
        <v>238</v>
      </c>
      <c r="D55" s="202">
        <v>983</v>
      </c>
      <c r="E55" s="203">
        <v>0.24211597151576805</v>
      </c>
      <c r="G55" s="201">
        <v>184</v>
      </c>
      <c r="H55" s="202">
        <v>970</v>
      </c>
      <c r="I55" s="203">
        <v>0.18969072164948453</v>
      </c>
      <c r="K55" s="212">
        <f t="shared" si="0"/>
        <v>-54</v>
      </c>
      <c r="L55" s="189">
        <f t="shared" si="1"/>
        <v>-13</v>
      </c>
      <c r="M55" s="213">
        <f t="shared" si="2"/>
        <v>-5.2425249866283524E-2</v>
      </c>
    </row>
    <row r="56" spans="1:13" ht="15.75" x14ac:dyDescent="0.25">
      <c r="A56" s="201" t="s">
        <v>891</v>
      </c>
      <c r="B56" s="218" t="s">
        <v>48</v>
      </c>
      <c r="C56" s="201">
        <v>863</v>
      </c>
      <c r="D56" s="202">
        <v>3645</v>
      </c>
      <c r="E56" s="203">
        <v>0.23676268861454047</v>
      </c>
      <c r="G56" s="201">
        <v>672</v>
      </c>
      <c r="H56" s="202">
        <v>3602</v>
      </c>
      <c r="I56" s="203">
        <v>0.18656302054414214</v>
      </c>
      <c r="K56" s="212">
        <f t="shared" si="0"/>
        <v>-191</v>
      </c>
      <c r="L56" s="189">
        <f t="shared" si="1"/>
        <v>-43</v>
      </c>
      <c r="M56" s="213">
        <f t="shared" si="2"/>
        <v>-5.0199668070398329E-2</v>
      </c>
    </row>
    <row r="57" spans="1:13" ht="15.75" x14ac:dyDescent="0.25">
      <c r="A57" s="201" t="s">
        <v>892</v>
      </c>
      <c r="B57" s="218" t="s">
        <v>49</v>
      </c>
      <c r="C57" s="201">
        <v>823</v>
      </c>
      <c r="D57" s="202">
        <v>5275</v>
      </c>
      <c r="E57" s="203">
        <v>0.15601895734597157</v>
      </c>
      <c r="G57" s="201">
        <v>650</v>
      </c>
      <c r="H57" s="202">
        <v>5210</v>
      </c>
      <c r="I57" s="203">
        <v>0.12476007677543186</v>
      </c>
      <c r="K57" s="212">
        <f t="shared" si="0"/>
        <v>-173</v>
      </c>
      <c r="L57" s="189">
        <f t="shared" si="1"/>
        <v>-65</v>
      </c>
      <c r="M57" s="213">
        <f t="shared" si="2"/>
        <v>-3.1258880570539715E-2</v>
      </c>
    </row>
    <row r="58" spans="1:13" ht="15.75" x14ac:dyDescent="0.25">
      <c r="A58" s="201" t="s">
        <v>893</v>
      </c>
      <c r="B58" s="218" t="s">
        <v>50</v>
      </c>
      <c r="C58" s="201">
        <v>505</v>
      </c>
      <c r="D58" s="202">
        <v>2421</v>
      </c>
      <c r="E58" s="203">
        <v>0.20859149111937217</v>
      </c>
      <c r="G58" s="201">
        <v>509</v>
      </c>
      <c r="H58" s="202">
        <v>2423</v>
      </c>
      <c r="I58" s="203">
        <v>0.2100701609574907</v>
      </c>
      <c r="K58" s="212">
        <f t="shared" si="0"/>
        <v>4</v>
      </c>
      <c r="L58" s="189">
        <f t="shared" si="1"/>
        <v>2</v>
      </c>
      <c r="M58" s="213">
        <f t="shared" si="2"/>
        <v>1.4786698381185348E-3</v>
      </c>
    </row>
    <row r="59" spans="1:13" ht="15.75" x14ac:dyDescent="0.25">
      <c r="A59" s="201" t="s">
        <v>894</v>
      </c>
      <c r="B59" s="218" t="s">
        <v>51</v>
      </c>
      <c r="C59" s="201">
        <v>1224</v>
      </c>
      <c r="D59" s="202">
        <v>8002</v>
      </c>
      <c r="E59" s="203">
        <v>0.15296175956010996</v>
      </c>
      <c r="G59" s="201">
        <v>763</v>
      </c>
      <c r="H59" s="202">
        <v>7813</v>
      </c>
      <c r="I59" s="203">
        <v>9.765774990400615E-2</v>
      </c>
      <c r="K59" s="212">
        <f t="shared" si="0"/>
        <v>-461</v>
      </c>
      <c r="L59" s="189">
        <f t="shared" si="1"/>
        <v>-189</v>
      </c>
      <c r="M59" s="213">
        <f t="shared" si="2"/>
        <v>-5.5304009656103811E-2</v>
      </c>
    </row>
    <row r="60" spans="1:13" ht="15.75" x14ac:dyDescent="0.25">
      <c r="A60" s="201" t="s">
        <v>895</v>
      </c>
      <c r="B60" s="218" t="s">
        <v>52</v>
      </c>
      <c r="C60" s="201">
        <v>36</v>
      </c>
      <c r="D60" s="202">
        <v>290</v>
      </c>
      <c r="E60" s="203">
        <v>0.12413793103448276</v>
      </c>
      <c r="G60" s="201">
        <v>43</v>
      </c>
      <c r="H60" s="202">
        <v>291</v>
      </c>
      <c r="I60" s="203">
        <v>0.14776632302405499</v>
      </c>
      <c r="K60" s="212">
        <f t="shared" si="0"/>
        <v>7</v>
      </c>
      <c r="L60" s="189">
        <f t="shared" si="1"/>
        <v>1</v>
      </c>
      <c r="M60" s="213">
        <f t="shared" si="2"/>
        <v>2.3628391989572228E-2</v>
      </c>
    </row>
    <row r="61" spans="1:13" ht="15.75" x14ac:dyDescent="0.25">
      <c r="A61" s="201" t="s">
        <v>896</v>
      </c>
      <c r="B61" s="218" t="s">
        <v>53</v>
      </c>
      <c r="C61" s="201">
        <v>33</v>
      </c>
      <c r="D61" s="202">
        <v>712</v>
      </c>
      <c r="E61" s="203">
        <v>4.6348314606741575E-2</v>
      </c>
      <c r="G61" s="201">
        <v>21</v>
      </c>
      <c r="H61" s="202">
        <v>717</v>
      </c>
      <c r="I61" s="203">
        <v>2.9288702928870293E-2</v>
      </c>
      <c r="K61" s="212">
        <f t="shared" si="0"/>
        <v>-12</v>
      </c>
      <c r="L61" s="189">
        <f t="shared" si="1"/>
        <v>5</v>
      </c>
      <c r="M61" s="213">
        <f t="shared" si="2"/>
        <v>-1.7059611677871282E-2</v>
      </c>
    </row>
    <row r="62" spans="1:13" ht="15.75" x14ac:dyDescent="0.25">
      <c r="A62" s="201" t="s">
        <v>897</v>
      </c>
      <c r="B62" s="218" t="s">
        <v>54</v>
      </c>
      <c r="C62" s="201">
        <v>221</v>
      </c>
      <c r="D62" s="202">
        <v>1992</v>
      </c>
      <c r="E62" s="203">
        <v>0.11094377510040161</v>
      </c>
      <c r="G62" s="201">
        <v>175</v>
      </c>
      <c r="H62" s="202">
        <v>2005</v>
      </c>
      <c r="I62" s="203">
        <v>8.7281795511221949E-2</v>
      </c>
      <c r="K62" s="212">
        <f t="shared" si="0"/>
        <v>-46</v>
      </c>
      <c r="L62" s="189">
        <f t="shared" si="1"/>
        <v>13</v>
      </c>
      <c r="M62" s="213">
        <f t="shared" si="2"/>
        <v>-2.3661979589179663E-2</v>
      </c>
    </row>
    <row r="63" spans="1:13" ht="15.75" x14ac:dyDescent="0.25">
      <c r="A63" s="201" t="s">
        <v>898</v>
      </c>
      <c r="B63" s="218" t="s">
        <v>55</v>
      </c>
      <c r="C63" s="201">
        <v>242</v>
      </c>
      <c r="D63" s="202">
        <v>1056</v>
      </c>
      <c r="E63" s="203">
        <v>0.22916666666666666</v>
      </c>
      <c r="G63" s="201">
        <v>232</v>
      </c>
      <c r="H63" s="202">
        <v>1060</v>
      </c>
      <c r="I63" s="203">
        <v>0.21886792452830189</v>
      </c>
      <c r="K63" s="212">
        <f t="shared" si="0"/>
        <v>-10</v>
      </c>
      <c r="L63" s="189">
        <f t="shared" si="1"/>
        <v>4</v>
      </c>
      <c r="M63" s="213">
        <f t="shared" si="2"/>
        <v>-1.0298742138364764E-2</v>
      </c>
    </row>
    <row r="64" spans="1:13" ht="15.75" x14ac:dyDescent="0.25">
      <c r="A64" s="201" t="s">
        <v>899</v>
      </c>
      <c r="B64" s="218" t="s">
        <v>56</v>
      </c>
      <c r="C64" s="201">
        <v>119</v>
      </c>
      <c r="D64" s="202">
        <v>666</v>
      </c>
      <c r="E64" s="203">
        <v>0.17867867867867868</v>
      </c>
      <c r="G64" s="201">
        <v>115</v>
      </c>
      <c r="H64" s="202">
        <v>668</v>
      </c>
      <c r="I64" s="203">
        <v>0.17215568862275449</v>
      </c>
      <c r="K64" s="212">
        <f t="shared" si="0"/>
        <v>-4</v>
      </c>
      <c r="L64" s="189">
        <f t="shared" si="1"/>
        <v>2</v>
      </c>
      <c r="M64" s="213">
        <f t="shared" si="2"/>
        <v>-6.5229900559241882E-3</v>
      </c>
    </row>
    <row r="65" spans="1:13" ht="15.75" x14ac:dyDescent="0.25">
      <c r="A65" s="201" t="s">
        <v>900</v>
      </c>
      <c r="B65" s="218" t="s">
        <v>57</v>
      </c>
      <c r="C65" s="201">
        <v>407</v>
      </c>
      <c r="D65" s="202">
        <v>2500</v>
      </c>
      <c r="E65" s="203">
        <v>0.1628</v>
      </c>
      <c r="G65" s="201">
        <v>427</v>
      </c>
      <c r="H65" s="202">
        <v>2503</v>
      </c>
      <c r="I65" s="203">
        <v>0.17059528565721135</v>
      </c>
      <c r="K65" s="212">
        <f t="shared" si="0"/>
        <v>20</v>
      </c>
      <c r="L65" s="189">
        <f t="shared" si="1"/>
        <v>3</v>
      </c>
      <c r="M65" s="213">
        <f t="shared" si="2"/>
        <v>7.7952856572113538E-3</v>
      </c>
    </row>
    <row r="66" spans="1:13" ht="15.75" x14ac:dyDescent="0.25">
      <c r="A66" s="201" t="s">
        <v>901</v>
      </c>
      <c r="B66" s="218" t="s">
        <v>58</v>
      </c>
      <c r="C66" s="201">
        <v>555</v>
      </c>
      <c r="D66" s="202">
        <v>3076</v>
      </c>
      <c r="E66" s="203">
        <v>0.18042912873862157</v>
      </c>
      <c r="G66" s="201">
        <v>599</v>
      </c>
      <c r="H66" s="202">
        <v>3079</v>
      </c>
      <c r="I66" s="203">
        <v>0.19454368301396557</v>
      </c>
      <c r="K66" s="212">
        <f t="shared" si="0"/>
        <v>44</v>
      </c>
      <c r="L66" s="189">
        <f t="shared" si="1"/>
        <v>3</v>
      </c>
      <c r="M66" s="213">
        <f t="shared" si="2"/>
        <v>1.4114554275343999E-2</v>
      </c>
    </row>
    <row r="67" spans="1:13" ht="15.75" x14ac:dyDescent="0.25">
      <c r="A67" s="201" t="s">
        <v>902</v>
      </c>
      <c r="B67" s="218" t="s">
        <v>59</v>
      </c>
      <c r="C67" s="201">
        <v>553</v>
      </c>
      <c r="D67" s="202">
        <v>3575</v>
      </c>
      <c r="E67" s="203">
        <v>0.15468531468531468</v>
      </c>
      <c r="G67" s="201">
        <v>543</v>
      </c>
      <c r="H67" s="202">
        <v>3579</v>
      </c>
      <c r="I67" s="203">
        <v>0.15171835708298406</v>
      </c>
      <c r="K67" s="212">
        <f t="shared" si="0"/>
        <v>-10</v>
      </c>
      <c r="L67" s="189">
        <f t="shared" si="1"/>
        <v>4</v>
      </c>
      <c r="M67" s="213">
        <f t="shared" si="2"/>
        <v>-2.9669576023306221E-3</v>
      </c>
    </row>
    <row r="68" spans="1:13" ht="15.75" x14ac:dyDescent="0.25">
      <c r="A68" s="201" t="s">
        <v>903</v>
      </c>
      <c r="B68" s="218" t="s">
        <v>60</v>
      </c>
      <c r="C68" s="201">
        <v>282</v>
      </c>
      <c r="D68" s="202">
        <v>2565</v>
      </c>
      <c r="E68" s="203">
        <v>0.10994152046783626</v>
      </c>
      <c r="G68" s="201">
        <v>238</v>
      </c>
      <c r="H68" s="202">
        <v>2539</v>
      </c>
      <c r="I68" s="203">
        <v>9.3737692004726272E-2</v>
      </c>
      <c r="K68" s="212">
        <f t="shared" si="0"/>
        <v>-44</v>
      </c>
      <c r="L68" s="189">
        <f t="shared" si="1"/>
        <v>-26</v>
      </c>
      <c r="M68" s="213">
        <f t="shared" si="2"/>
        <v>-1.6203828463109984E-2</v>
      </c>
    </row>
    <row r="69" spans="1:13" ht="15.75" x14ac:dyDescent="0.25">
      <c r="A69" s="201" t="s">
        <v>904</v>
      </c>
      <c r="B69" s="218" t="s">
        <v>61</v>
      </c>
      <c r="C69" s="201">
        <v>31</v>
      </c>
      <c r="D69" s="202">
        <v>146</v>
      </c>
      <c r="E69" s="203">
        <v>0.21232876712328766</v>
      </c>
      <c r="G69" s="201">
        <v>25</v>
      </c>
      <c r="H69" s="202">
        <v>145</v>
      </c>
      <c r="I69" s="203">
        <v>0.17241379310344829</v>
      </c>
      <c r="K69" s="212">
        <f t="shared" si="0"/>
        <v>-6</v>
      </c>
      <c r="L69" s="189">
        <f t="shared" si="1"/>
        <v>-1</v>
      </c>
      <c r="M69" s="213">
        <f t="shared" si="2"/>
        <v>-3.9914974019839372E-2</v>
      </c>
    </row>
    <row r="70" spans="1:13" ht="15.75" x14ac:dyDescent="0.25">
      <c r="A70" s="201" t="s">
        <v>905</v>
      </c>
      <c r="B70" s="218" t="s">
        <v>62</v>
      </c>
      <c r="C70" s="201">
        <v>105</v>
      </c>
      <c r="D70" s="202">
        <v>505</v>
      </c>
      <c r="E70" s="203">
        <v>0.20792079207920791</v>
      </c>
      <c r="G70" s="201">
        <v>108</v>
      </c>
      <c r="H70" s="202">
        <v>519</v>
      </c>
      <c r="I70" s="203">
        <v>0.20809248554913296</v>
      </c>
      <c r="K70" s="212">
        <f t="shared" si="0"/>
        <v>3</v>
      </c>
      <c r="L70" s="189">
        <f t="shared" si="1"/>
        <v>14</v>
      </c>
      <c r="M70" s="213">
        <f t="shared" si="2"/>
        <v>1.7169346992504386E-4</v>
      </c>
    </row>
    <row r="71" spans="1:13" ht="15.75" x14ac:dyDescent="0.25">
      <c r="A71" s="201" t="s">
        <v>906</v>
      </c>
      <c r="B71" s="218" t="s">
        <v>63</v>
      </c>
      <c r="C71" s="201">
        <v>130</v>
      </c>
      <c r="D71" s="202">
        <v>1799</v>
      </c>
      <c r="E71" s="203">
        <v>7.2262367982212333E-2</v>
      </c>
      <c r="G71" s="201">
        <v>109</v>
      </c>
      <c r="H71" s="202">
        <v>1794</v>
      </c>
      <c r="I71" s="203">
        <v>6.0758082497212929E-2</v>
      </c>
      <c r="K71" s="212">
        <f t="shared" si="0"/>
        <v>-21</v>
      </c>
      <c r="L71" s="189">
        <f t="shared" si="1"/>
        <v>-5</v>
      </c>
      <c r="M71" s="213">
        <f t="shared" si="2"/>
        <v>-1.1504285484999405E-2</v>
      </c>
    </row>
    <row r="72" spans="1:13" ht="15.75" x14ac:dyDescent="0.25">
      <c r="A72" s="201" t="s">
        <v>907</v>
      </c>
      <c r="B72" s="218" t="s">
        <v>64</v>
      </c>
      <c r="C72" s="201">
        <v>73</v>
      </c>
      <c r="D72" s="202">
        <v>857</v>
      </c>
      <c r="E72" s="203">
        <v>8.518086347724621E-2</v>
      </c>
      <c r="G72" s="201">
        <v>81</v>
      </c>
      <c r="H72" s="202">
        <v>853</v>
      </c>
      <c r="I72" s="203">
        <v>9.495896834701055E-2</v>
      </c>
      <c r="K72" s="212">
        <f t="shared" ref="K72:K135" si="3">G72-C72</f>
        <v>8</v>
      </c>
      <c r="L72" s="189">
        <f t="shared" ref="L72:L135" si="4">H72-D72</f>
        <v>-4</v>
      </c>
      <c r="M72" s="213">
        <f t="shared" ref="M72:M135" si="5">I72-E72</f>
        <v>9.7781048697643397E-3</v>
      </c>
    </row>
    <row r="73" spans="1:13" ht="15.75" x14ac:dyDescent="0.25">
      <c r="A73" s="201" t="s">
        <v>908</v>
      </c>
      <c r="B73" s="218" t="s">
        <v>65</v>
      </c>
      <c r="C73" s="201">
        <v>819</v>
      </c>
      <c r="D73" s="202">
        <v>3641</v>
      </c>
      <c r="E73" s="203">
        <v>0.22493820379016755</v>
      </c>
      <c r="G73" s="201">
        <v>805</v>
      </c>
      <c r="H73" s="202">
        <v>3642</v>
      </c>
      <c r="I73" s="203">
        <v>0.22103239978034048</v>
      </c>
      <c r="K73" s="212">
        <f t="shared" si="3"/>
        <v>-14</v>
      </c>
      <c r="L73" s="189">
        <f t="shared" si="4"/>
        <v>1</v>
      </c>
      <c r="M73" s="213">
        <f t="shared" si="5"/>
        <v>-3.9058040098270685E-3</v>
      </c>
    </row>
    <row r="74" spans="1:13" ht="15.75" x14ac:dyDescent="0.25">
      <c r="A74" s="201" t="s">
        <v>909</v>
      </c>
      <c r="B74" s="218" t="s">
        <v>66</v>
      </c>
      <c r="C74" s="201">
        <v>65</v>
      </c>
      <c r="D74" s="202">
        <v>1252</v>
      </c>
      <c r="E74" s="203">
        <v>5.1916932907348244E-2</v>
      </c>
      <c r="G74" s="201">
        <v>44</v>
      </c>
      <c r="H74" s="202">
        <v>1261</v>
      </c>
      <c r="I74" s="203">
        <v>3.4892942109436956E-2</v>
      </c>
      <c r="K74" s="212">
        <f t="shared" si="3"/>
        <v>-21</v>
      </c>
      <c r="L74" s="189">
        <f t="shared" si="4"/>
        <v>9</v>
      </c>
      <c r="M74" s="213">
        <f t="shared" si="5"/>
        <v>-1.7023990797911288E-2</v>
      </c>
    </row>
    <row r="75" spans="1:13" ht="15.75" x14ac:dyDescent="0.25">
      <c r="A75" s="201" t="s">
        <v>910</v>
      </c>
      <c r="B75" s="218" t="s">
        <v>67</v>
      </c>
      <c r="C75" s="201">
        <v>897</v>
      </c>
      <c r="D75" s="202">
        <v>5987</v>
      </c>
      <c r="E75" s="203">
        <v>0.14982462001002173</v>
      </c>
      <c r="G75" s="201">
        <v>791</v>
      </c>
      <c r="H75" s="202">
        <v>5984</v>
      </c>
      <c r="I75" s="203">
        <v>0.13218582887700533</v>
      </c>
      <c r="K75" s="212">
        <f t="shared" si="3"/>
        <v>-106</v>
      </c>
      <c r="L75" s="189">
        <f t="shared" si="4"/>
        <v>-3</v>
      </c>
      <c r="M75" s="213">
        <f t="shared" si="5"/>
        <v>-1.763879113301639E-2</v>
      </c>
    </row>
    <row r="76" spans="1:13" ht="15.75" x14ac:dyDescent="0.25">
      <c r="A76" s="201" t="s">
        <v>911</v>
      </c>
      <c r="B76" s="218" t="s">
        <v>68</v>
      </c>
      <c r="C76" s="201">
        <v>101</v>
      </c>
      <c r="D76" s="202">
        <v>722</v>
      </c>
      <c r="E76" s="203">
        <v>0.13988919667590027</v>
      </c>
      <c r="G76" s="201">
        <v>63</v>
      </c>
      <c r="H76" s="202">
        <v>720</v>
      </c>
      <c r="I76" s="203">
        <v>8.7499999999999994E-2</v>
      </c>
      <c r="K76" s="212">
        <f t="shared" si="3"/>
        <v>-38</v>
      </c>
      <c r="L76" s="189">
        <f t="shared" si="4"/>
        <v>-2</v>
      </c>
      <c r="M76" s="213">
        <f t="shared" si="5"/>
        <v>-5.2389196675900279E-2</v>
      </c>
    </row>
    <row r="77" spans="1:13" ht="15.75" x14ac:dyDescent="0.25">
      <c r="A77" s="201" t="s">
        <v>912</v>
      </c>
      <c r="B77" s="218" t="s">
        <v>69</v>
      </c>
      <c r="C77" s="201">
        <v>61</v>
      </c>
      <c r="D77" s="202">
        <v>434</v>
      </c>
      <c r="E77" s="203">
        <v>0.14055299539170507</v>
      </c>
      <c r="G77" s="201">
        <v>49</v>
      </c>
      <c r="H77" s="202">
        <v>429</v>
      </c>
      <c r="I77" s="203">
        <v>0.11421911421911422</v>
      </c>
      <c r="K77" s="212">
        <f t="shared" si="3"/>
        <v>-12</v>
      </c>
      <c r="L77" s="189">
        <f t="shared" si="4"/>
        <v>-5</v>
      </c>
      <c r="M77" s="213">
        <f t="shared" si="5"/>
        <v>-2.6333881172590848E-2</v>
      </c>
    </row>
    <row r="78" spans="1:13" ht="15.75" x14ac:dyDescent="0.25">
      <c r="A78" s="201" t="s">
        <v>913</v>
      </c>
      <c r="B78" s="218" t="s">
        <v>70</v>
      </c>
      <c r="C78" s="201">
        <v>260</v>
      </c>
      <c r="D78" s="202">
        <v>1674</v>
      </c>
      <c r="E78" s="203">
        <v>0.15531660692951016</v>
      </c>
      <c r="G78" s="201">
        <v>200</v>
      </c>
      <c r="H78" s="202">
        <v>1640</v>
      </c>
      <c r="I78" s="203">
        <v>0.12195121951219512</v>
      </c>
      <c r="K78" s="212">
        <f t="shared" si="3"/>
        <v>-60</v>
      </c>
      <c r="L78" s="189">
        <f t="shared" si="4"/>
        <v>-34</v>
      </c>
      <c r="M78" s="213">
        <f t="shared" si="5"/>
        <v>-3.336538741731504E-2</v>
      </c>
    </row>
    <row r="79" spans="1:13" ht="15.75" x14ac:dyDescent="0.25">
      <c r="A79" s="201" t="s">
        <v>914</v>
      </c>
      <c r="B79" s="218" t="s">
        <v>71</v>
      </c>
      <c r="C79" s="201">
        <v>296</v>
      </c>
      <c r="D79" s="202">
        <v>2772</v>
      </c>
      <c r="E79" s="203">
        <v>0.10678210678210678</v>
      </c>
      <c r="G79" s="201">
        <v>339</v>
      </c>
      <c r="H79" s="202">
        <v>2735</v>
      </c>
      <c r="I79" s="203">
        <v>0.12394881170018282</v>
      </c>
      <c r="K79" s="212">
        <f t="shared" si="3"/>
        <v>43</v>
      </c>
      <c r="L79" s="189">
        <f t="shared" si="4"/>
        <v>-37</v>
      </c>
      <c r="M79" s="213">
        <f t="shared" si="5"/>
        <v>1.7166704918076037E-2</v>
      </c>
    </row>
    <row r="80" spans="1:13" ht="15.75" x14ac:dyDescent="0.25">
      <c r="A80" s="201" t="s">
        <v>915</v>
      </c>
      <c r="B80" s="218" t="s">
        <v>72</v>
      </c>
      <c r="C80" s="201">
        <v>20</v>
      </c>
      <c r="D80" s="202">
        <v>135</v>
      </c>
      <c r="E80" s="203">
        <v>0.14814814814814814</v>
      </c>
      <c r="G80" s="201">
        <v>17</v>
      </c>
      <c r="H80" s="202">
        <v>134</v>
      </c>
      <c r="I80" s="203">
        <v>0.12686567164179105</v>
      </c>
      <c r="K80" s="212">
        <f t="shared" si="3"/>
        <v>-3</v>
      </c>
      <c r="L80" s="189">
        <f t="shared" si="4"/>
        <v>-1</v>
      </c>
      <c r="M80" s="213">
        <f t="shared" si="5"/>
        <v>-2.128247650635709E-2</v>
      </c>
    </row>
    <row r="81" spans="1:13" ht="15.75" x14ac:dyDescent="0.25">
      <c r="A81" s="201" t="s">
        <v>916</v>
      </c>
      <c r="B81" s="218" t="s">
        <v>73</v>
      </c>
      <c r="C81" s="201">
        <v>49</v>
      </c>
      <c r="D81" s="202">
        <v>267</v>
      </c>
      <c r="E81" s="203">
        <v>0.18352059925093633</v>
      </c>
      <c r="G81" s="201">
        <v>35</v>
      </c>
      <c r="H81" s="202">
        <v>264</v>
      </c>
      <c r="I81" s="203">
        <v>0.13257575757575757</v>
      </c>
      <c r="K81" s="212">
        <f t="shared" si="3"/>
        <v>-14</v>
      </c>
      <c r="L81" s="189">
        <f t="shared" si="4"/>
        <v>-3</v>
      </c>
      <c r="M81" s="213">
        <f t="shared" si="5"/>
        <v>-5.0944841675178765E-2</v>
      </c>
    </row>
    <row r="82" spans="1:13" ht="15.75" x14ac:dyDescent="0.25">
      <c r="A82" s="201" t="s">
        <v>917</v>
      </c>
      <c r="B82" s="218" t="s">
        <v>74</v>
      </c>
      <c r="C82" s="201">
        <v>217</v>
      </c>
      <c r="D82" s="202">
        <v>2099</v>
      </c>
      <c r="E82" s="203">
        <v>0.10338256312529776</v>
      </c>
      <c r="G82" s="201">
        <v>242</v>
      </c>
      <c r="H82" s="202">
        <v>2072</v>
      </c>
      <c r="I82" s="203">
        <v>0.1167953667953668</v>
      </c>
      <c r="K82" s="212">
        <f t="shared" si="3"/>
        <v>25</v>
      </c>
      <c r="L82" s="189">
        <f t="shared" si="4"/>
        <v>-27</v>
      </c>
      <c r="M82" s="213">
        <f t="shared" si="5"/>
        <v>1.3412803670069043E-2</v>
      </c>
    </row>
    <row r="83" spans="1:13" ht="15.75" x14ac:dyDescent="0.25">
      <c r="A83" s="201" t="s">
        <v>918</v>
      </c>
      <c r="B83" s="218" t="s">
        <v>75</v>
      </c>
      <c r="C83" s="201">
        <v>231</v>
      </c>
      <c r="D83" s="202">
        <v>1259</v>
      </c>
      <c r="E83" s="203">
        <v>0.1834789515488483</v>
      </c>
      <c r="G83" s="201">
        <v>256</v>
      </c>
      <c r="H83" s="202">
        <v>1242</v>
      </c>
      <c r="I83" s="203">
        <v>0.20611916264090177</v>
      </c>
      <c r="K83" s="212">
        <f t="shared" si="3"/>
        <v>25</v>
      </c>
      <c r="L83" s="189">
        <f t="shared" si="4"/>
        <v>-17</v>
      </c>
      <c r="M83" s="213">
        <f t="shared" si="5"/>
        <v>2.2640211092053469E-2</v>
      </c>
    </row>
    <row r="84" spans="1:13" ht="15.75" x14ac:dyDescent="0.25">
      <c r="A84" s="201" t="s">
        <v>919</v>
      </c>
      <c r="B84" s="218" t="s">
        <v>76</v>
      </c>
      <c r="C84" s="201">
        <v>61</v>
      </c>
      <c r="D84" s="202">
        <v>770</v>
      </c>
      <c r="E84" s="203">
        <v>7.9220779220779219E-2</v>
      </c>
      <c r="G84" s="201">
        <v>66</v>
      </c>
      <c r="H84" s="202">
        <v>777</v>
      </c>
      <c r="I84" s="203">
        <v>8.4942084942084939E-2</v>
      </c>
      <c r="K84" s="212">
        <f t="shared" si="3"/>
        <v>5</v>
      </c>
      <c r="L84" s="189">
        <f t="shared" si="4"/>
        <v>7</v>
      </c>
      <c r="M84" s="213">
        <f t="shared" si="5"/>
        <v>5.7213057213057195E-3</v>
      </c>
    </row>
    <row r="85" spans="1:13" ht="15.75" x14ac:dyDescent="0.25">
      <c r="A85" s="201" t="s">
        <v>920</v>
      </c>
      <c r="B85" s="218" t="s">
        <v>77</v>
      </c>
      <c r="C85" s="201">
        <v>874</v>
      </c>
      <c r="D85" s="202">
        <v>5200</v>
      </c>
      <c r="E85" s="203">
        <v>0.16807692307692307</v>
      </c>
      <c r="G85" s="201">
        <v>886</v>
      </c>
      <c r="H85" s="202">
        <v>5206</v>
      </c>
      <c r="I85" s="203">
        <v>0.17018824433346139</v>
      </c>
      <c r="K85" s="212">
        <f t="shared" si="3"/>
        <v>12</v>
      </c>
      <c r="L85" s="189">
        <f t="shared" si="4"/>
        <v>6</v>
      </c>
      <c r="M85" s="213">
        <f t="shared" si="5"/>
        <v>2.1113212565383177E-3</v>
      </c>
    </row>
    <row r="86" spans="1:13" ht="15.75" x14ac:dyDescent="0.25">
      <c r="A86" s="201" t="s">
        <v>921</v>
      </c>
      <c r="B86" s="218" t="s">
        <v>78</v>
      </c>
      <c r="C86" s="201">
        <v>28</v>
      </c>
      <c r="D86" s="202">
        <v>699</v>
      </c>
      <c r="E86" s="203">
        <v>4.005722460658083E-2</v>
      </c>
      <c r="G86" s="201">
        <v>30</v>
      </c>
      <c r="H86" s="202">
        <v>715</v>
      </c>
      <c r="I86" s="203">
        <v>4.195804195804196E-2</v>
      </c>
      <c r="K86" s="212">
        <f t="shared" si="3"/>
        <v>2</v>
      </c>
      <c r="L86" s="189">
        <f t="shared" si="4"/>
        <v>16</v>
      </c>
      <c r="M86" s="213">
        <f t="shared" si="5"/>
        <v>1.9008173514611301E-3</v>
      </c>
    </row>
    <row r="87" spans="1:13" ht="15.75" x14ac:dyDescent="0.25">
      <c r="A87" s="201" t="s">
        <v>923</v>
      </c>
      <c r="B87" s="218" t="s">
        <v>80</v>
      </c>
      <c r="C87" s="201">
        <v>58</v>
      </c>
      <c r="D87" s="202">
        <v>1327</v>
      </c>
      <c r="E87" s="203">
        <v>4.3707611152976639E-2</v>
      </c>
      <c r="G87" s="201">
        <v>60</v>
      </c>
      <c r="H87" s="202">
        <v>1328</v>
      </c>
      <c r="I87" s="203">
        <v>4.5180722891566265E-2</v>
      </c>
      <c r="K87" s="212">
        <f t="shared" si="3"/>
        <v>2</v>
      </c>
      <c r="L87" s="189">
        <f t="shared" si="4"/>
        <v>1</v>
      </c>
      <c r="M87" s="213">
        <f t="shared" si="5"/>
        <v>1.4731117385896261E-3</v>
      </c>
    </row>
    <row r="88" spans="1:13" ht="15.75" x14ac:dyDescent="0.25">
      <c r="A88" s="201" t="s">
        <v>924</v>
      </c>
      <c r="B88" s="218" t="s">
        <v>81</v>
      </c>
      <c r="C88" s="201">
        <v>82</v>
      </c>
      <c r="D88" s="202">
        <v>129</v>
      </c>
      <c r="E88" s="203">
        <v>0.63565891472868219</v>
      </c>
      <c r="G88" s="201">
        <v>60</v>
      </c>
      <c r="H88" s="202">
        <v>127</v>
      </c>
      <c r="I88" s="203">
        <v>0.47244094488188976</v>
      </c>
      <c r="K88" s="212">
        <f t="shared" si="3"/>
        <v>-22</v>
      </c>
      <c r="L88" s="189">
        <f t="shared" si="4"/>
        <v>-2</v>
      </c>
      <c r="M88" s="213">
        <f t="shared" si="5"/>
        <v>-0.16321796984679243</v>
      </c>
    </row>
    <row r="89" spans="1:13" ht="15.75" x14ac:dyDescent="0.25">
      <c r="A89" s="201" t="s">
        <v>925</v>
      </c>
      <c r="B89" s="218" t="s">
        <v>82</v>
      </c>
      <c r="C89" s="201">
        <v>260</v>
      </c>
      <c r="D89" s="202">
        <v>1107</v>
      </c>
      <c r="E89" s="203">
        <v>0.23486901535682023</v>
      </c>
      <c r="G89" s="201">
        <v>265</v>
      </c>
      <c r="H89" s="202">
        <v>1108</v>
      </c>
      <c r="I89" s="203">
        <v>0.23916967509025272</v>
      </c>
      <c r="K89" s="212">
        <f t="shared" si="3"/>
        <v>5</v>
      </c>
      <c r="L89" s="189">
        <f t="shared" si="4"/>
        <v>1</v>
      </c>
      <c r="M89" s="213">
        <f t="shared" si="5"/>
        <v>4.3006597334324936E-3</v>
      </c>
    </row>
    <row r="90" spans="1:13" ht="15.75" x14ac:dyDescent="0.25">
      <c r="A90" s="201" t="s">
        <v>926</v>
      </c>
      <c r="B90" s="218" t="s">
        <v>83</v>
      </c>
      <c r="C90" s="201">
        <v>104</v>
      </c>
      <c r="D90" s="202">
        <v>776</v>
      </c>
      <c r="E90" s="203">
        <v>0.13402061855670103</v>
      </c>
      <c r="G90" s="201">
        <v>79</v>
      </c>
      <c r="H90" s="202">
        <v>765</v>
      </c>
      <c r="I90" s="203">
        <v>0.10326797385620914</v>
      </c>
      <c r="K90" s="212">
        <f t="shared" si="3"/>
        <v>-25</v>
      </c>
      <c r="L90" s="189">
        <f t="shared" si="4"/>
        <v>-11</v>
      </c>
      <c r="M90" s="213">
        <f t="shared" si="5"/>
        <v>-3.0752644700491882E-2</v>
      </c>
    </row>
    <row r="91" spans="1:13" ht="15.75" x14ac:dyDescent="0.25">
      <c r="A91" s="201" t="s">
        <v>927</v>
      </c>
      <c r="B91" s="218" t="s">
        <v>84</v>
      </c>
      <c r="C91" s="201">
        <v>122</v>
      </c>
      <c r="D91" s="202">
        <v>389</v>
      </c>
      <c r="E91" s="203">
        <v>0.31362467866323906</v>
      </c>
      <c r="G91" s="201">
        <v>67</v>
      </c>
      <c r="H91" s="202">
        <v>384</v>
      </c>
      <c r="I91" s="203">
        <v>0.17447916666666666</v>
      </c>
      <c r="K91" s="212">
        <f t="shared" si="3"/>
        <v>-55</v>
      </c>
      <c r="L91" s="189">
        <f t="shared" si="4"/>
        <v>-5</v>
      </c>
      <c r="M91" s="213">
        <f t="shared" si="5"/>
        <v>-0.13914551199657241</v>
      </c>
    </row>
    <row r="92" spans="1:13" ht="15.75" x14ac:dyDescent="0.25">
      <c r="A92" s="201" t="s">
        <v>928</v>
      </c>
      <c r="B92" s="218" t="s">
        <v>85</v>
      </c>
      <c r="C92" s="201">
        <v>28</v>
      </c>
      <c r="D92" s="202">
        <v>147</v>
      </c>
      <c r="E92" s="203">
        <v>0.19047619047619047</v>
      </c>
      <c r="G92" s="201">
        <v>13</v>
      </c>
      <c r="H92" s="202">
        <v>137</v>
      </c>
      <c r="I92" s="203">
        <v>9.4890510948905105E-2</v>
      </c>
      <c r="K92" s="212">
        <f t="shared" si="3"/>
        <v>-15</v>
      </c>
      <c r="L92" s="189">
        <f t="shared" si="4"/>
        <v>-10</v>
      </c>
      <c r="M92" s="213">
        <f t="shared" si="5"/>
        <v>-9.5585679527285361E-2</v>
      </c>
    </row>
    <row r="93" spans="1:13" ht="15.75" x14ac:dyDescent="0.25">
      <c r="A93" s="201" t="s">
        <v>929</v>
      </c>
      <c r="B93" s="218" t="s">
        <v>86</v>
      </c>
      <c r="C93" s="201">
        <v>22</v>
      </c>
      <c r="D93" s="202">
        <v>94</v>
      </c>
      <c r="E93" s="203">
        <v>0.23404255319148937</v>
      </c>
      <c r="G93" s="201">
        <v>11</v>
      </c>
      <c r="H93" s="202">
        <v>94</v>
      </c>
      <c r="I93" s="203">
        <v>0.11702127659574468</v>
      </c>
      <c r="K93" s="212">
        <f t="shared" si="3"/>
        <v>-11</v>
      </c>
      <c r="L93" s="189">
        <f t="shared" si="4"/>
        <v>0</v>
      </c>
      <c r="M93" s="213">
        <f t="shared" si="5"/>
        <v>-0.11702127659574468</v>
      </c>
    </row>
    <row r="94" spans="1:13" ht="15.75" x14ac:dyDescent="0.25">
      <c r="A94" s="201" t="s">
        <v>930</v>
      </c>
      <c r="B94" s="218" t="s">
        <v>87</v>
      </c>
      <c r="C94" s="201">
        <v>75</v>
      </c>
      <c r="D94" s="202">
        <v>607</v>
      </c>
      <c r="E94" s="203">
        <v>0.12355848434925865</v>
      </c>
      <c r="G94" s="201">
        <v>62</v>
      </c>
      <c r="H94" s="202">
        <v>604</v>
      </c>
      <c r="I94" s="203">
        <v>0.10264900662251655</v>
      </c>
      <c r="K94" s="212">
        <f t="shared" si="3"/>
        <v>-13</v>
      </c>
      <c r="L94" s="189">
        <f t="shared" si="4"/>
        <v>-3</v>
      </c>
      <c r="M94" s="213">
        <f t="shared" si="5"/>
        <v>-2.0909477726742093E-2</v>
      </c>
    </row>
    <row r="95" spans="1:13" ht="15.75" x14ac:dyDescent="0.25">
      <c r="A95" s="201" t="s">
        <v>931</v>
      </c>
      <c r="B95" s="218" t="s">
        <v>88</v>
      </c>
      <c r="C95" s="201">
        <v>726</v>
      </c>
      <c r="D95" s="202">
        <v>3508</v>
      </c>
      <c r="E95" s="203">
        <v>0.20695553021664767</v>
      </c>
      <c r="G95" s="201">
        <v>781</v>
      </c>
      <c r="H95" s="202">
        <v>3512</v>
      </c>
      <c r="I95" s="203">
        <v>0.22238041002277906</v>
      </c>
      <c r="K95" s="212">
        <f t="shared" si="3"/>
        <v>55</v>
      </c>
      <c r="L95" s="189">
        <f t="shared" si="4"/>
        <v>4</v>
      </c>
      <c r="M95" s="213">
        <f t="shared" si="5"/>
        <v>1.5424879806131386E-2</v>
      </c>
    </row>
    <row r="96" spans="1:13" ht="15.75" x14ac:dyDescent="0.25">
      <c r="A96" s="201" t="s">
        <v>932</v>
      </c>
      <c r="B96" s="218" t="s">
        <v>89</v>
      </c>
      <c r="C96" s="201">
        <v>116</v>
      </c>
      <c r="D96" s="202">
        <v>1009</v>
      </c>
      <c r="E96" s="203">
        <v>0.11496531219028741</v>
      </c>
      <c r="G96" s="201">
        <v>105</v>
      </c>
      <c r="H96" s="202">
        <v>985</v>
      </c>
      <c r="I96" s="203">
        <v>0.1065989847715736</v>
      </c>
      <c r="K96" s="212">
        <f t="shared" si="3"/>
        <v>-11</v>
      </c>
      <c r="L96" s="189">
        <f t="shared" si="4"/>
        <v>-24</v>
      </c>
      <c r="M96" s="213">
        <f t="shared" si="5"/>
        <v>-8.3663274187138065E-3</v>
      </c>
    </row>
    <row r="97" spans="1:13" ht="15.75" x14ac:dyDescent="0.25">
      <c r="A97" s="201" t="s">
        <v>933</v>
      </c>
      <c r="B97" s="218" t="s">
        <v>90</v>
      </c>
      <c r="C97" s="201">
        <v>40</v>
      </c>
      <c r="D97" s="202">
        <v>174</v>
      </c>
      <c r="E97" s="203">
        <v>0.22988505747126436</v>
      </c>
      <c r="G97" s="201">
        <v>41</v>
      </c>
      <c r="H97" s="202">
        <v>175</v>
      </c>
      <c r="I97" s="203">
        <v>0.23428571428571429</v>
      </c>
      <c r="K97" s="212">
        <f t="shared" si="3"/>
        <v>1</v>
      </c>
      <c r="L97" s="189">
        <f t="shared" si="4"/>
        <v>1</v>
      </c>
      <c r="M97" s="213">
        <f t="shared" si="5"/>
        <v>4.400656814449927E-3</v>
      </c>
    </row>
    <row r="98" spans="1:13" ht="15.75" x14ac:dyDescent="0.25">
      <c r="A98" s="201" t="s">
        <v>934</v>
      </c>
      <c r="B98" s="218" t="s">
        <v>91</v>
      </c>
      <c r="C98" s="201">
        <v>160</v>
      </c>
      <c r="D98" s="202">
        <v>665</v>
      </c>
      <c r="E98" s="203">
        <v>0.24060150375939848</v>
      </c>
      <c r="G98" s="201">
        <v>132</v>
      </c>
      <c r="H98" s="202">
        <v>663</v>
      </c>
      <c r="I98" s="203">
        <v>0.19909502262443438</v>
      </c>
      <c r="K98" s="212">
        <f t="shared" si="3"/>
        <v>-28</v>
      </c>
      <c r="L98" s="189">
        <f t="shared" si="4"/>
        <v>-2</v>
      </c>
      <c r="M98" s="213">
        <f t="shared" si="5"/>
        <v>-4.1506481134964107E-2</v>
      </c>
    </row>
    <row r="99" spans="1:13" ht="15.75" x14ac:dyDescent="0.25">
      <c r="A99" s="201" t="s">
        <v>935</v>
      </c>
      <c r="B99" s="218" t="s">
        <v>92</v>
      </c>
      <c r="C99" s="201">
        <v>15</v>
      </c>
      <c r="D99" s="202">
        <v>469</v>
      </c>
      <c r="E99" s="203">
        <v>3.1982942430703626E-2</v>
      </c>
      <c r="G99" s="201">
        <v>11</v>
      </c>
      <c r="H99" s="202">
        <v>473</v>
      </c>
      <c r="I99" s="203">
        <v>2.3255813953488372E-2</v>
      </c>
      <c r="K99" s="212">
        <f t="shared" si="3"/>
        <v>-4</v>
      </c>
      <c r="L99" s="189">
        <f t="shared" si="4"/>
        <v>4</v>
      </c>
      <c r="M99" s="213">
        <f t="shared" si="5"/>
        <v>-8.7271284772152541E-3</v>
      </c>
    </row>
    <row r="100" spans="1:13" ht="15.75" x14ac:dyDescent="0.25">
      <c r="A100" s="201" t="s">
        <v>936</v>
      </c>
      <c r="B100" s="218" t="s">
        <v>93</v>
      </c>
      <c r="C100" s="201">
        <v>87</v>
      </c>
      <c r="D100" s="202">
        <v>1452</v>
      </c>
      <c r="E100" s="203">
        <v>5.9917355371900828E-2</v>
      </c>
      <c r="G100" s="201">
        <v>102</v>
      </c>
      <c r="H100" s="202">
        <v>1429</v>
      </c>
      <c r="I100" s="203">
        <v>7.1378586424072785E-2</v>
      </c>
      <c r="K100" s="212">
        <f t="shared" si="3"/>
        <v>15</v>
      </c>
      <c r="L100" s="189">
        <f t="shared" si="4"/>
        <v>-23</v>
      </c>
      <c r="M100" s="213">
        <f t="shared" si="5"/>
        <v>1.1461231052171957E-2</v>
      </c>
    </row>
    <row r="101" spans="1:13" ht="15.75" x14ac:dyDescent="0.25">
      <c r="A101" s="201" t="s">
        <v>937</v>
      </c>
      <c r="B101" s="218" t="s">
        <v>94</v>
      </c>
      <c r="C101" s="201">
        <v>1444</v>
      </c>
      <c r="D101" s="202">
        <v>3294</v>
      </c>
      <c r="E101" s="203">
        <v>0.43837279902853671</v>
      </c>
      <c r="G101" s="201">
        <v>1202</v>
      </c>
      <c r="H101" s="202">
        <v>3254</v>
      </c>
      <c r="I101" s="203">
        <v>0.36939151813153043</v>
      </c>
      <c r="K101" s="212">
        <f t="shared" si="3"/>
        <v>-242</v>
      </c>
      <c r="L101" s="189">
        <f t="shared" si="4"/>
        <v>-40</v>
      </c>
      <c r="M101" s="213">
        <f t="shared" si="5"/>
        <v>-6.8981280897006281E-2</v>
      </c>
    </row>
    <row r="102" spans="1:13" ht="15.75" x14ac:dyDescent="0.25">
      <c r="A102" s="201" t="s">
        <v>938</v>
      </c>
      <c r="B102" s="218" t="s">
        <v>95</v>
      </c>
      <c r="C102" s="201">
        <v>141</v>
      </c>
      <c r="D102" s="202">
        <v>290</v>
      </c>
      <c r="E102" s="203">
        <v>0.48620689655172411</v>
      </c>
      <c r="G102" s="201">
        <v>116</v>
      </c>
      <c r="H102" s="202">
        <v>275</v>
      </c>
      <c r="I102" s="203">
        <v>0.42181818181818181</v>
      </c>
      <c r="K102" s="212">
        <f t="shared" si="3"/>
        <v>-25</v>
      </c>
      <c r="L102" s="189">
        <f t="shared" si="4"/>
        <v>-15</v>
      </c>
      <c r="M102" s="213">
        <f t="shared" si="5"/>
        <v>-6.4388714733542296E-2</v>
      </c>
    </row>
    <row r="103" spans="1:13" ht="15.75" x14ac:dyDescent="0.25">
      <c r="A103" s="201" t="s">
        <v>939</v>
      </c>
      <c r="B103" s="218" t="s">
        <v>96</v>
      </c>
      <c r="C103" s="201">
        <v>62</v>
      </c>
      <c r="D103" s="202">
        <v>505</v>
      </c>
      <c r="E103" s="203">
        <v>0.12277227722772277</v>
      </c>
      <c r="G103" s="201">
        <v>43</v>
      </c>
      <c r="H103" s="202">
        <v>470</v>
      </c>
      <c r="I103" s="203">
        <v>9.1489361702127653E-2</v>
      </c>
      <c r="K103" s="212">
        <f t="shared" si="3"/>
        <v>-19</v>
      </c>
      <c r="L103" s="189">
        <f t="shared" si="4"/>
        <v>-35</v>
      </c>
      <c r="M103" s="213">
        <f t="shared" si="5"/>
        <v>-3.1282915525595117E-2</v>
      </c>
    </row>
    <row r="104" spans="1:13" ht="15.75" x14ac:dyDescent="0.25">
      <c r="A104" s="201" t="s">
        <v>940</v>
      </c>
      <c r="B104" s="218" t="s">
        <v>97</v>
      </c>
      <c r="C104" s="201">
        <v>323</v>
      </c>
      <c r="D104" s="202">
        <v>1185</v>
      </c>
      <c r="E104" s="203">
        <v>0.27257383966244725</v>
      </c>
      <c r="G104" s="201">
        <v>325</v>
      </c>
      <c r="H104" s="202">
        <v>1186</v>
      </c>
      <c r="I104" s="203">
        <v>0.27403035413153459</v>
      </c>
      <c r="K104" s="212">
        <f t="shared" si="3"/>
        <v>2</v>
      </c>
      <c r="L104" s="189">
        <f t="shared" si="4"/>
        <v>1</v>
      </c>
      <c r="M104" s="213">
        <f t="shared" si="5"/>
        <v>1.4565144690873444E-3</v>
      </c>
    </row>
    <row r="105" spans="1:13" ht="15.75" x14ac:dyDescent="0.25">
      <c r="A105" s="201" t="s">
        <v>941</v>
      </c>
      <c r="B105" s="218" t="s">
        <v>98</v>
      </c>
      <c r="C105" s="201">
        <v>281</v>
      </c>
      <c r="D105" s="202">
        <v>1013</v>
      </c>
      <c r="E105" s="203">
        <v>0.27739387956564659</v>
      </c>
      <c r="G105" s="201">
        <v>288</v>
      </c>
      <c r="H105" s="202">
        <v>1014</v>
      </c>
      <c r="I105" s="203">
        <v>0.28402366863905326</v>
      </c>
      <c r="K105" s="212">
        <f t="shared" si="3"/>
        <v>7</v>
      </c>
      <c r="L105" s="189">
        <f t="shared" si="4"/>
        <v>1</v>
      </c>
      <c r="M105" s="213">
        <f t="shared" si="5"/>
        <v>6.6297890734066667E-3</v>
      </c>
    </row>
    <row r="106" spans="1:13" ht="15.75" x14ac:dyDescent="0.25">
      <c r="A106" s="201" t="s">
        <v>942</v>
      </c>
      <c r="B106" s="218" t="s">
        <v>99</v>
      </c>
      <c r="C106" s="201">
        <v>47</v>
      </c>
      <c r="D106" s="202">
        <v>432</v>
      </c>
      <c r="E106" s="203">
        <v>0.10879629629629629</v>
      </c>
      <c r="G106" s="201">
        <v>42</v>
      </c>
      <c r="H106" s="202">
        <v>422</v>
      </c>
      <c r="I106" s="203">
        <v>9.9526066350710901E-2</v>
      </c>
      <c r="K106" s="212">
        <f t="shared" si="3"/>
        <v>-5</v>
      </c>
      <c r="L106" s="189">
        <f t="shared" si="4"/>
        <v>-10</v>
      </c>
      <c r="M106" s="213">
        <f t="shared" si="5"/>
        <v>-9.2702299455853926E-3</v>
      </c>
    </row>
    <row r="107" spans="1:13" ht="15.75" x14ac:dyDescent="0.25">
      <c r="A107" s="201" t="s">
        <v>943</v>
      </c>
      <c r="B107" s="218" t="s">
        <v>100</v>
      </c>
      <c r="C107" s="201">
        <v>419</v>
      </c>
      <c r="D107" s="202">
        <v>2178</v>
      </c>
      <c r="E107" s="203">
        <v>0.19237832874196512</v>
      </c>
      <c r="G107" s="201">
        <v>359</v>
      </c>
      <c r="H107" s="202">
        <v>2163</v>
      </c>
      <c r="I107" s="203">
        <v>0.16597318539066111</v>
      </c>
      <c r="K107" s="212">
        <f t="shared" si="3"/>
        <v>-60</v>
      </c>
      <c r="L107" s="189">
        <f t="shared" si="4"/>
        <v>-15</v>
      </c>
      <c r="M107" s="213">
        <f t="shared" si="5"/>
        <v>-2.6405143351304006E-2</v>
      </c>
    </row>
    <row r="108" spans="1:13" ht="15.75" x14ac:dyDescent="0.25">
      <c r="A108" s="201" t="s">
        <v>944</v>
      </c>
      <c r="B108" s="218" t="s">
        <v>101</v>
      </c>
      <c r="C108" s="201">
        <v>76</v>
      </c>
      <c r="D108" s="202">
        <v>214</v>
      </c>
      <c r="E108" s="203">
        <v>0.35514018691588783</v>
      </c>
      <c r="G108" s="201">
        <v>64</v>
      </c>
      <c r="H108" s="202">
        <v>217</v>
      </c>
      <c r="I108" s="203">
        <v>0.29493087557603687</v>
      </c>
      <c r="K108" s="212">
        <f t="shared" si="3"/>
        <v>-12</v>
      </c>
      <c r="L108" s="189">
        <f t="shared" si="4"/>
        <v>3</v>
      </c>
      <c r="M108" s="213">
        <f t="shared" si="5"/>
        <v>-6.0209311339850968E-2</v>
      </c>
    </row>
    <row r="109" spans="1:13" ht="15.75" x14ac:dyDescent="0.25">
      <c r="A109" s="201" t="s">
        <v>945</v>
      </c>
      <c r="B109" s="218" t="s">
        <v>102</v>
      </c>
      <c r="C109" s="201">
        <v>277</v>
      </c>
      <c r="D109" s="202">
        <v>1237</v>
      </c>
      <c r="E109" s="203">
        <v>0.22392886014551333</v>
      </c>
      <c r="G109" s="201">
        <v>283</v>
      </c>
      <c r="H109" s="202">
        <v>1249</v>
      </c>
      <c r="I109" s="203">
        <v>0.22658126501200962</v>
      </c>
      <c r="K109" s="212">
        <f t="shared" si="3"/>
        <v>6</v>
      </c>
      <c r="L109" s="189">
        <f t="shared" si="4"/>
        <v>12</v>
      </c>
      <c r="M109" s="213">
        <f t="shared" si="5"/>
        <v>2.6524048664962885E-3</v>
      </c>
    </row>
    <row r="110" spans="1:13" ht="15.75" x14ac:dyDescent="0.25">
      <c r="A110" s="201" t="s">
        <v>946</v>
      </c>
      <c r="B110" s="218" t="s">
        <v>103</v>
      </c>
      <c r="C110" s="201">
        <v>549</v>
      </c>
      <c r="D110" s="202">
        <v>1743</v>
      </c>
      <c r="E110" s="203">
        <v>0.31497418244406195</v>
      </c>
      <c r="G110" s="201">
        <v>557</v>
      </c>
      <c r="H110" s="202">
        <v>1760</v>
      </c>
      <c r="I110" s="203">
        <v>0.31647727272727272</v>
      </c>
      <c r="K110" s="212">
        <f t="shared" si="3"/>
        <v>8</v>
      </c>
      <c r="L110" s="189">
        <f t="shared" si="4"/>
        <v>17</v>
      </c>
      <c r="M110" s="213">
        <f t="shared" si="5"/>
        <v>1.5030902832107729E-3</v>
      </c>
    </row>
    <row r="111" spans="1:13" ht="15.75" x14ac:dyDescent="0.25">
      <c r="A111" s="201" t="s">
        <v>947</v>
      </c>
      <c r="B111" s="218" t="s">
        <v>104</v>
      </c>
      <c r="C111" s="201">
        <v>233</v>
      </c>
      <c r="D111" s="202">
        <v>1314</v>
      </c>
      <c r="E111" s="203">
        <v>0.17732115677321156</v>
      </c>
      <c r="G111" s="201">
        <v>168</v>
      </c>
      <c r="H111" s="202">
        <v>1307</v>
      </c>
      <c r="I111" s="203">
        <v>0.12853863810252486</v>
      </c>
      <c r="K111" s="212">
        <f t="shared" si="3"/>
        <v>-65</v>
      </c>
      <c r="L111" s="189">
        <f t="shared" si="4"/>
        <v>-7</v>
      </c>
      <c r="M111" s="213">
        <f t="shared" si="5"/>
        <v>-4.8782518670686698E-2</v>
      </c>
    </row>
    <row r="112" spans="1:13" ht="15.75" x14ac:dyDescent="0.25">
      <c r="A112" s="201" t="s">
        <v>948</v>
      </c>
      <c r="B112" s="218" t="s">
        <v>105</v>
      </c>
      <c r="C112" s="201">
        <v>130</v>
      </c>
      <c r="D112" s="202">
        <v>1161</v>
      </c>
      <c r="E112" s="203">
        <v>0.1119724375538329</v>
      </c>
      <c r="G112" s="201">
        <v>115</v>
      </c>
      <c r="H112" s="202">
        <v>1169</v>
      </c>
      <c r="I112" s="203">
        <v>9.8374679213002567E-2</v>
      </c>
      <c r="K112" s="212">
        <f t="shared" si="3"/>
        <v>-15</v>
      </c>
      <c r="L112" s="189">
        <f t="shared" si="4"/>
        <v>8</v>
      </c>
      <c r="M112" s="213">
        <f t="shared" si="5"/>
        <v>-1.3597758340830338E-2</v>
      </c>
    </row>
    <row r="113" spans="1:13" ht="15.75" x14ac:dyDescent="0.25">
      <c r="A113" s="201" t="s">
        <v>949</v>
      </c>
      <c r="B113" s="218" t="s">
        <v>106</v>
      </c>
      <c r="C113" s="201">
        <v>263</v>
      </c>
      <c r="D113" s="202">
        <v>1395</v>
      </c>
      <c r="E113" s="203">
        <v>0.18853046594982079</v>
      </c>
      <c r="G113" s="201">
        <v>247</v>
      </c>
      <c r="H113" s="202">
        <v>1374</v>
      </c>
      <c r="I113" s="203">
        <v>0.17976710334788937</v>
      </c>
      <c r="K113" s="212">
        <f t="shared" si="3"/>
        <v>-16</v>
      </c>
      <c r="L113" s="189">
        <f t="shared" si="4"/>
        <v>-21</v>
      </c>
      <c r="M113" s="213">
        <f t="shared" si="5"/>
        <v>-8.7633626019314181E-3</v>
      </c>
    </row>
    <row r="114" spans="1:13" ht="15.75" x14ac:dyDescent="0.25">
      <c r="A114" s="201" t="s">
        <v>950</v>
      </c>
      <c r="B114" s="218" t="s">
        <v>107</v>
      </c>
      <c r="C114" s="201">
        <v>104</v>
      </c>
      <c r="D114" s="202">
        <v>411</v>
      </c>
      <c r="E114" s="203">
        <v>0.25304136253041365</v>
      </c>
      <c r="G114" s="201">
        <v>109</v>
      </c>
      <c r="H114" s="202">
        <v>409</v>
      </c>
      <c r="I114" s="203">
        <v>0.2665036674816626</v>
      </c>
      <c r="K114" s="212">
        <f t="shared" si="3"/>
        <v>5</v>
      </c>
      <c r="L114" s="189">
        <f t="shared" si="4"/>
        <v>-2</v>
      </c>
      <c r="M114" s="213">
        <f t="shared" si="5"/>
        <v>1.3462304951248949E-2</v>
      </c>
    </row>
    <row r="115" spans="1:13" ht="15.75" x14ac:dyDescent="0.25">
      <c r="A115" s="201" t="s">
        <v>951</v>
      </c>
      <c r="B115" s="218" t="s">
        <v>108</v>
      </c>
      <c r="C115" s="201">
        <v>96</v>
      </c>
      <c r="D115" s="202">
        <v>661</v>
      </c>
      <c r="E115" s="203">
        <v>0.14523449319213314</v>
      </c>
      <c r="G115" s="201">
        <v>67</v>
      </c>
      <c r="H115" s="202">
        <v>644</v>
      </c>
      <c r="I115" s="203">
        <v>0.10403726708074534</v>
      </c>
      <c r="K115" s="212">
        <f t="shared" si="3"/>
        <v>-29</v>
      </c>
      <c r="L115" s="189">
        <f t="shared" si="4"/>
        <v>-17</v>
      </c>
      <c r="M115" s="213">
        <f t="shared" si="5"/>
        <v>-4.1197226111387791E-2</v>
      </c>
    </row>
    <row r="116" spans="1:13" ht="15.75" x14ac:dyDescent="0.25">
      <c r="A116" s="201" t="s">
        <v>952</v>
      </c>
      <c r="B116" s="218" t="s">
        <v>109</v>
      </c>
      <c r="C116" s="201">
        <v>348</v>
      </c>
      <c r="D116" s="202">
        <v>2263</v>
      </c>
      <c r="E116" s="203">
        <v>0.15377817057003976</v>
      </c>
      <c r="G116" s="201">
        <v>224</v>
      </c>
      <c r="H116" s="202">
        <v>2236</v>
      </c>
      <c r="I116" s="203">
        <v>0.1001788908765653</v>
      </c>
      <c r="K116" s="212">
        <f t="shared" si="3"/>
        <v>-124</v>
      </c>
      <c r="L116" s="189">
        <f t="shared" si="4"/>
        <v>-27</v>
      </c>
      <c r="M116" s="213">
        <f t="shared" si="5"/>
        <v>-5.3599279693474458E-2</v>
      </c>
    </row>
    <row r="117" spans="1:13" ht="15.75" x14ac:dyDescent="0.25">
      <c r="A117" s="201" t="s">
        <v>953</v>
      </c>
      <c r="B117" s="218" t="s">
        <v>110</v>
      </c>
      <c r="C117" s="201">
        <v>56</v>
      </c>
      <c r="D117" s="202">
        <v>443</v>
      </c>
      <c r="E117" s="203">
        <v>0.12641083521444696</v>
      </c>
      <c r="G117" s="201">
        <v>56</v>
      </c>
      <c r="H117" s="202">
        <v>430</v>
      </c>
      <c r="I117" s="203">
        <v>0.13023255813953488</v>
      </c>
      <c r="K117" s="212">
        <f t="shared" si="3"/>
        <v>0</v>
      </c>
      <c r="L117" s="189">
        <f t="shared" si="4"/>
        <v>-13</v>
      </c>
      <c r="M117" s="213">
        <f t="shared" si="5"/>
        <v>3.8217229250879226E-3</v>
      </c>
    </row>
    <row r="118" spans="1:13" ht="15.75" x14ac:dyDescent="0.25">
      <c r="A118" s="201" t="s">
        <v>954</v>
      </c>
      <c r="B118" s="218" t="s">
        <v>111</v>
      </c>
      <c r="C118" s="201">
        <v>140</v>
      </c>
      <c r="D118" s="202">
        <v>2634</v>
      </c>
      <c r="E118" s="203">
        <v>5.3151100987091873E-2</v>
      </c>
      <c r="G118" s="201">
        <v>133</v>
      </c>
      <c r="H118" s="202">
        <v>2604</v>
      </c>
      <c r="I118" s="203">
        <v>5.1075268817204304E-2</v>
      </c>
      <c r="K118" s="212">
        <f t="shared" si="3"/>
        <v>-7</v>
      </c>
      <c r="L118" s="189">
        <f t="shared" si="4"/>
        <v>-30</v>
      </c>
      <c r="M118" s="213">
        <f t="shared" si="5"/>
        <v>-2.075832169887569E-3</v>
      </c>
    </row>
    <row r="119" spans="1:13" ht="15.75" x14ac:dyDescent="0.25">
      <c r="A119" s="201" t="s">
        <v>955</v>
      </c>
      <c r="B119" s="218" t="s">
        <v>112</v>
      </c>
      <c r="C119" s="201">
        <v>133</v>
      </c>
      <c r="D119" s="202">
        <v>850</v>
      </c>
      <c r="E119" s="203">
        <v>0.15647058823529411</v>
      </c>
      <c r="G119" s="201">
        <v>97</v>
      </c>
      <c r="H119" s="202">
        <v>843</v>
      </c>
      <c r="I119" s="203">
        <v>0.11506524317912219</v>
      </c>
      <c r="K119" s="212">
        <f t="shared" si="3"/>
        <v>-36</v>
      </c>
      <c r="L119" s="189">
        <f t="shared" si="4"/>
        <v>-7</v>
      </c>
      <c r="M119" s="213">
        <f t="shared" si="5"/>
        <v>-4.1405345056171924E-2</v>
      </c>
    </row>
    <row r="120" spans="1:13" ht="15.75" x14ac:dyDescent="0.25">
      <c r="A120" s="201" t="s">
        <v>956</v>
      </c>
      <c r="B120" s="218" t="s">
        <v>113</v>
      </c>
      <c r="C120" s="201">
        <v>64</v>
      </c>
      <c r="D120" s="202">
        <v>804</v>
      </c>
      <c r="E120" s="203">
        <v>7.9601990049751242E-2</v>
      </c>
      <c r="G120" s="201">
        <v>46</v>
      </c>
      <c r="H120" s="202">
        <v>808</v>
      </c>
      <c r="I120" s="203">
        <v>5.6930693069306933E-2</v>
      </c>
      <c r="K120" s="212">
        <f t="shared" si="3"/>
        <v>-18</v>
      </c>
      <c r="L120" s="189">
        <f t="shared" si="4"/>
        <v>4</v>
      </c>
      <c r="M120" s="213">
        <f t="shared" si="5"/>
        <v>-2.267129698044431E-2</v>
      </c>
    </row>
    <row r="121" spans="1:13" ht="15.75" x14ac:dyDescent="0.25">
      <c r="A121" s="201" t="s">
        <v>957</v>
      </c>
      <c r="B121" s="218" t="s">
        <v>4757</v>
      </c>
      <c r="C121" s="201">
        <v>316</v>
      </c>
      <c r="D121" s="202">
        <v>2482</v>
      </c>
      <c r="E121" s="203">
        <v>0.12731668009669622</v>
      </c>
      <c r="G121" s="201">
        <v>341</v>
      </c>
      <c r="H121" s="202">
        <v>2485</v>
      </c>
      <c r="I121" s="203">
        <v>0.13722334004024145</v>
      </c>
      <c r="K121" s="212">
        <f t="shared" si="3"/>
        <v>25</v>
      </c>
      <c r="L121" s="189">
        <f t="shared" si="4"/>
        <v>3</v>
      </c>
      <c r="M121" s="213">
        <f t="shared" si="5"/>
        <v>9.9066599435452263E-3</v>
      </c>
    </row>
    <row r="122" spans="1:13" ht="15.75" x14ac:dyDescent="0.25">
      <c r="A122" s="201" t="s">
        <v>958</v>
      </c>
      <c r="B122" s="218" t="s">
        <v>5001</v>
      </c>
      <c r="C122" s="201">
        <v>448</v>
      </c>
      <c r="D122" s="202">
        <v>1373</v>
      </c>
      <c r="E122" s="203">
        <v>0.32629278951201746</v>
      </c>
      <c r="G122" s="201">
        <v>433</v>
      </c>
      <c r="H122" s="202">
        <v>1374</v>
      </c>
      <c r="I122" s="203">
        <v>0.31513828238719066</v>
      </c>
      <c r="K122" s="212">
        <f t="shared" si="3"/>
        <v>-15</v>
      </c>
      <c r="L122" s="189">
        <f t="shared" si="4"/>
        <v>1</v>
      </c>
      <c r="M122" s="213">
        <f t="shared" si="5"/>
        <v>-1.1154507124826796E-2</v>
      </c>
    </row>
    <row r="123" spans="1:13" ht="15.75" x14ac:dyDescent="0.25">
      <c r="A123" s="201" t="s">
        <v>959</v>
      </c>
      <c r="B123" s="218" t="s">
        <v>8883</v>
      </c>
      <c r="C123" s="201">
        <v>166</v>
      </c>
      <c r="D123" s="202">
        <v>692</v>
      </c>
      <c r="E123" s="203">
        <v>0.23988439306358381</v>
      </c>
      <c r="G123" s="201">
        <v>118</v>
      </c>
      <c r="H123" s="202">
        <v>697</v>
      </c>
      <c r="I123" s="203">
        <v>0.16929698708751795</v>
      </c>
      <c r="K123" s="212">
        <f t="shared" si="3"/>
        <v>-48</v>
      </c>
      <c r="L123" s="189">
        <f t="shared" si="4"/>
        <v>5</v>
      </c>
      <c r="M123" s="213">
        <f t="shared" si="5"/>
        <v>-7.0587405976065859E-2</v>
      </c>
    </row>
    <row r="124" spans="1:13" ht="15.75" x14ac:dyDescent="0.25">
      <c r="A124" s="201" t="s">
        <v>960</v>
      </c>
      <c r="B124" s="218" t="s">
        <v>10109</v>
      </c>
      <c r="C124" s="201">
        <v>21</v>
      </c>
      <c r="D124" s="202">
        <v>180</v>
      </c>
      <c r="E124" s="203">
        <v>0.11666666666666667</v>
      </c>
      <c r="G124" s="201">
        <v>10</v>
      </c>
      <c r="H124" s="202">
        <v>175</v>
      </c>
      <c r="I124" s="203">
        <v>5.7142857142857141E-2</v>
      </c>
      <c r="K124" s="212">
        <f t="shared" si="3"/>
        <v>-11</v>
      </c>
      <c r="L124" s="189">
        <f t="shared" si="4"/>
        <v>-5</v>
      </c>
      <c r="M124" s="213">
        <f t="shared" si="5"/>
        <v>-5.9523809523809527E-2</v>
      </c>
    </row>
    <row r="125" spans="1:13" ht="15.75" x14ac:dyDescent="0.25">
      <c r="A125" s="201" t="s">
        <v>14371</v>
      </c>
      <c r="B125" s="218" t="s">
        <v>3694</v>
      </c>
      <c r="C125" s="201">
        <v>545</v>
      </c>
      <c r="D125" s="202">
        <v>4641</v>
      </c>
      <c r="E125" s="203">
        <v>0.11743158801982331</v>
      </c>
      <c r="G125" s="201">
        <v>621</v>
      </c>
      <c r="H125" s="202">
        <v>4646</v>
      </c>
      <c r="I125" s="203">
        <v>0.13366336633663367</v>
      </c>
      <c r="K125" s="212">
        <f t="shared" si="3"/>
        <v>76</v>
      </c>
      <c r="L125" s="189">
        <f t="shared" si="4"/>
        <v>5</v>
      </c>
      <c r="M125" s="213">
        <f t="shared" si="5"/>
        <v>1.6231778316810358E-2</v>
      </c>
    </row>
    <row r="126" spans="1:13" ht="15.75" x14ac:dyDescent="0.25">
      <c r="A126" s="201" t="s">
        <v>14381</v>
      </c>
      <c r="B126" s="218" t="s">
        <v>8823</v>
      </c>
      <c r="C126" s="201">
        <v>127</v>
      </c>
      <c r="D126" s="202">
        <v>2253</v>
      </c>
      <c r="E126" s="203">
        <v>5.6369285397248114E-2</v>
      </c>
      <c r="G126" s="201">
        <v>97</v>
      </c>
      <c r="H126" s="202">
        <v>2267</v>
      </c>
      <c r="I126" s="203">
        <v>4.2787825319805912E-2</v>
      </c>
      <c r="K126" s="212">
        <f t="shared" si="3"/>
        <v>-30</v>
      </c>
      <c r="L126" s="189">
        <f t="shared" si="4"/>
        <v>14</v>
      </c>
      <c r="M126" s="213">
        <f t="shared" si="5"/>
        <v>-1.3581460077442202E-2</v>
      </c>
    </row>
    <row r="127" spans="1:13" ht="15.75" x14ac:dyDescent="0.25">
      <c r="A127" s="201" t="s">
        <v>14382</v>
      </c>
      <c r="B127" s="218" t="s">
        <v>8836</v>
      </c>
      <c r="C127" s="201">
        <v>274</v>
      </c>
      <c r="D127" s="202">
        <v>3285</v>
      </c>
      <c r="E127" s="203">
        <v>8.3409436834094366E-2</v>
      </c>
      <c r="G127" s="201">
        <v>215</v>
      </c>
      <c r="H127" s="202">
        <v>3306</v>
      </c>
      <c r="I127" s="203">
        <v>6.5033272837265579E-2</v>
      </c>
      <c r="K127" s="212">
        <f t="shared" si="3"/>
        <v>-59</v>
      </c>
      <c r="L127" s="189">
        <f t="shared" si="4"/>
        <v>21</v>
      </c>
      <c r="M127" s="213">
        <f t="shared" si="5"/>
        <v>-1.8376163996828787E-2</v>
      </c>
    </row>
    <row r="128" spans="1:13" ht="15.75" x14ac:dyDescent="0.25">
      <c r="A128" s="201" t="s">
        <v>961</v>
      </c>
      <c r="B128" s="218" t="s">
        <v>114</v>
      </c>
      <c r="C128" s="201">
        <v>51</v>
      </c>
      <c r="D128" s="202">
        <v>1102</v>
      </c>
      <c r="E128" s="203">
        <v>4.6279491833030852E-2</v>
      </c>
      <c r="G128" s="201">
        <v>45</v>
      </c>
      <c r="H128" s="202">
        <v>1112</v>
      </c>
      <c r="I128" s="203">
        <v>4.0467625899280574E-2</v>
      </c>
      <c r="K128" s="212">
        <f t="shared" si="3"/>
        <v>-6</v>
      </c>
      <c r="L128" s="189">
        <f t="shared" si="4"/>
        <v>10</v>
      </c>
      <c r="M128" s="213">
        <f t="shared" si="5"/>
        <v>-5.8118659337502779E-3</v>
      </c>
    </row>
    <row r="129" spans="1:13" ht="15.75" x14ac:dyDescent="0.25">
      <c r="A129" s="201" t="s">
        <v>962</v>
      </c>
      <c r="B129" s="218" t="s">
        <v>115</v>
      </c>
      <c r="C129" s="201">
        <v>114</v>
      </c>
      <c r="D129" s="202">
        <v>734</v>
      </c>
      <c r="E129" s="203">
        <v>0.15531335149863759</v>
      </c>
      <c r="G129" s="201">
        <v>76</v>
      </c>
      <c r="H129" s="202">
        <v>725</v>
      </c>
      <c r="I129" s="203">
        <v>0.10482758620689656</v>
      </c>
      <c r="K129" s="212">
        <f t="shared" si="3"/>
        <v>-38</v>
      </c>
      <c r="L129" s="189">
        <f t="shared" si="4"/>
        <v>-9</v>
      </c>
      <c r="M129" s="213">
        <f t="shared" si="5"/>
        <v>-5.0485765291741036E-2</v>
      </c>
    </row>
    <row r="130" spans="1:13" ht="15.75" x14ac:dyDescent="0.25">
      <c r="A130" s="201" t="s">
        <v>963</v>
      </c>
      <c r="B130" s="218" t="s">
        <v>116</v>
      </c>
      <c r="C130" s="201">
        <v>43</v>
      </c>
      <c r="D130" s="202">
        <v>967</v>
      </c>
      <c r="E130" s="203">
        <v>4.4467425025853151E-2</v>
      </c>
      <c r="G130" s="201">
        <v>42</v>
      </c>
      <c r="H130" s="202">
        <v>975</v>
      </c>
      <c r="I130" s="203">
        <v>4.3076923076923075E-2</v>
      </c>
      <c r="K130" s="212">
        <f t="shared" si="3"/>
        <v>-1</v>
      </c>
      <c r="L130" s="189">
        <f t="shared" si="4"/>
        <v>8</v>
      </c>
      <c r="M130" s="213">
        <f t="shared" si="5"/>
        <v>-1.3905019489300757E-3</v>
      </c>
    </row>
    <row r="131" spans="1:13" ht="15.75" x14ac:dyDescent="0.25">
      <c r="A131" s="201" t="s">
        <v>964</v>
      </c>
      <c r="B131" s="218" t="s">
        <v>117</v>
      </c>
      <c r="C131" s="201">
        <v>60</v>
      </c>
      <c r="D131" s="202">
        <v>242</v>
      </c>
      <c r="E131" s="203">
        <v>0.24793388429752067</v>
      </c>
      <c r="G131" s="201">
        <v>47</v>
      </c>
      <c r="H131" s="202">
        <v>238</v>
      </c>
      <c r="I131" s="203">
        <v>0.19747899159663865</v>
      </c>
      <c r="K131" s="212">
        <f t="shared" si="3"/>
        <v>-13</v>
      </c>
      <c r="L131" s="189">
        <f t="shared" si="4"/>
        <v>-4</v>
      </c>
      <c r="M131" s="213">
        <f t="shared" si="5"/>
        <v>-5.045489270088202E-2</v>
      </c>
    </row>
    <row r="132" spans="1:13" ht="15.75" x14ac:dyDescent="0.25">
      <c r="A132" s="201" t="s">
        <v>965</v>
      </c>
      <c r="B132" s="218" t="s">
        <v>2591</v>
      </c>
      <c r="C132" s="201">
        <v>136</v>
      </c>
      <c r="D132" s="202">
        <v>938</v>
      </c>
      <c r="E132" s="203">
        <v>0.14498933901918976</v>
      </c>
      <c r="G132" s="201">
        <v>112</v>
      </c>
      <c r="H132" s="202">
        <v>923</v>
      </c>
      <c r="I132" s="203">
        <v>0.12134344528710726</v>
      </c>
      <c r="K132" s="212">
        <f t="shared" si="3"/>
        <v>-24</v>
      </c>
      <c r="L132" s="189">
        <f t="shared" si="4"/>
        <v>-15</v>
      </c>
      <c r="M132" s="213">
        <f t="shared" si="5"/>
        <v>-2.3645893732082493E-2</v>
      </c>
    </row>
    <row r="133" spans="1:13" ht="15.75" x14ac:dyDescent="0.25">
      <c r="A133" s="201" t="s">
        <v>966</v>
      </c>
      <c r="B133" s="218" t="s">
        <v>118</v>
      </c>
      <c r="C133" s="201">
        <v>181</v>
      </c>
      <c r="D133" s="202">
        <v>4496</v>
      </c>
      <c r="E133" s="203">
        <v>4.0258007117437725E-2</v>
      </c>
      <c r="G133" s="201">
        <v>138</v>
      </c>
      <c r="H133" s="202">
        <v>4444</v>
      </c>
      <c r="I133" s="203">
        <v>3.1053105310531053E-2</v>
      </c>
      <c r="K133" s="212">
        <f t="shared" si="3"/>
        <v>-43</v>
      </c>
      <c r="L133" s="189">
        <f t="shared" si="4"/>
        <v>-52</v>
      </c>
      <c r="M133" s="213">
        <f t="shared" si="5"/>
        <v>-9.2049018069066714E-3</v>
      </c>
    </row>
    <row r="134" spans="1:13" ht="15.75" x14ac:dyDescent="0.25">
      <c r="A134" s="201" t="s">
        <v>967</v>
      </c>
      <c r="B134" s="218" t="s">
        <v>119</v>
      </c>
      <c r="C134" s="201">
        <v>61</v>
      </c>
      <c r="D134" s="202">
        <v>928</v>
      </c>
      <c r="E134" s="203">
        <v>6.5732758620689655E-2</v>
      </c>
      <c r="G134" s="201">
        <v>64</v>
      </c>
      <c r="H134" s="202">
        <v>938</v>
      </c>
      <c r="I134" s="203">
        <v>6.8230277185501065E-2</v>
      </c>
      <c r="K134" s="212">
        <f t="shared" si="3"/>
        <v>3</v>
      </c>
      <c r="L134" s="189">
        <f t="shared" si="4"/>
        <v>10</v>
      </c>
      <c r="M134" s="213">
        <f t="shared" si="5"/>
        <v>2.4975185648114101E-3</v>
      </c>
    </row>
    <row r="135" spans="1:13" ht="15.75" x14ac:dyDescent="0.25">
      <c r="A135" s="201" t="s">
        <v>968</v>
      </c>
      <c r="B135" s="218" t="s">
        <v>120</v>
      </c>
      <c r="C135" s="201">
        <v>100</v>
      </c>
      <c r="D135" s="202">
        <v>708</v>
      </c>
      <c r="E135" s="203">
        <v>0.14124293785310735</v>
      </c>
      <c r="G135" s="201">
        <v>84</v>
      </c>
      <c r="H135" s="202">
        <v>699</v>
      </c>
      <c r="I135" s="203">
        <v>0.12017167381974249</v>
      </c>
      <c r="K135" s="212">
        <f t="shared" si="3"/>
        <v>-16</v>
      </c>
      <c r="L135" s="189">
        <f t="shared" si="4"/>
        <v>-9</v>
      </c>
      <c r="M135" s="213">
        <f t="shared" si="5"/>
        <v>-2.1071264033364859E-2</v>
      </c>
    </row>
    <row r="136" spans="1:13" ht="15.75" x14ac:dyDescent="0.25">
      <c r="A136" s="201" t="s">
        <v>969</v>
      </c>
      <c r="B136" s="218" t="s">
        <v>121</v>
      </c>
      <c r="C136" s="201">
        <v>58</v>
      </c>
      <c r="D136" s="202">
        <v>1402</v>
      </c>
      <c r="E136" s="203">
        <v>4.136947218259629E-2</v>
      </c>
      <c r="G136" s="201">
        <v>40</v>
      </c>
      <c r="H136" s="202">
        <v>1374</v>
      </c>
      <c r="I136" s="203">
        <v>2.9112081513828238E-2</v>
      </c>
      <c r="K136" s="212">
        <f t="shared" ref="K136:K199" si="6">G136-C136</f>
        <v>-18</v>
      </c>
      <c r="L136" s="189">
        <f t="shared" ref="L136:L199" si="7">H136-D136</f>
        <v>-28</v>
      </c>
      <c r="M136" s="213">
        <f t="shared" ref="M136:M199" si="8">I136-E136</f>
        <v>-1.2257390668768051E-2</v>
      </c>
    </row>
    <row r="137" spans="1:13" ht="15.75" x14ac:dyDescent="0.25">
      <c r="A137" s="201" t="s">
        <v>970</v>
      </c>
      <c r="B137" s="218" t="s">
        <v>122</v>
      </c>
      <c r="C137" s="201">
        <v>57</v>
      </c>
      <c r="D137" s="202">
        <v>354</v>
      </c>
      <c r="E137" s="203">
        <v>0.16101694915254236</v>
      </c>
      <c r="G137" s="201">
        <v>57</v>
      </c>
      <c r="H137" s="202">
        <v>355</v>
      </c>
      <c r="I137" s="203">
        <v>0.16056338028169015</v>
      </c>
      <c r="K137" s="212">
        <f t="shared" si="6"/>
        <v>0</v>
      </c>
      <c r="L137" s="189">
        <f t="shared" si="7"/>
        <v>1</v>
      </c>
      <c r="M137" s="213">
        <f t="shared" si="8"/>
        <v>-4.535688708522112E-4</v>
      </c>
    </row>
    <row r="138" spans="1:13" ht="15.75" x14ac:dyDescent="0.25">
      <c r="A138" s="201" t="s">
        <v>971</v>
      </c>
      <c r="B138" s="218" t="s">
        <v>123</v>
      </c>
      <c r="C138" s="201">
        <v>242</v>
      </c>
      <c r="D138" s="202">
        <v>1119</v>
      </c>
      <c r="E138" s="203">
        <v>0.2162645218945487</v>
      </c>
      <c r="G138" s="201">
        <v>204</v>
      </c>
      <c r="H138" s="202">
        <v>1105</v>
      </c>
      <c r="I138" s="203">
        <v>0.18461538461538463</v>
      </c>
      <c r="K138" s="212">
        <f t="shared" si="6"/>
        <v>-38</v>
      </c>
      <c r="L138" s="189">
        <f t="shared" si="7"/>
        <v>-14</v>
      </c>
      <c r="M138" s="213">
        <f t="shared" si="8"/>
        <v>-3.1649137279164075E-2</v>
      </c>
    </row>
    <row r="139" spans="1:13" ht="15.75" x14ac:dyDescent="0.25">
      <c r="A139" s="201" t="s">
        <v>972</v>
      </c>
      <c r="B139" s="218" t="s">
        <v>124</v>
      </c>
      <c r="C139" s="201">
        <v>407</v>
      </c>
      <c r="D139" s="202">
        <v>1405</v>
      </c>
      <c r="E139" s="203">
        <v>0.28967971530249109</v>
      </c>
      <c r="G139" s="201">
        <v>342</v>
      </c>
      <c r="H139" s="202">
        <v>1385</v>
      </c>
      <c r="I139" s="203">
        <v>0.24693140794223828</v>
      </c>
      <c r="K139" s="212">
        <f t="shared" si="6"/>
        <v>-65</v>
      </c>
      <c r="L139" s="189">
        <f t="shared" si="7"/>
        <v>-20</v>
      </c>
      <c r="M139" s="213">
        <f t="shared" si="8"/>
        <v>-4.2748307360252813E-2</v>
      </c>
    </row>
    <row r="140" spans="1:13" ht="15.75" x14ac:dyDescent="0.25">
      <c r="A140" s="201" t="s">
        <v>973</v>
      </c>
      <c r="B140" s="218" t="s">
        <v>125</v>
      </c>
      <c r="C140" s="201">
        <v>69</v>
      </c>
      <c r="D140" s="202">
        <v>332</v>
      </c>
      <c r="E140" s="203">
        <v>0.20783132530120482</v>
      </c>
      <c r="G140" s="201">
        <v>63</v>
      </c>
      <c r="H140" s="202">
        <v>312</v>
      </c>
      <c r="I140" s="203">
        <v>0.20192307692307693</v>
      </c>
      <c r="K140" s="212">
        <f t="shared" si="6"/>
        <v>-6</v>
      </c>
      <c r="L140" s="189">
        <f t="shared" si="7"/>
        <v>-20</v>
      </c>
      <c r="M140" s="213">
        <f t="shared" si="8"/>
        <v>-5.9082483781278949E-3</v>
      </c>
    </row>
    <row r="141" spans="1:13" ht="15.75" x14ac:dyDescent="0.25">
      <c r="A141" s="201" t="s">
        <v>974</v>
      </c>
      <c r="B141" s="218" t="s">
        <v>126</v>
      </c>
      <c r="C141" s="201">
        <v>61</v>
      </c>
      <c r="D141" s="202">
        <v>480</v>
      </c>
      <c r="E141" s="203">
        <v>0.12708333333333333</v>
      </c>
      <c r="G141" s="201">
        <v>41</v>
      </c>
      <c r="H141" s="202">
        <v>481</v>
      </c>
      <c r="I141" s="203">
        <v>8.5239085239085244E-2</v>
      </c>
      <c r="K141" s="212">
        <f t="shared" si="6"/>
        <v>-20</v>
      </c>
      <c r="L141" s="189">
        <f t="shared" si="7"/>
        <v>1</v>
      </c>
      <c r="M141" s="213">
        <f t="shared" si="8"/>
        <v>-4.1844248094248082E-2</v>
      </c>
    </row>
    <row r="142" spans="1:13" ht="15.75" x14ac:dyDescent="0.25">
      <c r="A142" s="201" t="s">
        <v>975</v>
      </c>
      <c r="B142" s="218" t="s">
        <v>127</v>
      </c>
      <c r="C142" s="201">
        <v>45</v>
      </c>
      <c r="D142" s="202">
        <v>430</v>
      </c>
      <c r="E142" s="203">
        <v>0.10465116279069768</v>
      </c>
      <c r="G142" s="201">
        <v>34</v>
      </c>
      <c r="H142" s="202">
        <v>422</v>
      </c>
      <c r="I142" s="203">
        <v>8.0568720379146919E-2</v>
      </c>
      <c r="K142" s="212">
        <f t="shared" si="6"/>
        <v>-11</v>
      </c>
      <c r="L142" s="189">
        <f t="shared" si="7"/>
        <v>-8</v>
      </c>
      <c r="M142" s="213">
        <f t="shared" si="8"/>
        <v>-2.4082442411550761E-2</v>
      </c>
    </row>
    <row r="143" spans="1:13" ht="15.75" x14ac:dyDescent="0.25">
      <c r="A143" s="201" t="s">
        <v>976</v>
      </c>
      <c r="B143" s="218" t="s">
        <v>128</v>
      </c>
      <c r="C143" s="201">
        <v>1884</v>
      </c>
      <c r="D143" s="202">
        <v>12697</v>
      </c>
      <c r="E143" s="203">
        <v>0.14838150744270301</v>
      </c>
      <c r="G143" s="201">
        <v>1864</v>
      </c>
      <c r="H143" s="202">
        <v>12908</v>
      </c>
      <c r="I143" s="203">
        <v>0.14440656956925937</v>
      </c>
      <c r="K143" s="212">
        <f t="shared" si="6"/>
        <v>-20</v>
      </c>
      <c r="L143" s="189">
        <f t="shared" si="7"/>
        <v>211</v>
      </c>
      <c r="M143" s="213">
        <f t="shared" si="8"/>
        <v>-3.9749378734436347E-3</v>
      </c>
    </row>
    <row r="144" spans="1:13" ht="15.75" x14ac:dyDescent="0.25">
      <c r="A144" s="201" t="s">
        <v>977</v>
      </c>
      <c r="B144" s="218" t="s">
        <v>129</v>
      </c>
      <c r="C144" s="201">
        <v>69</v>
      </c>
      <c r="D144" s="202">
        <v>484</v>
      </c>
      <c r="E144" s="203">
        <v>0.14256198347107438</v>
      </c>
      <c r="G144" s="201">
        <v>67</v>
      </c>
      <c r="H144" s="202">
        <v>480</v>
      </c>
      <c r="I144" s="203">
        <v>0.13958333333333334</v>
      </c>
      <c r="K144" s="212">
        <f t="shared" si="6"/>
        <v>-2</v>
      </c>
      <c r="L144" s="189">
        <f t="shared" si="7"/>
        <v>-4</v>
      </c>
      <c r="M144" s="213">
        <f t="shared" si="8"/>
        <v>-2.9786501377410401E-3</v>
      </c>
    </row>
    <row r="145" spans="1:13" ht="15.75" x14ac:dyDescent="0.25">
      <c r="A145" s="201" t="s">
        <v>978</v>
      </c>
      <c r="B145" s="218" t="s">
        <v>130</v>
      </c>
      <c r="C145" s="201">
        <v>50</v>
      </c>
      <c r="D145" s="202">
        <v>1283</v>
      </c>
      <c r="E145" s="203">
        <v>3.8971161340607949E-2</v>
      </c>
      <c r="G145" s="201">
        <v>55</v>
      </c>
      <c r="H145" s="202">
        <v>1272</v>
      </c>
      <c r="I145" s="203">
        <v>4.3238993710691821E-2</v>
      </c>
      <c r="K145" s="212">
        <f t="shared" si="6"/>
        <v>5</v>
      </c>
      <c r="L145" s="189">
        <f t="shared" si="7"/>
        <v>-11</v>
      </c>
      <c r="M145" s="213">
        <f t="shared" si="8"/>
        <v>4.2678323700838725E-3</v>
      </c>
    </row>
    <row r="146" spans="1:13" ht="15.75" x14ac:dyDescent="0.25">
      <c r="A146" s="201" t="s">
        <v>979</v>
      </c>
      <c r="B146" s="218" t="s">
        <v>131</v>
      </c>
      <c r="C146" s="201">
        <v>502</v>
      </c>
      <c r="D146" s="202">
        <v>2825</v>
      </c>
      <c r="E146" s="203">
        <v>0.17769911504424779</v>
      </c>
      <c r="G146" s="201">
        <v>385</v>
      </c>
      <c r="H146" s="202">
        <v>2833</v>
      </c>
      <c r="I146" s="203">
        <v>0.13589834098129192</v>
      </c>
      <c r="K146" s="212">
        <f t="shared" si="6"/>
        <v>-117</v>
      </c>
      <c r="L146" s="189">
        <f t="shared" si="7"/>
        <v>8</v>
      </c>
      <c r="M146" s="213">
        <f t="shared" si="8"/>
        <v>-4.1800774062955875E-2</v>
      </c>
    </row>
    <row r="147" spans="1:13" ht="15.75" x14ac:dyDescent="0.25">
      <c r="A147" s="201" t="s">
        <v>980</v>
      </c>
      <c r="B147" s="218" t="s">
        <v>132</v>
      </c>
      <c r="C147" s="201">
        <v>151</v>
      </c>
      <c r="D147" s="202">
        <v>1071</v>
      </c>
      <c r="E147" s="203">
        <v>0.14098972922502334</v>
      </c>
      <c r="G147" s="201">
        <v>170</v>
      </c>
      <c r="H147" s="202">
        <v>1074</v>
      </c>
      <c r="I147" s="203">
        <v>0.15828677839851024</v>
      </c>
      <c r="K147" s="212">
        <f t="shared" si="6"/>
        <v>19</v>
      </c>
      <c r="L147" s="189">
        <f t="shared" si="7"/>
        <v>3</v>
      </c>
      <c r="M147" s="213">
        <f t="shared" si="8"/>
        <v>1.72970491734869E-2</v>
      </c>
    </row>
    <row r="148" spans="1:13" ht="15.75" x14ac:dyDescent="0.25">
      <c r="A148" s="201" t="s">
        <v>981</v>
      </c>
      <c r="B148" s="218" t="s">
        <v>133</v>
      </c>
      <c r="C148" s="201">
        <v>6</v>
      </c>
      <c r="D148" s="202">
        <v>42</v>
      </c>
      <c r="E148" s="203">
        <v>0.14285714285714285</v>
      </c>
      <c r="G148" s="201">
        <v>6</v>
      </c>
      <c r="H148" s="202">
        <v>41</v>
      </c>
      <c r="I148" s="203">
        <v>0.14634146341463414</v>
      </c>
      <c r="K148" s="212">
        <f t="shared" si="6"/>
        <v>0</v>
      </c>
      <c r="L148" s="189">
        <f t="shared" si="7"/>
        <v>-1</v>
      </c>
      <c r="M148" s="213">
        <f t="shared" si="8"/>
        <v>3.4843205574912883E-3</v>
      </c>
    </row>
    <row r="149" spans="1:13" ht="15.75" x14ac:dyDescent="0.25">
      <c r="A149" s="201" t="s">
        <v>982</v>
      </c>
      <c r="B149" s="218" t="s">
        <v>134</v>
      </c>
      <c r="C149" s="201">
        <v>42</v>
      </c>
      <c r="D149" s="202">
        <v>285</v>
      </c>
      <c r="E149" s="203">
        <v>0.14736842105263157</v>
      </c>
      <c r="G149" s="201">
        <v>25</v>
      </c>
      <c r="H149" s="202">
        <v>283</v>
      </c>
      <c r="I149" s="203">
        <v>8.8339222614840993E-2</v>
      </c>
      <c r="K149" s="212">
        <f t="shared" si="6"/>
        <v>-17</v>
      </c>
      <c r="L149" s="189">
        <f t="shared" si="7"/>
        <v>-2</v>
      </c>
      <c r="M149" s="213">
        <f t="shared" si="8"/>
        <v>-5.9029198437790573E-2</v>
      </c>
    </row>
    <row r="150" spans="1:13" ht="15.75" x14ac:dyDescent="0.25">
      <c r="A150" s="201" t="s">
        <v>983</v>
      </c>
      <c r="B150" s="218" t="s">
        <v>135</v>
      </c>
      <c r="C150" s="201">
        <v>773</v>
      </c>
      <c r="D150" s="202">
        <v>2856</v>
      </c>
      <c r="E150" s="203">
        <v>0.27065826330532211</v>
      </c>
      <c r="G150" s="201">
        <v>763</v>
      </c>
      <c r="H150" s="202">
        <v>2859</v>
      </c>
      <c r="I150" s="203">
        <v>0.26687653025533403</v>
      </c>
      <c r="K150" s="212">
        <f t="shared" si="6"/>
        <v>-10</v>
      </c>
      <c r="L150" s="189">
        <f t="shared" si="7"/>
        <v>3</v>
      </c>
      <c r="M150" s="213">
        <f t="shared" si="8"/>
        <v>-3.7817330499880786E-3</v>
      </c>
    </row>
    <row r="151" spans="1:13" ht="15.75" x14ac:dyDescent="0.25">
      <c r="A151" s="201" t="s">
        <v>992</v>
      </c>
      <c r="B151" s="218" t="s">
        <v>14434</v>
      </c>
      <c r="C151" s="201">
        <v>78275</v>
      </c>
      <c r="D151" s="202">
        <v>375282</v>
      </c>
      <c r="E151" s="203">
        <v>0.20857648381750257</v>
      </c>
      <c r="G151" s="201">
        <v>78466</v>
      </c>
      <c r="H151" s="202">
        <v>375750</v>
      </c>
      <c r="I151" s="203">
        <v>0.20882501663339986</v>
      </c>
      <c r="K151" s="212">
        <f t="shared" si="6"/>
        <v>191</v>
      </c>
      <c r="L151" s="189">
        <f t="shared" si="7"/>
        <v>468</v>
      </c>
      <c r="M151" s="213">
        <f t="shared" si="8"/>
        <v>2.4853281589728993E-4</v>
      </c>
    </row>
    <row r="152" spans="1:13" ht="15.75" x14ac:dyDescent="0.25">
      <c r="A152" s="201" t="s">
        <v>984</v>
      </c>
      <c r="B152" s="218" t="s">
        <v>136</v>
      </c>
      <c r="C152" s="201">
        <v>403</v>
      </c>
      <c r="D152" s="202">
        <v>1372</v>
      </c>
      <c r="E152" s="203">
        <v>0.29373177842565595</v>
      </c>
      <c r="G152" s="201">
        <v>439</v>
      </c>
      <c r="H152" s="202">
        <v>1373</v>
      </c>
      <c r="I152" s="203">
        <v>0.31973780043699929</v>
      </c>
      <c r="K152" s="212">
        <f t="shared" si="6"/>
        <v>36</v>
      </c>
      <c r="L152" s="189">
        <f t="shared" si="7"/>
        <v>1</v>
      </c>
      <c r="M152" s="213">
        <f t="shared" si="8"/>
        <v>2.6006022011343333E-2</v>
      </c>
    </row>
    <row r="153" spans="1:13" ht="15.75" x14ac:dyDescent="0.25">
      <c r="A153" s="201" t="s">
        <v>985</v>
      </c>
      <c r="B153" s="218" t="s">
        <v>137</v>
      </c>
      <c r="C153" s="201">
        <v>185</v>
      </c>
      <c r="D153" s="202">
        <v>759</v>
      </c>
      <c r="E153" s="203">
        <v>0.24374176548089591</v>
      </c>
      <c r="G153" s="201">
        <v>166</v>
      </c>
      <c r="H153" s="202">
        <v>761</v>
      </c>
      <c r="I153" s="203">
        <v>0.21813403416557162</v>
      </c>
      <c r="K153" s="212">
        <f t="shared" si="6"/>
        <v>-19</v>
      </c>
      <c r="L153" s="189">
        <f t="shared" si="7"/>
        <v>2</v>
      </c>
      <c r="M153" s="213">
        <f t="shared" si="8"/>
        <v>-2.5607731315324289E-2</v>
      </c>
    </row>
    <row r="154" spans="1:13" ht="15.75" x14ac:dyDescent="0.25">
      <c r="A154" s="201" t="s">
        <v>14387</v>
      </c>
      <c r="B154" s="218" t="s">
        <v>11391</v>
      </c>
      <c r="C154" s="201">
        <v>186</v>
      </c>
      <c r="D154" s="202">
        <v>2538</v>
      </c>
      <c r="E154" s="203">
        <v>7.328605200945626E-2</v>
      </c>
      <c r="G154" s="201">
        <v>115</v>
      </c>
      <c r="H154" s="202">
        <v>2531</v>
      </c>
      <c r="I154" s="203">
        <v>4.5436586329514028E-2</v>
      </c>
      <c r="K154" s="212">
        <f t="shared" si="6"/>
        <v>-71</v>
      </c>
      <c r="L154" s="189">
        <f t="shared" si="7"/>
        <v>-7</v>
      </c>
      <c r="M154" s="213">
        <f t="shared" si="8"/>
        <v>-2.7849465679942231E-2</v>
      </c>
    </row>
    <row r="155" spans="1:13" ht="15.75" x14ac:dyDescent="0.25">
      <c r="A155" s="201" t="s">
        <v>14388</v>
      </c>
      <c r="B155" s="218" t="s">
        <v>11456</v>
      </c>
      <c r="C155" s="201">
        <v>116</v>
      </c>
      <c r="D155" s="202">
        <v>3233</v>
      </c>
      <c r="E155" s="203">
        <v>3.5879987627590475E-2</v>
      </c>
      <c r="G155" s="201">
        <v>99</v>
      </c>
      <c r="H155" s="202">
        <v>3223</v>
      </c>
      <c r="I155" s="203">
        <v>3.0716723549488054E-2</v>
      </c>
      <c r="K155" s="212">
        <f t="shared" si="6"/>
        <v>-17</v>
      </c>
      <c r="L155" s="189">
        <f t="shared" si="7"/>
        <v>-10</v>
      </c>
      <c r="M155" s="213">
        <f t="shared" si="8"/>
        <v>-5.1632640781024211E-3</v>
      </c>
    </row>
    <row r="156" spans="1:13" ht="15.75" x14ac:dyDescent="0.25">
      <c r="A156" s="201" t="s">
        <v>986</v>
      </c>
      <c r="B156" s="218" t="s">
        <v>138</v>
      </c>
      <c r="C156" s="201">
        <v>300</v>
      </c>
      <c r="D156" s="202">
        <v>6091</v>
      </c>
      <c r="E156" s="203">
        <v>4.925299622393696E-2</v>
      </c>
      <c r="G156" s="201">
        <v>275</v>
      </c>
      <c r="H156" s="202">
        <v>6021</v>
      </c>
      <c r="I156" s="203">
        <v>4.5673476166749709E-2</v>
      </c>
      <c r="K156" s="212">
        <f t="shared" si="6"/>
        <v>-25</v>
      </c>
      <c r="L156" s="189">
        <f t="shared" si="7"/>
        <v>-70</v>
      </c>
      <c r="M156" s="213">
        <f t="shared" si="8"/>
        <v>-3.5795200571872507E-3</v>
      </c>
    </row>
    <row r="157" spans="1:13" ht="15.75" x14ac:dyDescent="0.25">
      <c r="A157" s="201" t="s">
        <v>987</v>
      </c>
      <c r="B157" s="218" t="s">
        <v>139</v>
      </c>
      <c r="C157" s="201">
        <v>981</v>
      </c>
      <c r="D157" s="202">
        <v>6023</v>
      </c>
      <c r="E157" s="203">
        <v>0.16287564336709281</v>
      </c>
      <c r="G157" s="201">
        <v>1030</v>
      </c>
      <c r="H157" s="202">
        <v>6028</v>
      </c>
      <c r="I157" s="203">
        <v>0.17086927670869276</v>
      </c>
      <c r="K157" s="212">
        <f t="shared" si="6"/>
        <v>49</v>
      </c>
      <c r="L157" s="189">
        <f t="shared" si="7"/>
        <v>5</v>
      </c>
      <c r="M157" s="213">
        <f t="shared" si="8"/>
        <v>7.9936333415999428E-3</v>
      </c>
    </row>
    <row r="158" spans="1:13" ht="15.75" x14ac:dyDescent="0.25">
      <c r="A158" s="201" t="s">
        <v>988</v>
      </c>
      <c r="B158" s="218" t="s">
        <v>140</v>
      </c>
      <c r="C158" s="201">
        <v>185</v>
      </c>
      <c r="D158" s="202">
        <v>2072</v>
      </c>
      <c r="E158" s="203">
        <v>8.9285714285714288E-2</v>
      </c>
      <c r="G158" s="201">
        <v>133</v>
      </c>
      <c r="H158" s="202">
        <v>2086</v>
      </c>
      <c r="I158" s="203">
        <v>6.3758389261744972E-2</v>
      </c>
      <c r="K158" s="212">
        <f t="shared" si="6"/>
        <v>-52</v>
      </c>
      <c r="L158" s="189">
        <f t="shared" si="7"/>
        <v>14</v>
      </c>
      <c r="M158" s="213">
        <f t="shared" si="8"/>
        <v>-2.5527325023969316E-2</v>
      </c>
    </row>
    <row r="159" spans="1:13" ht="15.75" x14ac:dyDescent="0.25">
      <c r="A159" s="201" t="s">
        <v>989</v>
      </c>
      <c r="B159" s="218" t="s">
        <v>141</v>
      </c>
      <c r="C159" s="201">
        <v>293</v>
      </c>
      <c r="D159" s="202">
        <v>5415</v>
      </c>
      <c r="E159" s="203">
        <v>5.4108956602031397E-2</v>
      </c>
      <c r="G159" s="201">
        <v>214</v>
      </c>
      <c r="H159" s="202">
        <v>5450</v>
      </c>
      <c r="I159" s="203">
        <v>3.9266055045871558E-2</v>
      </c>
      <c r="K159" s="212">
        <f t="shared" si="6"/>
        <v>-79</v>
      </c>
      <c r="L159" s="189">
        <f t="shared" si="7"/>
        <v>35</v>
      </c>
      <c r="M159" s="213">
        <f t="shared" si="8"/>
        <v>-1.4842901556159839E-2</v>
      </c>
    </row>
    <row r="160" spans="1:13" ht="15.75" x14ac:dyDescent="0.25">
      <c r="A160" s="201" t="s">
        <v>990</v>
      </c>
      <c r="B160" s="218" t="s">
        <v>142</v>
      </c>
      <c r="C160" s="201">
        <v>2437</v>
      </c>
      <c r="D160" s="202">
        <v>11733</v>
      </c>
      <c r="E160" s="203">
        <v>0.20770476433989601</v>
      </c>
      <c r="G160" s="201">
        <v>2452</v>
      </c>
      <c r="H160" s="202">
        <v>11746</v>
      </c>
      <c r="I160" s="203">
        <v>0.2087519155457177</v>
      </c>
      <c r="K160" s="212">
        <f t="shared" si="6"/>
        <v>15</v>
      </c>
      <c r="L160" s="189">
        <f t="shared" si="7"/>
        <v>13</v>
      </c>
      <c r="M160" s="213">
        <f t="shared" si="8"/>
        <v>1.0471512058216892E-3</v>
      </c>
    </row>
    <row r="161" spans="1:13" ht="15.75" x14ac:dyDescent="0.25">
      <c r="A161" s="201" t="s">
        <v>991</v>
      </c>
      <c r="B161" s="218" t="s">
        <v>143</v>
      </c>
      <c r="C161" s="201">
        <v>33</v>
      </c>
      <c r="D161" s="202">
        <v>252</v>
      </c>
      <c r="E161" s="203">
        <v>0.13095238095238096</v>
      </c>
      <c r="G161" s="201">
        <v>17</v>
      </c>
      <c r="H161" s="202">
        <v>257</v>
      </c>
      <c r="I161" s="203">
        <v>6.6147859922178989E-2</v>
      </c>
      <c r="K161" s="212">
        <f t="shared" si="6"/>
        <v>-16</v>
      </c>
      <c r="L161" s="189">
        <f t="shared" si="7"/>
        <v>5</v>
      </c>
      <c r="M161" s="213">
        <f t="shared" si="8"/>
        <v>-6.480452103020197E-2</v>
      </c>
    </row>
    <row r="162" spans="1:13" ht="15.75" x14ac:dyDescent="0.25">
      <c r="A162" s="201" t="s">
        <v>993</v>
      </c>
      <c r="B162" s="218" t="s">
        <v>145</v>
      </c>
      <c r="C162" s="201">
        <v>61</v>
      </c>
      <c r="D162" s="202">
        <v>348</v>
      </c>
      <c r="E162" s="203">
        <v>0.17528735632183909</v>
      </c>
      <c r="G162" s="201">
        <v>52</v>
      </c>
      <c r="H162" s="202">
        <v>338</v>
      </c>
      <c r="I162" s="203">
        <v>0.15384615384615385</v>
      </c>
      <c r="K162" s="212">
        <f t="shared" si="6"/>
        <v>-9</v>
      </c>
      <c r="L162" s="189">
        <f t="shared" si="7"/>
        <v>-10</v>
      </c>
      <c r="M162" s="213">
        <f t="shared" si="8"/>
        <v>-2.1441202475685234E-2</v>
      </c>
    </row>
    <row r="163" spans="1:13" ht="15.75" x14ac:dyDescent="0.25">
      <c r="A163" s="201" t="s">
        <v>994</v>
      </c>
      <c r="B163" s="218" t="s">
        <v>146</v>
      </c>
      <c r="C163" s="201">
        <v>296</v>
      </c>
      <c r="D163" s="202">
        <v>1813</v>
      </c>
      <c r="E163" s="203">
        <v>0.16326530612244897</v>
      </c>
      <c r="G163" s="201">
        <v>213</v>
      </c>
      <c r="H163" s="202">
        <v>1802</v>
      </c>
      <c r="I163" s="203">
        <v>0.11820199778024418</v>
      </c>
      <c r="K163" s="212">
        <f t="shared" si="6"/>
        <v>-83</v>
      </c>
      <c r="L163" s="189">
        <f t="shared" si="7"/>
        <v>-11</v>
      </c>
      <c r="M163" s="213">
        <f t="shared" si="8"/>
        <v>-4.5063308342204789E-2</v>
      </c>
    </row>
    <row r="164" spans="1:13" ht="15.75" x14ac:dyDescent="0.25">
      <c r="A164" s="201" t="s">
        <v>995</v>
      </c>
      <c r="B164" s="218" t="s">
        <v>147</v>
      </c>
      <c r="C164" s="201">
        <v>156</v>
      </c>
      <c r="D164" s="202">
        <v>2096</v>
      </c>
      <c r="E164" s="203">
        <v>7.4427480916030533E-2</v>
      </c>
      <c r="G164" s="201">
        <v>127</v>
      </c>
      <c r="H164" s="202">
        <v>2085</v>
      </c>
      <c r="I164" s="203">
        <v>6.0911270983213431E-2</v>
      </c>
      <c r="K164" s="212">
        <f t="shared" si="6"/>
        <v>-29</v>
      </c>
      <c r="L164" s="189">
        <f t="shared" si="7"/>
        <v>-11</v>
      </c>
      <c r="M164" s="213">
        <f t="shared" si="8"/>
        <v>-1.3516209932817103E-2</v>
      </c>
    </row>
    <row r="165" spans="1:13" ht="15.75" x14ac:dyDescent="0.25">
      <c r="A165" s="201" t="s">
        <v>996</v>
      </c>
      <c r="B165" s="218" t="s">
        <v>148</v>
      </c>
      <c r="C165" s="201">
        <v>65</v>
      </c>
      <c r="D165" s="202">
        <v>477</v>
      </c>
      <c r="E165" s="203">
        <v>0.13626834381551362</v>
      </c>
      <c r="G165" s="201">
        <v>92</v>
      </c>
      <c r="H165" s="202">
        <v>493</v>
      </c>
      <c r="I165" s="203">
        <v>0.18661257606490872</v>
      </c>
      <c r="K165" s="212">
        <f t="shared" si="6"/>
        <v>27</v>
      </c>
      <c r="L165" s="189">
        <f t="shared" si="7"/>
        <v>16</v>
      </c>
      <c r="M165" s="213">
        <f t="shared" si="8"/>
        <v>5.0344232249395104E-2</v>
      </c>
    </row>
    <row r="166" spans="1:13" ht="15.75" x14ac:dyDescent="0.25">
      <c r="A166" s="201" t="s">
        <v>997</v>
      </c>
      <c r="B166" s="218" t="s">
        <v>149</v>
      </c>
      <c r="C166" s="201">
        <v>1040</v>
      </c>
      <c r="D166" s="202">
        <v>6841</v>
      </c>
      <c r="E166" s="203">
        <v>0.15202455781318522</v>
      </c>
      <c r="G166" s="201">
        <v>813</v>
      </c>
      <c r="H166" s="202">
        <v>6771</v>
      </c>
      <c r="I166" s="203">
        <v>0.12007089056269384</v>
      </c>
      <c r="K166" s="212">
        <f t="shared" si="6"/>
        <v>-227</v>
      </c>
      <c r="L166" s="189">
        <f t="shared" si="7"/>
        <v>-70</v>
      </c>
      <c r="M166" s="213">
        <f t="shared" si="8"/>
        <v>-3.1953667250491383E-2</v>
      </c>
    </row>
    <row r="167" spans="1:13" ht="15.75" x14ac:dyDescent="0.25">
      <c r="A167" s="201" t="s">
        <v>998</v>
      </c>
      <c r="B167" s="218" t="s">
        <v>150</v>
      </c>
      <c r="C167" s="201">
        <v>46</v>
      </c>
      <c r="D167" s="202">
        <v>333</v>
      </c>
      <c r="E167" s="203">
        <v>0.13813813813813813</v>
      </c>
      <c r="G167" s="201">
        <v>39</v>
      </c>
      <c r="H167" s="202">
        <v>325</v>
      </c>
      <c r="I167" s="203">
        <v>0.12</v>
      </c>
      <c r="K167" s="212">
        <f t="shared" si="6"/>
        <v>-7</v>
      </c>
      <c r="L167" s="189">
        <f t="shared" si="7"/>
        <v>-8</v>
      </c>
      <c r="M167" s="213">
        <f t="shared" si="8"/>
        <v>-1.8138138138138138E-2</v>
      </c>
    </row>
    <row r="168" spans="1:13" ht="15.75" x14ac:dyDescent="0.25">
      <c r="A168" s="201" t="s">
        <v>999</v>
      </c>
      <c r="B168" s="218" t="s">
        <v>151</v>
      </c>
      <c r="C168" s="201">
        <v>74</v>
      </c>
      <c r="D168" s="202">
        <v>2368</v>
      </c>
      <c r="E168" s="203">
        <v>3.125E-2</v>
      </c>
      <c r="G168" s="201">
        <v>61</v>
      </c>
      <c r="H168" s="202">
        <v>2352</v>
      </c>
      <c r="I168" s="203">
        <v>2.5935374149659865E-2</v>
      </c>
      <c r="K168" s="212">
        <f t="shared" si="6"/>
        <v>-13</v>
      </c>
      <c r="L168" s="189">
        <f t="shared" si="7"/>
        <v>-16</v>
      </c>
      <c r="M168" s="213">
        <f t="shared" si="8"/>
        <v>-5.314625850340135E-3</v>
      </c>
    </row>
    <row r="169" spans="1:13" ht="15.75" x14ac:dyDescent="0.25">
      <c r="A169" s="201" t="s">
        <v>1000</v>
      </c>
      <c r="B169" s="218" t="s">
        <v>152</v>
      </c>
      <c r="C169" s="201">
        <v>773</v>
      </c>
      <c r="D169" s="202">
        <v>6430</v>
      </c>
      <c r="E169" s="203">
        <v>0.12021772939346811</v>
      </c>
      <c r="G169" s="201">
        <v>812</v>
      </c>
      <c r="H169" s="202">
        <v>6437</v>
      </c>
      <c r="I169" s="203">
        <v>0.12614572005592667</v>
      </c>
      <c r="K169" s="212">
        <f t="shared" si="6"/>
        <v>39</v>
      </c>
      <c r="L169" s="189">
        <f t="shared" si="7"/>
        <v>7</v>
      </c>
      <c r="M169" s="213">
        <f t="shared" si="8"/>
        <v>5.9279906624585543E-3</v>
      </c>
    </row>
    <row r="170" spans="1:13" ht="15.75" x14ac:dyDescent="0.25">
      <c r="A170" s="201" t="s">
        <v>1047</v>
      </c>
      <c r="B170" s="218" t="s">
        <v>13283</v>
      </c>
      <c r="C170" s="201">
        <v>183</v>
      </c>
      <c r="D170" s="202">
        <v>979</v>
      </c>
      <c r="E170" s="203">
        <v>0.18692543411644535</v>
      </c>
      <c r="G170" s="201">
        <v>155</v>
      </c>
      <c r="H170" s="202">
        <v>967</v>
      </c>
      <c r="I170" s="203">
        <v>0.16028955532574973</v>
      </c>
      <c r="K170" s="212">
        <f t="shared" si="6"/>
        <v>-28</v>
      </c>
      <c r="L170" s="189">
        <f t="shared" si="7"/>
        <v>-12</v>
      </c>
      <c r="M170" s="213">
        <f t="shared" si="8"/>
        <v>-2.6635878790695622E-2</v>
      </c>
    </row>
    <row r="171" spans="1:13" ht="15.75" x14ac:dyDescent="0.25">
      <c r="A171" s="201" t="s">
        <v>1001</v>
      </c>
      <c r="B171" s="218" t="s">
        <v>153</v>
      </c>
      <c r="C171" s="201">
        <v>1008</v>
      </c>
      <c r="D171" s="202">
        <v>8968</v>
      </c>
      <c r="E171" s="203">
        <v>0.11239964317573595</v>
      </c>
      <c r="G171" s="201">
        <v>1153</v>
      </c>
      <c r="H171" s="202">
        <v>8977</v>
      </c>
      <c r="I171" s="203">
        <v>0.12843934499275927</v>
      </c>
      <c r="K171" s="212">
        <f t="shared" si="6"/>
        <v>145</v>
      </c>
      <c r="L171" s="189">
        <f t="shared" si="7"/>
        <v>9</v>
      </c>
      <c r="M171" s="213">
        <f t="shared" si="8"/>
        <v>1.6039701817023327E-2</v>
      </c>
    </row>
    <row r="172" spans="1:13" ht="15.75" x14ac:dyDescent="0.25">
      <c r="A172" s="201" t="s">
        <v>1002</v>
      </c>
      <c r="B172" s="218" t="s">
        <v>154</v>
      </c>
      <c r="C172" s="201">
        <v>642</v>
      </c>
      <c r="D172" s="202">
        <v>3014</v>
      </c>
      <c r="E172" s="203">
        <v>0.21300597213005973</v>
      </c>
      <c r="G172" s="201">
        <v>619</v>
      </c>
      <c r="H172" s="202">
        <v>3018</v>
      </c>
      <c r="I172" s="203">
        <v>0.20510271703114646</v>
      </c>
      <c r="K172" s="212">
        <f t="shared" si="6"/>
        <v>-23</v>
      </c>
      <c r="L172" s="189">
        <f t="shared" si="7"/>
        <v>4</v>
      </c>
      <c r="M172" s="213">
        <f t="shared" si="8"/>
        <v>-7.9032550989132644E-3</v>
      </c>
    </row>
    <row r="173" spans="1:13" ht="15.75" x14ac:dyDescent="0.25">
      <c r="A173" s="201" t="s">
        <v>1003</v>
      </c>
      <c r="B173" s="218" t="s">
        <v>155</v>
      </c>
      <c r="C173" s="201">
        <v>12</v>
      </c>
      <c r="D173" s="202">
        <v>115</v>
      </c>
      <c r="E173" s="203">
        <v>0.10434782608695652</v>
      </c>
      <c r="G173" s="201">
        <v>21</v>
      </c>
      <c r="H173" s="202">
        <v>117</v>
      </c>
      <c r="I173" s="203">
        <v>0.17948717948717949</v>
      </c>
      <c r="K173" s="212">
        <f t="shared" si="6"/>
        <v>9</v>
      </c>
      <c r="L173" s="189">
        <f t="shared" si="7"/>
        <v>2</v>
      </c>
      <c r="M173" s="213">
        <f t="shared" si="8"/>
        <v>7.5139353400222972E-2</v>
      </c>
    </row>
    <row r="174" spans="1:13" ht="15.75" x14ac:dyDescent="0.25">
      <c r="A174" s="201" t="s">
        <v>1004</v>
      </c>
      <c r="B174" s="218" t="s">
        <v>156</v>
      </c>
      <c r="C174" s="201">
        <v>36</v>
      </c>
      <c r="D174" s="202">
        <v>235</v>
      </c>
      <c r="E174" s="203">
        <v>0.15319148936170213</v>
      </c>
      <c r="G174" s="201">
        <v>38</v>
      </c>
      <c r="H174" s="202">
        <v>234</v>
      </c>
      <c r="I174" s="203">
        <v>0.1623931623931624</v>
      </c>
      <c r="K174" s="212">
        <f t="shared" si="6"/>
        <v>2</v>
      </c>
      <c r="L174" s="189">
        <f t="shared" si="7"/>
        <v>-1</v>
      </c>
      <c r="M174" s="213">
        <f t="shared" si="8"/>
        <v>9.2016730314602724E-3</v>
      </c>
    </row>
    <row r="175" spans="1:13" ht="15.75" x14ac:dyDescent="0.25">
      <c r="A175" s="201" t="s">
        <v>1005</v>
      </c>
      <c r="B175" s="218" t="s">
        <v>157</v>
      </c>
      <c r="C175" s="201">
        <v>448</v>
      </c>
      <c r="D175" s="202">
        <v>1512</v>
      </c>
      <c r="E175" s="203">
        <v>0.29629629629629628</v>
      </c>
      <c r="G175" s="201">
        <v>466</v>
      </c>
      <c r="H175" s="202">
        <v>1514</v>
      </c>
      <c r="I175" s="203">
        <v>0.30779392338177014</v>
      </c>
      <c r="K175" s="212">
        <f t="shared" si="6"/>
        <v>18</v>
      </c>
      <c r="L175" s="189">
        <f t="shared" si="7"/>
        <v>2</v>
      </c>
      <c r="M175" s="213">
        <f t="shared" si="8"/>
        <v>1.149762708547386E-2</v>
      </c>
    </row>
    <row r="176" spans="1:13" ht="15.75" x14ac:dyDescent="0.25">
      <c r="A176" s="201" t="s">
        <v>14385</v>
      </c>
      <c r="B176" s="218" t="s">
        <v>10163</v>
      </c>
      <c r="C176" s="201">
        <v>70</v>
      </c>
      <c r="D176" s="202">
        <v>346</v>
      </c>
      <c r="E176" s="203">
        <v>0.20231213872832371</v>
      </c>
      <c r="G176" s="201">
        <v>62</v>
      </c>
      <c r="H176" s="202">
        <v>358</v>
      </c>
      <c r="I176" s="203">
        <v>0.17318435754189945</v>
      </c>
      <c r="K176" s="212">
        <f t="shared" si="6"/>
        <v>-8</v>
      </c>
      <c r="L176" s="189">
        <f t="shared" si="7"/>
        <v>12</v>
      </c>
      <c r="M176" s="213">
        <f t="shared" si="8"/>
        <v>-2.9127781186424256E-2</v>
      </c>
    </row>
    <row r="177" spans="1:13" ht="15.75" x14ac:dyDescent="0.25">
      <c r="A177" s="201" t="s">
        <v>1006</v>
      </c>
      <c r="B177" s="218" t="s">
        <v>2593</v>
      </c>
      <c r="C177" s="201">
        <v>181</v>
      </c>
      <c r="D177" s="202">
        <v>1106</v>
      </c>
      <c r="E177" s="203">
        <v>0.16365280289330922</v>
      </c>
      <c r="G177" s="201">
        <v>177</v>
      </c>
      <c r="H177" s="202">
        <v>1115</v>
      </c>
      <c r="I177" s="203">
        <v>0.15874439461883408</v>
      </c>
      <c r="K177" s="212">
        <f t="shared" si="6"/>
        <v>-4</v>
      </c>
      <c r="L177" s="189">
        <f t="shared" si="7"/>
        <v>9</v>
      </c>
      <c r="M177" s="213">
        <f t="shared" si="8"/>
        <v>-4.9084082744751401E-3</v>
      </c>
    </row>
    <row r="178" spans="1:13" ht="15.75" x14ac:dyDescent="0.25">
      <c r="A178" s="201" t="s">
        <v>14394</v>
      </c>
      <c r="B178" s="218" t="s">
        <v>2594</v>
      </c>
      <c r="C178" s="201">
        <v>55</v>
      </c>
      <c r="D178" s="202">
        <v>984</v>
      </c>
      <c r="E178" s="203">
        <v>5.589430894308943E-2</v>
      </c>
      <c r="G178" s="201">
        <v>38</v>
      </c>
      <c r="H178" s="202">
        <v>982</v>
      </c>
      <c r="I178" s="203">
        <v>3.8696537678207736E-2</v>
      </c>
      <c r="K178" s="212">
        <f t="shared" si="6"/>
        <v>-17</v>
      </c>
      <c r="L178" s="189">
        <f t="shared" si="7"/>
        <v>-2</v>
      </c>
      <c r="M178" s="213">
        <f t="shared" si="8"/>
        <v>-1.7197771264881694E-2</v>
      </c>
    </row>
    <row r="179" spans="1:13" ht="15.75" x14ac:dyDescent="0.25">
      <c r="A179" s="201" t="s">
        <v>1007</v>
      </c>
      <c r="B179" s="218" t="s">
        <v>158</v>
      </c>
      <c r="C179" s="201">
        <v>54</v>
      </c>
      <c r="D179" s="202">
        <v>343</v>
      </c>
      <c r="E179" s="203">
        <v>0.15743440233236153</v>
      </c>
      <c r="G179" s="201">
        <v>40</v>
      </c>
      <c r="H179" s="202">
        <v>340</v>
      </c>
      <c r="I179" s="203">
        <v>0.11764705882352941</v>
      </c>
      <c r="K179" s="212">
        <f t="shared" si="6"/>
        <v>-14</v>
      </c>
      <c r="L179" s="189">
        <f t="shared" si="7"/>
        <v>-3</v>
      </c>
      <c r="M179" s="213">
        <f t="shared" si="8"/>
        <v>-3.9787343508832118E-2</v>
      </c>
    </row>
    <row r="180" spans="1:13" ht="15.75" x14ac:dyDescent="0.25">
      <c r="A180" s="201" t="s">
        <v>1008</v>
      </c>
      <c r="B180" s="218" t="s">
        <v>159</v>
      </c>
      <c r="C180" s="201">
        <v>42</v>
      </c>
      <c r="D180" s="202">
        <v>423</v>
      </c>
      <c r="E180" s="203">
        <v>9.9290780141843976E-2</v>
      </c>
      <c r="G180" s="201">
        <v>41</v>
      </c>
      <c r="H180" s="202">
        <v>418</v>
      </c>
      <c r="I180" s="203">
        <v>9.8086124401913874E-2</v>
      </c>
      <c r="K180" s="212">
        <f t="shared" si="6"/>
        <v>-1</v>
      </c>
      <c r="L180" s="189">
        <f t="shared" si="7"/>
        <v>-5</v>
      </c>
      <c r="M180" s="213">
        <f t="shared" si="8"/>
        <v>-1.2046557399301022E-3</v>
      </c>
    </row>
    <row r="181" spans="1:13" ht="15.75" x14ac:dyDescent="0.25">
      <c r="A181" s="201" t="s">
        <v>1009</v>
      </c>
      <c r="B181" s="218" t="s">
        <v>160</v>
      </c>
      <c r="C181" s="201">
        <v>8</v>
      </c>
      <c r="D181" s="202">
        <v>134</v>
      </c>
      <c r="E181" s="203">
        <v>5.9701492537313432E-2</v>
      </c>
      <c r="G181" s="201">
        <v>8</v>
      </c>
      <c r="H181" s="202">
        <v>136</v>
      </c>
      <c r="I181" s="203">
        <v>5.8823529411764705E-2</v>
      </c>
      <c r="K181" s="212">
        <f t="shared" si="6"/>
        <v>0</v>
      </c>
      <c r="L181" s="189">
        <f t="shared" si="7"/>
        <v>2</v>
      </c>
      <c r="M181" s="213">
        <f t="shared" si="8"/>
        <v>-8.7796312554872663E-4</v>
      </c>
    </row>
    <row r="182" spans="1:13" ht="15.75" x14ac:dyDescent="0.25">
      <c r="A182" s="201" t="s">
        <v>1010</v>
      </c>
      <c r="B182" s="218" t="s">
        <v>161</v>
      </c>
      <c r="C182" s="201">
        <v>16</v>
      </c>
      <c r="D182" s="202">
        <v>114</v>
      </c>
      <c r="E182" s="203">
        <v>0.14035087719298245</v>
      </c>
      <c r="G182" s="201">
        <v>10</v>
      </c>
      <c r="H182" s="202">
        <v>112</v>
      </c>
      <c r="I182" s="203">
        <v>8.9285714285714288E-2</v>
      </c>
      <c r="K182" s="212">
        <f t="shared" si="6"/>
        <v>-6</v>
      </c>
      <c r="L182" s="189">
        <f t="shared" si="7"/>
        <v>-2</v>
      </c>
      <c r="M182" s="213">
        <f t="shared" si="8"/>
        <v>-5.1065162907268161E-2</v>
      </c>
    </row>
    <row r="183" spans="1:13" ht="15.75" x14ac:dyDescent="0.25">
      <c r="A183" s="201" t="s">
        <v>1011</v>
      </c>
      <c r="B183" s="218" t="s">
        <v>162</v>
      </c>
      <c r="C183" s="201">
        <v>982</v>
      </c>
      <c r="D183" s="202">
        <v>5120</v>
      </c>
      <c r="E183" s="203">
        <v>0.19179687500000001</v>
      </c>
      <c r="G183" s="201">
        <v>798</v>
      </c>
      <c r="H183" s="202">
        <v>5073</v>
      </c>
      <c r="I183" s="203">
        <v>0.15730337078651685</v>
      </c>
      <c r="K183" s="212">
        <f t="shared" si="6"/>
        <v>-184</v>
      </c>
      <c r="L183" s="189">
        <f t="shared" si="7"/>
        <v>-47</v>
      </c>
      <c r="M183" s="213">
        <f t="shared" si="8"/>
        <v>-3.4493504213483156E-2</v>
      </c>
    </row>
    <row r="184" spans="1:13" ht="15.75" x14ac:dyDescent="0.25">
      <c r="A184" s="201" t="s">
        <v>1012</v>
      </c>
      <c r="B184" s="218" t="s">
        <v>163</v>
      </c>
      <c r="C184" s="201">
        <v>125</v>
      </c>
      <c r="D184" s="202">
        <v>552</v>
      </c>
      <c r="E184" s="203">
        <v>0.22644927536231885</v>
      </c>
      <c r="G184" s="201">
        <v>94</v>
      </c>
      <c r="H184" s="202">
        <v>541</v>
      </c>
      <c r="I184" s="203">
        <v>0.17375231053604437</v>
      </c>
      <c r="K184" s="212">
        <f t="shared" si="6"/>
        <v>-31</v>
      </c>
      <c r="L184" s="189">
        <f t="shared" si="7"/>
        <v>-11</v>
      </c>
      <c r="M184" s="213">
        <f t="shared" si="8"/>
        <v>-5.2696964826274478E-2</v>
      </c>
    </row>
    <row r="185" spans="1:13" ht="15.75" x14ac:dyDescent="0.25">
      <c r="A185" s="201" t="s">
        <v>1013</v>
      </c>
      <c r="B185" s="218" t="s">
        <v>164</v>
      </c>
      <c r="C185" s="201">
        <v>491</v>
      </c>
      <c r="D185" s="202">
        <v>7785</v>
      </c>
      <c r="E185" s="203">
        <v>6.3070006422607572E-2</v>
      </c>
      <c r="G185" s="201">
        <v>446</v>
      </c>
      <c r="H185" s="202">
        <v>7693</v>
      </c>
      <c r="I185" s="203">
        <v>5.7974782269595737E-2</v>
      </c>
      <c r="K185" s="212">
        <f t="shared" si="6"/>
        <v>-45</v>
      </c>
      <c r="L185" s="189">
        <f t="shared" si="7"/>
        <v>-92</v>
      </c>
      <c r="M185" s="213">
        <f t="shared" si="8"/>
        <v>-5.0952241530118347E-3</v>
      </c>
    </row>
    <row r="186" spans="1:13" ht="15.75" x14ac:dyDescent="0.25">
      <c r="A186" s="201" t="s">
        <v>1014</v>
      </c>
      <c r="B186" s="218" t="s">
        <v>165</v>
      </c>
      <c r="C186" s="201">
        <v>150</v>
      </c>
      <c r="D186" s="202">
        <v>976</v>
      </c>
      <c r="E186" s="203">
        <v>0.15368852459016394</v>
      </c>
      <c r="G186" s="201">
        <v>124</v>
      </c>
      <c r="H186" s="202">
        <v>985</v>
      </c>
      <c r="I186" s="203">
        <v>0.12588832487309645</v>
      </c>
      <c r="K186" s="212">
        <f t="shared" si="6"/>
        <v>-26</v>
      </c>
      <c r="L186" s="189">
        <f t="shared" si="7"/>
        <v>9</v>
      </c>
      <c r="M186" s="213">
        <f t="shared" si="8"/>
        <v>-2.7800199717067486E-2</v>
      </c>
    </row>
    <row r="187" spans="1:13" ht="15.75" x14ac:dyDescent="0.25">
      <c r="A187" s="201" t="s">
        <v>1015</v>
      </c>
      <c r="B187" s="218" t="s">
        <v>166</v>
      </c>
      <c r="C187" s="201">
        <v>805</v>
      </c>
      <c r="D187" s="202">
        <v>13754</v>
      </c>
      <c r="E187" s="203">
        <v>5.8528428093645488E-2</v>
      </c>
      <c r="G187" s="201">
        <v>574</v>
      </c>
      <c r="H187" s="202">
        <v>13842</v>
      </c>
      <c r="I187" s="203">
        <v>4.1467995954341856E-2</v>
      </c>
      <c r="K187" s="212">
        <f t="shared" si="6"/>
        <v>-231</v>
      </c>
      <c r="L187" s="189">
        <f t="shared" si="7"/>
        <v>88</v>
      </c>
      <c r="M187" s="213">
        <f t="shared" si="8"/>
        <v>-1.7060432139303632E-2</v>
      </c>
    </row>
    <row r="188" spans="1:13" ht="15.75" x14ac:dyDescent="0.25">
      <c r="A188" s="201" t="s">
        <v>14383</v>
      </c>
      <c r="B188" s="218" t="s">
        <v>8945</v>
      </c>
      <c r="C188" s="201">
        <v>114</v>
      </c>
      <c r="D188" s="202">
        <v>1717</v>
      </c>
      <c r="E188" s="203">
        <v>6.6394874781595808E-2</v>
      </c>
      <c r="G188" s="201">
        <v>85</v>
      </c>
      <c r="H188" s="202">
        <v>1727</v>
      </c>
      <c r="I188" s="203">
        <v>4.9218297625940939E-2</v>
      </c>
      <c r="K188" s="212">
        <f t="shared" si="6"/>
        <v>-29</v>
      </c>
      <c r="L188" s="189">
        <f t="shared" si="7"/>
        <v>10</v>
      </c>
      <c r="M188" s="213">
        <f t="shared" si="8"/>
        <v>-1.7176577155654869E-2</v>
      </c>
    </row>
    <row r="189" spans="1:13" ht="15.75" x14ac:dyDescent="0.25">
      <c r="A189" s="201" t="s">
        <v>1016</v>
      </c>
      <c r="B189" s="218" t="s">
        <v>167</v>
      </c>
      <c r="C189" s="201">
        <v>70</v>
      </c>
      <c r="D189" s="202">
        <v>454</v>
      </c>
      <c r="E189" s="203">
        <v>0.15418502202643172</v>
      </c>
      <c r="G189" s="201">
        <v>66</v>
      </c>
      <c r="H189" s="202">
        <v>450</v>
      </c>
      <c r="I189" s="203">
        <v>0.14666666666666667</v>
      </c>
      <c r="K189" s="212">
        <f t="shared" si="6"/>
        <v>-4</v>
      </c>
      <c r="L189" s="189">
        <f t="shared" si="7"/>
        <v>-4</v>
      </c>
      <c r="M189" s="213">
        <f t="shared" si="8"/>
        <v>-7.5183553597650554E-3</v>
      </c>
    </row>
    <row r="190" spans="1:13" ht="15.75" x14ac:dyDescent="0.25">
      <c r="A190" s="201" t="s">
        <v>1017</v>
      </c>
      <c r="B190" s="218" t="s">
        <v>168</v>
      </c>
      <c r="C190" s="201">
        <v>1921</v>
      </c>
      <c r="D190" s="202">
        <v>20680</v>
      </c>
      <c r="E190" s="203">
        <v>9.2891682785299801E-2</v>
      </c>
      <c r="G190" s="201">
        <v>1547</v>
      </c>
      <c r="H190" s="202">
        <v>20439</v>
      </c>
      <c r="I190" s="203">
        <v>7.5688634473310826E-2</v>
      </c>
      <c r="K190" s="212">
        <f t="shared" si="6"/>
        <v>-374</v>
      </c>
      <c r="L190" s="189">
        <f t="shared" si="7"/>
        <v>-241</v>
      </c>
      <c r="M190" s="213">
        <f t="shared" si="8"/>
        <v>-1.7203048311988975E-2</v>
      </c>
    </row>
    <row r="191" spans="1:13" ht="15.75" x14ac:dyDescent="0.25">
      <c r="A191" s="201" t="s">
        <v>14384</v>
      </c>
      <c r="B191" s="218" t="s">
        <v>9641</v>
      </c>
      <c r="C191" s="201">
        <v>998</v>
      </c>
      <c r="D191" s="202">
        <v>17665</v>
      </c>
      <c r="E191" s="203">
        <v>5.6495895839230113E-2</v>
      </c>
      <c r="G191" s="201">
        <v>821</v>
      </c>
      <c r="H191" s="202">
        <v>17801</v>
      </c>
      <c r="I191" s="203">
        <v>4.6121004437952924E-2</v>
      </c>
      <c r="K191" s="212">
        <f t="shared" si="6"/>
        <v>-177</v>
      </c>
      <c r="L191" s="189">
        <f t="shared" si="7"/>
        <v>136</v>
      </c>
      <c r="M191" s="213">
        <f t="shared" si="8"/>
        <v>-1.0374891401277189E-2</v>
      </c>
    </row>
    <row r="192" spans="1:13" ht="15.75" x14ac:dyDescent="0.25">
      <c r="A192" s="201" t="s">
        <v>1018</v>
      </c>
      <c r="B192" s="218" t="s">
        <v>169</v>
      </c>
      <c r="C192" s="201">
        <v>70</v>
      </c>
      <c r="D192" s="202">
        <v>757</v>
      </c>
      <c r="E192" s="203">
        <v>9.2470277410832233E-2</v>
      </c>
      <c r="G192" s="201">
        <v>72</v>
      </c>
      <c r="H192" s="202">
        <v>744</v>
      </c>
      <c r="I192" s="203">
        <v>9.6774193548387094E-2</v>
      </c>
      <c r="K192" s="212">
        <f t="shared" si="6"/>
        <v>2</v>
      </c>
      <c r="L192" s="189">
        <f t="shared" si="7"/>
        <v>-13</v>
      </c>
      <c r="M192" s="213">
        <f t="shared" si="8"/>
        <v>4.3039161375548612E-3</v>
      </c>
    </row>
    <row r="193" spans="1:13" ht="15.75" x14ac:dyDescent="0.25">
      <c r="A193" s="201" t="s">
        <v>1019</v>
      </c>
      <c r="B193" s="218" t="s">
        <v>170</v>
      </c>
      <c r="C193" s="201">
        <v>24</v>
      </c>
      <c r="D193" s="202">
        <v>103</v>
      </c>
      <c r="E193" s="203">
        <v>0.23300970873786409</v>
      </c>
      <c r="G193" s="201">
        <v>13</v>
      </c>
      <c r="H193" s="202">
        <v>104</v>
      </c>
      <c r="I193" s="203">
        <v>0.125</v>
      </c>
      <c r="K193" s="212">
        <f t="shared" si="6"/>
        <v>-11</v>
      </c>
      <c r="L193" s="189">
        <f t="shared" si="7"/>
        <v>1</v>
      </c>
      <c r="M193" s="213">
        <f t="shared" si="8"/>
        <v>-0.10800970873786409</v>
      </c>
    </row>
    <row r="194" spans="1:13" ht="15.75" x14ac:dyDescent="0.25">
      <c r="A194" s="201" t="s">
        <v>1020</v>
      </c>
      <c r="B194" s="218" t="s">
        <v>171</v>
      </c>
      <c r="C194" s="201">
        <v>74</v>
      </c>
      <c r="D194" s="202">
        <v>813</v>
      </c>
      <c r="E194" s="203">
        <v>9.1020910209102093E-2</v>
      </c>
      <c r="G194" s="201">
        <v>72</v>
      </c>
      <c r="H194" s="202">
        <v>798</v>
      </c>
      <c r="I194" s="203">
        <v>9.0225563909774431E-2</v>
      </c>
      <c r="K194" s="212">
        <f t="shared" si="6"/>
        <v>-2</v>
      </c>
      <c r="L194" s="189">
        <f t="shared" si="7"/>
        <v>-15</v>
      </c>
      <c r="M194" s="213">
        <f t="shared" si="8"/>
        <v>-7.9534629932766221E-4</v>
      </c>
    </row>
    <row r="195" spans="1:13" ht="15.75" x14ac:dyDescent="0.25">
      <c r="A195" s="201" t="s">
        <v>1021</v>
      </c>
      <c r="B195" s="218" t="s">
        <v>172</v>
      </c>
      <c r="C195" s="201">
        <v>38</v>
      </c>
      <c r="D195" s="202">
        <v>161</v>
      </c>
      <c r="E195" s="203">
        <v>0.2360248447204969</v>
      </c>
      <c r="G195" s="201">
        <v>44</v>
      </c>
      <c r="H195" s="202">
        <v>158</v>
      </c>
      <c r="I195" s="203">
        <v>0.27848101265822783</v>
      </c>
      <c r="K195" s="212">
        <f t="shared" si="6"/>
        <v>6</v>
      </c>
      <c r="L195" s="189">
        <f t="shared" si="7"/>
        <v>-3</v>
      </c>
      <c r="M195" s="213">
        <f t="shared" si="8"/>
        <v>4.2456167937730938E-2</v>
      </c>
    </row>
    <row r="196" spans="1:13" ht="15.75" x14ac:dyDescent="0.25">
      <c r="A196" s="201" t="s">
        <v>1022</v>
      </c>
      <c r="B196" s="218" t="s">
        <v>173</v>
      </c>
      <c r="C196" s="201">
        <v>11</v>
      </c>
      <c r="D196" s="202">
        <v>74</v>
      </c>
      <c r="E196" s="203">
        <v>0.14864864864864866</v>
      </c>
      <c r="G196" s="201">
        <v>5</v>
      </c>
      <c r="H196" s="202">
        <v>72</v>
      </c>
      <c r="I196" s="203">
        <v>6.9444444444444448E-2</v>
      </c>
      <c r="K196" s="212">
        <f t="shared" si="6"/>
        <v>-6</v>
      </c>
      <c r="L196" s="189">
        <f t="shared" si="7"/>
        <v>-2</v>
      </c>
      <c r="M196" s="213">
        <f t="shared" si="8"/>
        <v>-7.9204204204204209E-2</v>
      </c>
    </row>
    <row r="197" spans="1:13" ht="15.75" x14ac:dyDescent="0.25">
      <c r="A197" s="201" t="s">
        <v>1023</v>
      </c>
      <c r="B197" s="218" t="s">
        <v>174</v>
      </c>
      <c r="C197" s="201">
        <v>4</v>
      </c>
      <c r="D197" s="202">
        <v>102</v>
      </c>
      <c r="E197" s="203">
        <v>3.9215686274509803E-2</v>
      </c>
      <c r="G197" s="201">
        <v>5</v>
      </c>
      <c r="H197" s="202">
        <v>103</v>
      </c>
      <c r="I197" s="203">
        <v>4.8543689320388349E-2</v>
      </c>
      <c r="K197" s="212">
        <f t="shared" si="6"/>
        <v>1</v>
      </c>
      <c r="L197" s="189">
        <f t="shared" si="7"/>
        <v>1</v>
      </c>
      <c r="M197" s="213">
        <f t="shared" si="8"/>
        <v>9.3280030458785454E-3</v>
      </c>
    </row>
    <row r="198" spans="1:13" ht="15.75" x14ac:dyDescent="0.25">
      <c r="A198" s="201" t="s">
        <v>1024</v>
      </c>
      <c r="B198" s="218" t="s">
        <v>175</v>
      </c>
      <c r="C198" s="201">
        <v>2091</v>
      </c>
      <c r="D198" s="202">
        <v>5739</v>
      </c>
      <c r="E198" s="203">
        <v>0.36434918975431257</v>
      </c>
      <c r="G198" s="201">
        <v>2056</v>
      </c>
      <c r="H198" s="202">
        <v>5737</v>
      </c>
      <c r="I198" s="203">
        <v>0.35837545755621403</v>
      </c>
      <c r="K198" s="212">
        <f t="shared" si="6"/>
        <v>-35</v>
      </c>
      <c r="L198" s="189">
        <f t="shared" si="7"/>
        <v>-2</v>
      </c>
      <c r="M198" s="213">
        <f t="shared" si="8"/>
        <v>-5.9737321980985469E-3</v>
      </c>
    </row>
    <row r="199" spans="1:13" ht="15.75" x14ac:dyDescent="0.25">
      <c r="A199" s="201" t="s">
        <v>1025</v>
      </c>
      <c r="B199" s="218" t="s">
        <v>176</v>
      </c>
      <c r="C199" s="201">
        <v>129</v>
      </c>
      <c r="D199" s="202">
        <v>1458</v>
      </c>
      <c r="E199" s="203">
        <v>8.8477366255144033E-2</v>
      </c>
      <c r="G199" s="201">
        <v>100</v>
      </c>
      <c r="H199" s="202">
        <v>1468</v>
      </c>
      <c r="I199" s="203">
        <v>6.8119891008174394E-2</v>
      </c>
      <c r="K199" s="212">
        <f t="shared" si="6"/>
        <v>-29</v>
      </c>
      <c r="L199" s="189">
        <f t="shared" si="7"/>
        <v>10</v>
      </c>
      <c r="M199" s="213">
        <f t="shared" si="8"/>
        <v>-2.0357475246969639E-2</v>
      </c>
    </row>
    <row r="200" spans="1:13" ht="15.75" x14ac:dyDescent="0.25">
      <c r="A200" s="201" t="s">
        <v>1026</v>
      </c>
      <c r="B200" s="218" t="s">
        <v>177</v>
      </c>
      <c r="C200" s="201">
        <v>3141</v>
      </c>
      <c r="D200" s="202">
        <v>9510</v>
      </c>
      <c r="E200" s="203">
        <v>0.33028391167192428</v>
      </c>
      <c r="G200" s="201">
        <v>2648</v>
      </c>
      <c r="H200" s="202">
        <v>9571</v>
      </c>
      <c r="I200" s="203">
        <v>0.27666910458677252</v>
      </c>
      <c r="K200" s="212">
        <f t="shared" ref="K200:K263" si="9">G200-C200</f>
        <v>-493</v>
      </c>
      <c r="L200" s="189">
        <f t="shared" ref="L200:L263" si="10">H200-D200</f>
        <v>61</v>
      </c>
      <c r="M200" s="213">
        <f t="shared" ref="M200:M263" si="11">I200-E200</f>
        <v>-5.3614807085151761E-2</v>
      </c>
    </row>
    <row r="201" spans="1:13" ht="15.75" x14ac:dyDescent="0.25">
      <c r="A201" s="201" t="s">
        <v>1027</v>
      </c>
      <c r="B201" s="218" t="s">
        <v>178</v>
      </c>
      <c r="C201" s="201">
        <v>62</v>
      </c>
      <c r="D201" s="202">
        <v>1101</v>
      </c>
      <c r="E201" s="203">
        <v>5.6312443233424159E-2</v>
      </c>
      <c r="G201" s="201">
        <v>54</v>
      </c>
      <c r="H201" s="202">
        <v>1080</v>
      </c>
      <c r="I201" s="203">
        <v>0.05</v>
      </c>
      <c r="K201" s="212">
        <f t="shared" si="9"/>
        <v>-8</v>
      </c>
      <c r="L201" s="189">
        <f t="shared" si="10"/>
        <v>-21</v>
      </c>
      <c r="M201" s="213">
        <f t="shared" si="11"/>
        <v>-6.3124432334241559E-3</v>
      </c>
    </row>
    <row r="202" spans="1:13" ht="15.75" x14ac:dyDescent="0.25">
      <c r="A202" s="201" t="s">
        <v>1028</v>
      </c>
      <c r="B202" s="218" t="s">
        <v>179</v>
      </c>
      <c r="C202" s="201">
        <v>6</v>
      </c>
      <c r="D202" s="202">
        <v>53</v>
      </c>
      <c r="E202" s="203">
        <v>0.11320754716981132</v>
      </c>
      <c r="G202" s="201">
        <v>3</v>
      </c>
      <c r="H202" s="202">
        <v>53</v>
      </c>
      <c r="I202" s="203">
        <v>5.6603773584905662E-2</v>
      </c>
      <c r="K202" s="212">
        <f t="shared" si="9"/>
        <v>-3</v>
      </c>
      <c r="L202" s="189">
        <f t="shared" si="10"/>
        <v>0</v>
      </c>
      <c r="M202" s="213">
        <f t="shared" si="11"/>
        <v>-5.6603773584905662E-2</v>
      </c>
    </row>
    <row r="203" spans="1:13" ht="15.75" x14ac:dyDescent="0.25">
      <c r="A203" s="201" t="s">
        <v>1029</v>
      </c>
      <c r="B203" s="218" t="s">
        <v>180</v>
      </c>
      <c r="C203" s="201">
        <v>93</v>
      </c>
      <c r="D203" s="202">
        <v>2943</v>
      </c>
      <c r="E203" s="203">
        <v>3.1600407747196739E-2</v>
      </c>
      <c r="G203" s="201">
        <v>65</v>
      </c>
      <c r="H203" s="202">
        <v>2934</v>
      </c>
      <c r="I203" s="203">
        <v>2.2154055896387186E-2</v>
      </c>
      <c r="K203" s="212">
        <f t="shared" si="9"/>
        <v>-28</v>
      </c>
      <c r="L203" s="189">
        <f t="shared" si="10"/>
        <v>-9</v>
      </c>
      <c r="M203" s="213">
        <f t="shared" si="11"/>
        <v>-9.4463518508095534E-3</v>
      </c>
    </row>
    <row r="204" spans="1:13" ht="15.75" x14ac:dyDescent="0.25">
      <c r="A204" s="201" t="s">
        <v>1030</v>
      </c>
      <c r="B204" s="218" t="s">
        <v>181</v>
      </c>
      <c r="C204" s="201">
        <v>1359</v>
      </c>
      <c r="D204" s="202">
        <v>6853</v>
      </c>
      <c r="E204" s="203">
        <v>0.19830731066686122</v>
      </c>
      <c r="G204" s="201">
        <v>1143</v>
      </c>
      <c r="H204" s="202">
        <v>6831</v>
      </c>
      <c r="I204" s="203">
        <v>0.16732542819499341</v>
      </c>
      <c r="K204" s="212">
        <f t="shared" si="9"/>
        <v>-216</v>
      </c>
      <c r="L204" s="189">
        <f t="shared" si="10"/>
        <v>-22</v>
      </c>
      <c r="M204" s="213">
        <f t="shared" si="11"/>
        <v>-3.0981882471867811E-2</v>
      </c>
    </row>
    <row r="205" spans="1:13" ht="15.75" x14ac:dyDescent="0.25">
      <c r="A205" s="201" t="s">
        <v>1031</v>
      </c>
      <c r="B205" s="218" t="s">
        <v>182</v>
      </c>
      <c r="C205" s="201">
        <v>32</v>
      </c>
      <c r="D205" s="202">
        <v>222</v>
      </c>
      <c r="E205" s="203">
        <v>0.14414414414414414</v>
      </c>
      <c r="G205" s="201">
        <v>33</v>
      </c>
      <c r="H205" s="202">
        <v>221</v>
      </c>
      <c r="I205" s="203">
        <v>0.14932126696832579</v>
      </c>
      <c r="K205" s="212">
        <f t="shared" si="9"/>
        <v>1</v>
      </c>
      <c r="L205" s="189">
        <f t="shared" si="10"/>
        <v>-1</v>
      </c>
      <c r="M205" s="213">
        <f t="shared" si="11"/>
        <v>5.1771228241816458E-3</v>
      </c>
    </row>
    <row r="206" spans="1:13" ht="15.75" x14ac:dyDescent="0.25">
      <c r="A206" s="201" t="s">
        <v>1032</v>
      </c>
      <c r="B206" s="218" t="s">
        <v>183</v>
      </c>
      <c r="C206" s="201">
        <v>50</v>
      </c>
      <c r="D206" s="202">
        <v>471</v>
      </c>
      <c r="E206" s="203">
        <v>0.10615711252653928</v>
      </c>
      <c r="G206" s="201">
        <v>39</v>
      </c>
      <c r="H206" s="202">
        <v>461</v>
      </c>
      <c r="I206" s="203">
        <v>8.4598698481561818E-2</v>
      </c>
      <c r="K206" s="212">
        <f t="shared" si="9"/>
        <v>-11</v>
      </c>
      <c r="L206" s="189">
        <f t="shared" si="10"/>
        <v>-10</v>
      </c>
      <c r="M206" s="213">
        <f t="shared" si="11"/>
        <v>-2.1558414044977464E-2</v>
      </c>
    </row>
    <row r="207" spans="1:13" ht="15.75" x14ac:dyDescent="0.25">
      <c r="A207" s="201" t="s">
        <v>1033</v>
      </c>
      <c r="B207" s="218" t="s">
        <v>184</v>
      </c>
      <c r="C207" s="201">
        <v>68</v>
      </c>
      <c r="D207" s="202">
        <v>320</v>
      </c>
      <c r="E207" s="203">
        <v>0.21249999999999999</v>
      </c>
      <c r="G207" s="201">
        <v>42</v>
      </c>
      <c r="H207" s="202">
        <v>313</v>
      </c>
      <c r="I207" s="203">
        <v>0.13418530351437699</v>
      </c>
      <c r="K207" s="212">
        <f t="shared" si="9"/>
        <v>-26</v>
      </c>
      <c r="L207" s="189">
        <f t="shared" si="10"/>
        <v>-7</v>
      </c>
      <c r="M207" s="213">
        <f t="shared" si="11"/>
        <v>-7.8314696485623003E-2</v>
      </c>
    </row>
    <row r="208" spans="1:13" ht="15.75" x14ac:dyDescent="0.25">
      <c r="A208" s="201" t="s">
        <v>1034</v>
      </c>
      <c r="B208" s="218" t="s">
        <v>185</v>
      </c>
      <c r="C208" s="201">
        <v>52</v>
      </c>
      <c r="D208" s="202">
        <v>224</v>
      </c>
      <c r="E208" s="203">
        <v>0.23214285714285715</v>
      </c>
      <c r="G208" s="201">
        <v>57</v>
      </c>
      <c r="H208" s="202">
        <v>226</v>
      </c>
      <c r="I208" s="203">
        <v>0.25221238938053098</v>
      </c>
      <c r="K208" s="212">
        <f t="shared" si="9"/>
        <v>5</v>
      </c>
      <c r="L208" s="189">
        <f t="shared" si="10"/>
        <v>2</v>
      </c>
      <c r="M208" s="213">
        <f t="shared" si="11"/>
        <v>2.0069532237673826E-2</v>
      </c>
    </row>
    <row r="209" spans="1:13" ht="15.75" x14ac:dyDescent="0.25">
      <c r="A209" s="201" t="s">
        <v>1035</v>
      </c>
      <c r="B209" s="218" t="s">
        <v>186</v>
      </c>
      <c r="C209" s="201">
        <v>117</v>
      </c>
      <c r="D209" s="202">
        <v>925</v>
      </c>
      <c r="E209" s="203">
        <v>0.1264864864864865</v>
      </c>
      <c r="G209" s="201">
        <v>88</v>
      </c>
      <c r="H209" s="202">
        <v>922</v>
      </c>
      <c r="I209" s="203">
        <v>9.5444685466377438E-2</v>
      </c>
      <c r="K209" s="212">
        <f t="shared" si="9"/>
        <v>-29</v>
      </c>
      <c r="L209" s="189">
        <f t="shared" si="10"/>
        <v>-3</v>
      </c>
      <c r="M209" s="213">
        <f t="shared" si="11"/>
        <v>-3.1041801020109061E-2</v>
      </c>
    </row>
    <row r="210" spans="1:13" ht="15.75" x14ac:dyDescent="0.25">
      <c r="A210" s="201" t="s">
        <v>1036</v>
      </c>
      <c r="B210" s="218" t="s">
        <v>187</v>
      </c>
      <c r="C210" s="201">
        <v>52</v>
      </c>
      <c r="D210" s="202">
        <v>575</v>
      </c>
      <c r="E210" s="203">
        <v>9.0434782608695655E-2</v>
      </c>
      <c r="G210" s="201">
        <v>43</v>
      </c>
      <c r="H210" s="202">
        <v>578</v>
      </c>
      <c r="I210" s="203">
        <v>7.4394463667820071E-2</v>
      </c>
      <c r="K210" s="212">
        <f t="shared" si="9"/>
        <v>-9</v>
      </c>
      <c r="L210" s="189">
        <f t="shared" si="10"/>
        <v>3</v>
      </c>
      <c r="M210" s="213">
        <f t="shared" si="11"/>
        <v>-1.6040318940875584E-2</v>
      </c>
    </row>
    <row r="211" spans="1:13" ht="15.75" x14ac:dyDescent="0.25">
      <c r="A211" s="201" t="s">
        <v>1703</v>
      </c>
      <c r="B211" s="218" t="s">
        <v>11546</v>
      </c>
      <c r="C211" s="201">
        <v>18</v>
      </c>
      <c r="D211" s="202">
        <v>168</v>
      </c>
      <c r="E211" s="203">
        <v>0.10714285714285714</v>
      </c>
      <c r="G211" s="201">
        <v>19</v>
      </c>
      <c r="H211" s="202">
        <v>164</v>
      </c>
      <c r="I211" s="203">
        <v>0.11585365853658537</v>
      </c>
      <c r="K211" s="212">
        <f t="shared" si="9"/>
        <v>1</v>
      </c>
      <c r="L211" s="189">
        <f t="shared" si="10"/>
        <v>-4</v>
      </c>
      <c r="M211" s="213">
        <f t="shared" si="11"/>
        <v>8.7108013937282347E-3</v>
      </c>
    </row>
    <row r="212" spans="1:13" ht="15.75" x14ac:dyDescent="0.25">
      <c r="A212" s="201" t="s">
        <v>1037</v>
      </c>
      <c r="B212" s="218" t="s">
        <v>189</v>
      </c>
      <c r="C212" s="201">
        <v>113</v>
      </c>
      <c r="D212" s="202">
        <v>705</v>
      </c>
      <c r="E212" s="203">
        <v>0.16028368794326242</v>
      </c>
      <c r="G212" s="201">
        <v>81</v>
      </c>
      <c r="H212" s="202">
        <v>690</v>
      </c>
      <c r="I212" s="203">
        <v>0.11739130434782609</v>
      </c>
      <c r="K212" s="212">
        <f t="shared" si="9"/>
        <v>-32</v>
      </c>
      <c r="L212" s="189">
        <f t="shared" si="10"/>
        <v>-15</v>
      </c>
      <c r="M212" s="213">
        <f t="shared" si="11"/>
        <v>-4.2892383595436331E-2</v>
      </c>
    </row>
    <row r="213" spans="1:13" ht="15.75" x14ac:dyDescent="0.25">
      <c r="A213" s="201" t="s">
        <v>1038</v>
      </c>
      <c r="B213" s="218" t="s">
        <v>190</v>
      </c>
      <c r="C213" s="201">
        <v>444</v>
      </c>
      <c r="D213" s="202">
        <v>2996</v>
      </c>
      <c r="E213" s="203">
        <v>0.14819759679572764</v>
      </c>
      <c r="G213" s="201">
        <v>376</v>
      </c>
      <c r="H213" s="202">
        <v>2973</v>
      </c>
      <c r="I213" s="203">
        <v>0.12647157753111335</v>
      </c>
      <c r="K213" s="212">
        <f t="shared" si="9"/>
        <v>-68</v>
      </c>
      <c r="L213" s="189">
        <f t="shared" si="10"/>
        <v>-23</v>
      </c>
      <c r="M213" s="213">
        <f t="shared" si="11"/>
        <v>-2.1726019264614288E-2</v>
      </c>
    </row>
    <row r="214" spans="1:13" ht="15.75" x14ac:dyDescent="0.25">
      <c r="A214" s="201" t="s">
        <v>1039</v>
      </c>
      <c r="B214" s="218" t="s">
        <v>191</v>
      </c>
      <c r="C214" s="201">
        <v>780</v>
      </c>
      <c r="D214" s="202">
        <v>2179</v>
      </c>
      <c r="E214" s="203">
        <v>0.35796236805874254</v>
      </c>
      <c r="G214" s="201">
        <v>753</v>
      </c>
      <c r="H214" s="202">
        <v>2181</v>
      </c>
      <c r="I214" s="203">
        <v>0.34525447042640989</v>
      </c>
      <c r="K214" s="212">
        <f t="shared" si="9"/>
        <v>-27</v>
      </c>
      <c r="L214" s="189">
        <f t="shared" si="10"/>
        <v>2</v>
      </c>
      <c r="M214" s="213">
        <f t="shared" si="11"/>
        <v>-1.2707897632332654E-2</v>
      </c>
    </row>
    <row r="215" spans="1:13" ht="15.75" x14ac:dyDescent="0.25">
      <c r="A215" s="201" t="s">
        <v>1040</v>
      </c>
      <c r="B215" s="218" t="s">
        <v>192</v>
      </c>
      <c r="C215" s="201">
        <v>928</v>
      </c>
      <c r="D215" s="202">
        <v>3000</v>
      </c>
      <c r="E215" s="203">
        <v>0.30933333333333335</v>
      </c>
      <c r="G215" s="201">
        <v>922</v>
      </c>
      <c r="H215" s="202">
        <v>3004</v>
      </c>
      <c r="I215" s="203">
        <v>0.30692410119840213</v>
      </c>
      <c r="K215" s="212">
        <f t="shared" si="9"/>
        <v>-6</v>
      </c>
      <c r="L215" s="189">
        <f t="shared" si="10"/>
        <v>4</v>
      </c>
      <c r="M215" s="213">
        <f t="shared" si="11"/>
        <v>-2.4092321349312162E-3</v>
      </c>
    </row>
    <row r="216" spans="1:13" ht="15.75" x14ac:dyDescent="0.25">
      <c r="A216" s="201" t="s">
        <v>1041</v>
      </c>
      <c r="B216" s="218" t="s">
        <v>193</v>
      </c>
      <c r="C216" s="201">
        <v>48</v>
      </c>
      <c r="D216" s="202">
        <v>275</v>
      </c>
      <c r="E216" s="203">
        <v>0.17454545454545456</v>
      </c>
      <c r="G216" s="201">
        <v>63</v>
      </c>
      <c r="H216" s="202">
        <v>285</v>
      </c>
      <c r="I216" s="203">
        <v>0.22105263157894736</v>
      </c>
      <c r="K216" s="212">
        <f t="shared" si="9"/>
        <v>15</v>
      </c>
      <c r="L216" s="189">
        <f t="shared" si="10"/>
        <v>10</v>
      </c>
      <c r="M216" s="213">
        <f t="shared" si="11"/>
        <v>4.6507177033492803E-2</v>
      </c>
    </row>
    <row r="217" spans="1:13" ht="15.75" x14ac:dyDescent="0.25">
      <c r="A217" s="201" t="s">
        <v>1042</v>
      </c>
      <c r="B217" s="218" t="s">
        <v>194</v>
      </c>
      <c r="C217" s="201">
        <v>62</v>
      </c>
      <c r="D217" s="202">
        <v>310</v>
      </c>
      <c r="E217" s="203">
        <v>0.2</v>
      </c>
      <c r="G217" s="201">
        <v>35</v>
      </c>
      <c r="H217" s="202">
        <v>315</v>
      </c>
      <c r="I217" s="203">
        <v>0.1111111111111111</v>
      </c>
      <c r="K217" s="212">
        <f t="shared" si="9"/>
        <v>-27</v>
      </c>
      <c r="L217" s="189">
        <f t="shared" si="10"/>
        <v>5</v>
      </c>
      <c r="M217" s="213">
        <f t="shared" si="11"/>
        <v>-8.8888888888888906E-2</v>
      </c>
    </row>
    <row r="218" spans="1:13" ht="15.75" x14ac:dyDescent="0.25">
      <c r="A218" s="201" t="s">
        <v>1043</v>
      </c>
      <c r="B218" s="218" t="s">
        <v>195</v>
      </c>
      <c r="C218" s="201">
        <v>245</v>
      </c>
      <c r="D218" s="202">
        <v>5819</v>
      </c>
      <c r="E218" s="203">
        <v>4.2103454201752877E-2</v>
      </c>
      <c r="G218" s="201">
        <v>173</v>
      </c>
      <c r="H218" s="202">
        <v>5856</v>
      </c>
      <c r="I218" s="203">
        <v>2.9542349726775958E-2</v>
      </c>
      <c r="K218" s="212">
        <f t="shared" si="9"/>
        <v>-72</v>
      </c>
      <c r="L218" s="189">
        <f t="shared" si="10"/>
        <v>37</v>
      </c>
      <c r="M218" s="213">
        <f t="shared" si="11"/>
        <v>-1.2561104474976919E-2</v>
      </c>
    </row>
    <row r="219" spans="1:13" ht="15.75" x14ac:dyDescent="0.25">
      <c r="A219" s="201" t="s">
        <v>1044</v>
      </c>
      <c r="B219" s="218" t="s">
        <v>196</v>
      </c>
      <c r="C219" s="201">
        <v>391</v>
      </c>
      <c r="D219" s="202">
        <v>1393</v>
      </c>
      <c r="E219" s="203">
        <v>0.28068916008614503</v>
      </c>
      <c r="G219" s="201">
        <v>236</v>
      </c>
      <c r="H219" s="202">
        <v>1346</v>
      </c>
      <c r="I219" s="203">
        <v>0.17533432392273401</v>
      </c>
      <c r="K219" s="212">
        <f t="shared" si="9"/>
        <v>-155</v>
      </c>
      <c r="L219" s="189">
        <f t="shared" si="10"/>
        <v>-47</v>
      </c>
      <c r="M219" s="213">
        <f t="shared" si="11"/>
        <v>-0.10535483616341101</v>
      </c>
    </row>
    <row r="220" spans="1:13" ht="15.75" x14ac:dyDescent="0.25">
      <c r="A220" s="201" t="s">
        <v>1045</v>
      </c>
      <c r="B220" s="218" t="s">
        <v>197</v>
      </c>
      <c r="C220" s="201">
        <v>329</v>
      </c>
      <c r="D220" s="202">
        <v>5534</v>
      </c>
      <c r="E220" s="203">
        <v>5.9450668594145287E-2</v>
      </c>
      <c r="G220" s="201">
        <v>341</v>
      </c>
      <c r="H220" s="202">
        <v>5645</v>
      </c>
      <c r="I220" s="203">
        <v>6.0407440212577504E-2</v>
      </c>
      <c r="K220" s="212">
        <f t="shared" si="9"/>
        <v>12</v>
      </c>
      <c r="L220" s="189">
        <f t="shared" si="10"/>
        <v>111</v>
      </c>
      <c r="M220" s="213">
        <f t="shared" si="11"/>
        <v>9.5677161843221725E-4</v>
      </c>
    </row>
    <row r="221" spans="1:13" ht="15.75" x14ac:dyDescent="0.25">
      <c r="A221" s="201" t="s">
        <v>1046</v>
      </c>
      <c r="B221" s="218" t="s">
        <v>198</v>
      </c>
      <c r="C221" s="201">
        <v>348</v>
      </c>
      <c r="D221" s="202">
        <v>3820</v>
      </c>
      <c r="E221" s="203">
        <v>9.1099476439790578E-2</v>
      </c>
      <c r="G221" s="201">
        <v>256</v>
      </c>
      <c r="H221" s="202">
        <v>3844</v>
      </c>
      <c r="I221" s="203">
        <v>6.6597294484911557E-2</v>
      </c>
      <c r="K221" s="212">
        <f t="shared" si="9"/>
        <v>-92</v>
      </c>
      <c r="L221" s="189">
        <f t="shared" si="10"/>
        <v>24</v>
      </c>
      <c r="M221" s="213">
        <f t="shared" si="11"/>
        <v>-2.4502181954879021E-2</v>
      </c>
    </row>
    <row r="222" spans="1:13" ht="15.75" x14ac:dyDescent="0.25">
      <c r="A222" s="201" t="s">
        <v>1048</v>
      </c>
      <c r="B222" s="218" t="s">
        <v>200</v>
      </c>
      <c r="C222" s="201">
        <v>47</v>
      </c>
      <c r="D222" s="202">
        <v>613</v>
      </c>
      <c r="E222" s="203">
        <v>7.6672104404567704E-2</v>
      </c>
      <c r="G222" s="201">
        <v>51</v>
      </c>
      <c r="H222" s="202">
        <v>617</v>
      </c>
      <c r="I222" s="203">
        <v>8.2658022690437608E-2</v>
      </c>
      <c r="K222" s="212">
        <f t="shared" si="9"/>
        <v>4</v>
      </c>
      <c r="L222" s="189">
        <f t="shared" si="10"/>
        <v>4</v>
      </c>
      <c r="M222" s="213">
        <f t="shared" si="11"/>
        <v>5.9859182858699039E-3</v>
      </c>
    </row>
    <row r="223" spans="1:13" ht="15.75" x14ac:dyDescent="0.25">
      <c r="A223" s="201" t="s">
        <v>1049</v>
      </c>
      <c r="B223" s="218" t="s">
        <v>201</v>
      </c>
      <c r="C223" s="201">
        <v>55</v>
      </c>
      <c r="D223" s="202">
        <v>473</v>
      </c>
      <c r="E223" s="203">
        <v>0.11627906976744186</v>
      </c>
      <c r="G223" s="201">
        <v>70</v>
      </c>
      <c r="H223" s="202">
        <v>478</v>
      </c>
      <c r="I223" s="203">
        <v>0.14644351464435146</v>
      </c>
      <c r="K223" s="212">
        <f t="shared" si="9"/>
        <v>15</v>
      </c>
      <c r="L223" s="189">
        <f t="shared" si="10"/>
        <v>5</v>
      </c>
      <c r="M223" s="213">
        <f t="shared" si="11"/>
        <v>3.0164444876909599E-2</v>
      </c>
    </row>
    <row r="224" spans="1:13" ht="15.75" x14ac:dyDescent="0.25">
      <c r="A224" s="201" t="s">
        <v>1050</v>
      </c>
      <c r="B224" s="218" t="s">
        <v>202</v>
      </c>
      <c r="C224" s="201">
        <v>27</v>
      </c>
      <c r="D224" s="202">
        <v>276</v>
      </c>
      <c r="E224" s="203">
        <v>9.7826086956521743E-2</v>
      </c>
      <c r="G224" s="201">
        <v>33</v>
      </c>
      <c r="H224" s="202">
        <v>278</v>
      </c>
      <c r="I224" s="203">
        <v>0.11870503597122302</v>
      </c>
      <c r="K224" s="212">
        <f t="shared" si="9"/>
        <v>6</v>
      </c>
      <c r="L224" s="189">
        <f t="shared" si="10"/>
        <v>2</v>
      </c>
      <c r="M224" s="213">
        <f t="shared" si="11"/>
        <v>2.0878949014701276E-2</v>
      </c>
    </row>
    <row r="225" spans="1:13" ht="15.75" x14ac:dyDescent="0.25">
      <c r="A225" s="201" t="s">
        <v>1051</v>
      </c>
      <c r="B225" s="218" t="s">
        <v>203</v>
      </c>
      <c r="C225" s="201">
        <v>55</v>
      </c>
      <c r="D225" s="202">
        <v>399</v>
      </c>
      <c r="E225" s="203">
        <v>0.13784461152882205</v>
      </c>
      <c r="G225" s="201">
        <v>49</v>
      </c>
      <c r="H225" s="202">
        <v>395</v>
      </c>
      <c r="I225" s="203">
        <v>0.1240506329113924</v>
      </c>
      <c r="K225" s="212">
        <f t="shared" si="9"/>
        <v>-6</v>
      </c>
      <c r="L225" s="189">
        <f t="shared" si="10"/>
        <v>-4</v>
      </c>
      <c r="M225" s="213">
        <f t="shared" si="11"/>
        <v>-1.3793978617429647E-2</v>
      </c>
    </row>
    <row r="226" spans="1:13" ht="15.75" x14ac:dyDescent="0.25">
      <c r="A226" s="201" t="s">
        <v>1052</v>
      </c>
      <c r="B226" s="218" t="s">
        <v>204</v>
      </c>
      <c r="C226" s="201">
        <v>184</v>
      </c>
      <c r="D226" s="202">
        <v>711</v>
      </c>
      <c r="E226" s="203">
        <v>0.2587904360056259</v>
      </c>
      <c r="G226" s="201">
        <v>132</v>
      </c>
      <c r="H226" s="202">
        <v>704</v>
      </c>
      <c r="I226" s="203">
        <v>0.1875</v>
      </c>
      <c r="K226" s="212">
        <f t="shared" si="9"/>
        <v>-52</v>
      </c>
      <c r="L226" s="189">
        <f t="shared" si="10"/>
        <v>-7</v>
      </c>
      <c r="M226" s="213">
        <f t="shared" si="11"/>
        <v>-7.1290436005625901E-2</v>
      </c>
    </row>
    <row r="227" spans="1:13" ht="15.75" x14ac:dyDescent="0.25">
      <c r="A227" s="201" t="s">
        <v>1053</v>
      </c>
      <c r="B227" s="218" t="s">
        <v>205</v>
      </c>
      <c r="C227" s="201">
        <v>116</v>
      </c>
      <c r="D227" s="202">
        <v>620</v>
      </c>
      <c r="E227" s="203">
        <v>0.18709677419354839</v>
      </c>
      <c r="G227" s="201">
        <v>87</v>
      </c>
      <c r="H227" s="202">
        <v>614</v>
      </c>
      <c r="I227" s="203">
        <v>0.14169381107491857</v>
      </c>
      <c r="K227" s="212">
        <f t="shared" si="9"/>
        <v>-29</v>
      </c>
      <c r="L227" s="189">
        <f t="shared" si="10"/>
        <v>-6</v>
      </c>
      <c r="M227" s="213">
        <f t="shared" si="11"/>
        <v>-4.5402963118629819E-2</v>
      </c>
    </row>
    <row r="228" spans="1:13" ht="15.75" x14ac:dyDescent="0.25">
      <c r="A228" s="201" t="s">
        <v>1054</v>
      </c>
      <c r="B228" s="218" t="s">
        <v>206</v>
      </c>
      <c r="C228" s="201">
        <v>34</v>
      </c>
      <c r="D228" s="202">
        <v>253</v>
      </c>
      <c r="E228" s="203">
        <v>0.13438735177865613</v>
      </c>
      <c r="G228" s="201">
        <v>35</v>
      </c>
      <c r="H228" s="202">
        <v>254</v>
      </c>
      <c r="I228" s="203">
        <v>0.13779527559055119</v>
      </c>
      <c r="K228" s="212">
        <f t="shared" si="9"/>
        <v>1</v>
      </c>
      <c r="L228" s="189">
        <f t="shared" si="10"/>
        <v>1</v>
      </c>
      <c r="M228" s="213">
        <f t="shared" si="11"/>
        <v>3.4079238118950583E-3</v>
      </c>
    </row>
    <row r="229" spans="1:13" ht="15.75" x14ac:dyDescent="0.25">
      <c r="A229" s="201" t="s">
        <v>1055</v>
      </c>
      <c r="B229" s="218" t="s">
        <v>207</v>
      </c>
      <c r="C229" s="201">
        <v>50</v>
      </c>
      <c r="D229" s="202">
        <v>635</v>
      </c>
      <c r="E229" s="203">
        <v>7.874015748031496E-2</v>
      </c>
      <c r="G229" s="201">
        <v>51</v>
      </c>
      <c r="H229" s="202">
        <v>627</v>
      </c>
      <c r="I229" s="203">
        <v>8.1339712918660281E-2</v>
      </c>
      <c r="K229" s="212">
        <f t="shared" si="9"/>
        <v>1</v>
      </c>
      <c r="L229" s="189">
        <f t="shared" si="10"/>
        <v>-8</v>
      </c>
      <c r="M229" s="213">
        <f t="shared" si="11"/>
        <v>2.5995554383453218E-3</v>
      </c>
    </row>
    <row r="230" spans="1:13" ht="15.75" x14ac:dyDescent="0.25">
      <c r="A230" s="201" t="s">
        <v>1056</v>
      </c>
      <c r="B230" s="218" t="s">
        <v>208</v>
      </c>
      <c r="C230" s="201">
        <v>557</v>
      </c>
      <c r="D230" s="202">
        <v>3913</v>
      </c>
      <c r="E230" s="203">
        <v>0.14234602606695629</v>
      </c>
      <c r="G230" s="201">
        <v>608</v>
      </c>
      <c r="H230" s="202">
        <v>3918</v>
      </c>
      <c r="I230" s="203">
        <v>0.15518121490556405</v>
      </c>
      <c r="K230" s="212">
        <f t="shared" si="9"/>
        <v>51</v>
      </c>
      <c r="L230" s="189">
        <f t="shared" si="10"/>
        <v>5</v>
      </c>
      <c r="M230" s="213">
        <f t="shared" si="11"/>
        <v>1.2835188838607764E-2</v>
      </c>
    </row>
    <row r="231" spans="1:13" ht="15.75" x14ac:dyDescent="0.25">
      <c r="A231" s="201" t="s">
        <v>1057</v>
      </c>
      <c r="B231" s="218" t="s">
        <v>209</v>
      </c>
      <c r="C231" s="201">
        <v>692</v>
      </c>
      <c r="D231" s="202">
        <v>2957</v>
      </c>
      <c r="E231" s="203">
        <v>0.23402096719648291</v>
      </c>
      <c r="G231" s="201">
        <v>563</v>
      </c>
      <c r="H231" s="202">
        <v>3011</v>
      </c>
      <c r="I231" s="203">
        <v>0.18698106941215542</v>
      </c>
      <c r="K231" s="212">
        <f t="shared" si="9"/>
        <v>-129</v>
      </c>
      <c r="L231" s="189">
        <f t="shared" si="10"/>
        <v>54</v>
      </c>
      <c r="M231" s="213">
        <f t="shared" si="11"/>
        <v>-4.7039897784327489E-2</v>
      </c>
    </row>
    <row r="232" spans="1:13" ht="15.75" x14ac:dyDescent="0.25">
      <c r="A232" s="201" t="s">
        <v>1058</v>
      </c>
      <c r="B232" s="218" t="s">
        <v>210</v>
      </c>
      <c r="C232" s="201">
        <v>144</v>
      </c>
      <c r="D232" s="202">
        <v>1141</v>
      </c>
      <c r="E232" s="203">
        <v>0.12620508326029797</v>
      </c>
      <c r="G232" s="201">
        <v>115</v>
      </c>
      <c r="H232" s="202">
        <v>1118</v>
      </c>
      <c r="I232" s="203">
        <v>0.10286225402504472</v>
      </c>
      <c r="K232" s="212">
        <f t="shared" si="9"/>
        <v>-29</v>
      </c>
      <c r="L232" s="189">
        <f t="shared" si="10"/>
        <v>-23</v>
      </c>
      <c r="M232" s="213">
        <f t="shared" si="11"/>
        <v>-2.3342829235253257E-2</v>
      </c>
    </row>
    <row r="233" spans="1:13" ht="15.75" x14ac:dyDescent="0.25">
      <c r="A233" s="201" t="s">
        <v>1059</v>
      </c>
      <c r="B233" s="218" t="s">
        <v>211</v>
      </c>
      <c r="C233" s="201">
        <v>238</v>
      </c>
      <c r="D233" s="202">
        <v>1752</v>
      </c>
      <c r="E233" s="203">
        <v>0.13584474885844749</v>
      </c>
      <c r="G233" s="201">
        <v>194</v>
      </c>
      <c r="H233" s="202">
        <v>1716</v>
      </c>
      <c r="I233" s="203">
        <v>0.11305361305361306</v>
      </c>
      <c r="K233" s="212">
        <f t="shared" si="9"/>
        <v>-44</v>
      </c>
      <c r="L233" s="189">
        <f t="shared" si="10"/>
        <v>-36</v>
      </c>
      <c r="M233" s="213">
        <f t="shared" si="11"/>
        <v>-2.2791135804834439E-2</v>
      </c>
    </row>
    <row r="234" spans="1:13" ht="15.75" x14ac:dyDescent="0.25">
      <c r="A234" s="201" t="s">
        <v>1060</v>
      </c>
      <c r="B234" s="218" t="s">
        <v>212</v>
      </c>
      <c r="C234" s="201">
        <v>62</v>
      </c>
      <c r="D234" s="202">
        <v>495</v>
      </c>
      <c r="E234" s="203">
        <v>0.12525252525252525</v>
      </c>
      <c r="G234" s="201">
        <v>69</v>
      </c>
      <c r="H234" s="202">
        <v>495</v>
      </c>
      <c r="I234" s="203">
        <v>0.1393939393939394</v>
      </c>
      <c r="K234" s="212">
        <f t="shared" si="9"/>
        <v>7</v>
      </c>
      <c r="L234" s="189">
        <f t="shared" si="10"/>
        <v>0</v>
      </c>
      <c r="M234" s="213">
        <f t="shared" si="11"/>
        <v>1.4141414141414149E-2</v>
      </c>
    </row>
    <row r="235" spans="1:13" ht="15.75" x14ac:dyDescent="0.25">
      <c r="A235" s="201" t="s">
        <v>1061</v>
      </c>
      <c r="B235" s="218" t="s">
        <v>213</v>
      </c>
      <c r="C235" s="201">
        <v>2105</v>
      </c>
      <c r="D235" s="202">
        <v>4562</v>
      </c>
      <c r="E235" s="203">
        <v>0.46142042963612451</v>
      </c>
      <c r="G235" s="201">
        <v>1702</v>
      </c>
      <c r="H235" s="202">
        <v>4546</v>
      </c>
      <c r="I235" s="203">
        <v>0.37439507259128907</v>
      </c>
      <c r="K235" s="212">
        <f t="shared" si="9"/>
        <v>-403</v>
      </c>
      <c r="L235" s="189">
        <f t="shared" si="10"/>
        <v>-16</v>
      </c>
      <c r="M235" s="213">
        <f t="shared" si="11"/>
        <v>-8.7025357044835439E-2</v>
      </c>
    </row>
    <row r="236" spans="1:13" ht="15.75" x14ac:dyDescent="0.25">
      <c r="A236" s="201" t="s">
        <v>1062</v>
      </c>
      <c r="B236" s="218" t="s">
        <v>214</v>
      </c>
      <c r="C236" s="201">
        <v>94</v>
      </c>
      <c r="D236" s="202">
        <v>771</v>
      </c>
      <c r="E236" s="203">
        <v>0.12191958495460441</v>
      </c>
      <c r="G236" s="201">
        <v>85</v>
      </c>
      <c r="H236" s="202">
        <v>752</v>
      </c>
      <c r="I236" s="203">
        <v>0.11303191489361702</v>
      </c>
      <c r="K236" s="212">
        <f t="shared" si="9"/>
        <v>-9</v>
      </c>
      <c r="L236" s="189">
        <f t="shared" si="10"/>
        <v>-19</v>
      </c>
      <c r="M236" s="213">
        <f t="shared" si="11"/>
        <v>-8.8876700609873821E-3</v>
      </c>
    </row>
    <row r="237" spans="1:13" ht="15.75" x14ac:dyDescent="0.25">
      <c r="A237" s="201" t="s">
        <v>1063</v>
      </c>
      <c r="B237" s="218" t="s">
        <v>215</v>
      </c>
      <c r="C237" s="201">
        <v>40</v>
      </c>
      <c r="D237" s="202">
        <v>282</v>
      </c>
      <c r="E237" s="203">
        <v>0.14184397163120568</v>
      </c>
      <c r="G237" s="201">
        <v>38</v>
      </c>
      <c r="H237" s="202">
        <v>278</v>
      </c>
      <c r="I237" s="203">
        <v>0.1366906474820144</v>
      </c>
      <c r="K237" s="212">
        <f t="shared" si="9"/>
        <v>-2</v>
      </c>
      <c r="L237" s="189">
        <f t="shared" si="10"/>
        <v>-4</v>
      </c>
      <c r="M237" s="213">
        <f t="shared" si="11"/>
        <v>-5.1533241491912851E-3</v>
      </c>
    </row>
    <row r="238" spans="1:13" ht="15.75" x14ac:dyDescent="0.25">
      <c r="A238" s="201" t="s">
        <v>1064</v>
      </c>
      <c r="B238" s="218" t="s">
        <v>216</v>
      </c>
      <c r="C238" s="201">
        <v>47</v>
      </c>
      <c r="D238" s="202">
        <v>309</v>
      </c>
      <c r="E238" s="203">
        <v>0.15210355987055016</v>
      </c>
      <c r="G238" s="201">
        <v>31</v>
      </c>
      <c r="H238" s="202">
        <v>303</v>
      </c>
      <c r="I238" s="203">
        <v>0.10231023102310231</v>
      </c>
      <c r="K238" s="212">
        <f t="shared" si="9"/>
        <v>-16</v>
      </c>
      <c r="L238" s="189">
        <f t="shared" si="10"/>
        <v>-6</v>
      </c>
      <c r="M238" s="213">
        <f t="shared" si="11"/>
        <v>-4.9793328847447846E-2</v>
      </c>
    </row>
    <row r="239" spans="1:13" ht="15.75" x14ac:dyDescent="0.25">
      <c r="A239" s="201" t="s">
        <v>1065</v>
      </c>
      <c r="B239" s="218" t="s">
        <v>217</v>
      </c>
      <c r="C239" s="201">
        <v>109</v>
      </c>
      <c r="D239" s="202">
        <v>914</v>
      </c>
      <c r="E239" s="203">
        <v>0.11925601750547046</v>
      </c>
      <c r="G239" s="201">
        <v>100</v>
      </c>
      <c r="H239" s="202">
        <v>919</v>
      </c>
      <c r="I239" s="203">
        <v>0.1088139281828074</v>
      </c>
      <c r="K239" s="212">
        <f t="shared" si="9"/>
        <v>-9</v>
      </c>
      <c r="L239" s="189">
        <f t="shared" si="10"/>
        <v>5</v>
      </c>
      <c r="M239" s="213">
        <f t="shared" si="11"/>
        <v>-1.0442089322663065E-2</v>
      </c>
    </row>
    <row r="240" spans="1:13" ht="15.75" x14ac:dyDescent="0.25">
      <c r="A240" s="201" t="s">
        <v>1066</v>
      </c>
      <c r="B240" s="218" t="s">
        <v>218</v>
      </c>
      <c r="C240" s="201">
        <v>445</v>
      </c>
      <c r="D240" s="202">
        <v>8767</v>
      </c>
      <c r="E240" s="203">
        <v>5.0758526291775977E-2</v>
      </c>
      <c r="G240" s="201">
        <v>384</v>
      </c>
      <c r="H240" s="202">
        <v>8729</v>
      </c>
      <c r="I240" s="203">
        <v>4.3991293389849924E-2</v>
      </c>
      <c r="K240" s="212">
        <f t="shared" si="9"/>
        <v>-61</v>
      </c>
      <c r="L240" s="189">
        <f t="shared" si="10"/>
        <v>-38</v>
      </c>
      <c r="M240" s="213">
        <f t="shared" si="11"/>
        <v>-6.7672329019260527E-3</v>
      </c>
    </row>
    <row r="241" spans="1:13" ht="15.75" x14ac:dyDescent="0.25">
      <c r="A241" s="201" t="s">
        <v>1067</v>
      </c>
      <c r="B241" s="218" t="s">
        <v>219</v>
      </c>
      <c r="C241" s="201">
        <v>458</v>
      </c>
      <c r="D241" s="202">
        <v>3242</v>
      </c>
      <c r="E241" s="203">
        <v>0.14127082048118444</v>
      </c>
      <c r="G241" s="201">
        <v>335</v>
      </c>
      <c r="H241" s="202">
        <v>3248</v>
      </c>
      <c r="I241" s="203">
        <v>0.10314039408866996</v>
      </c>
      <c r="K241" s="212">
        <f t="shared" si="9"/>
        <v>-123</v>
      </c>
      <c r="L241" s="189">
        <f t="shared" si="10"/>
        <v>6</v>
      </c>
      <c r="M241" s="213">
        <f t="shared" si="11"/>
        <v>-3.8130426392514488E-2</v>
      </c>
    </row>
    <row r="242" spans="1:13" ht="15.75" x14ac:dyDescent="0.25">
      <c r="A242" s="201" t="s">
        <v>1068</v>
      </c>
      <c r="B242" s="218" t="s">
        <v>220</v>
      </c>
      <c r="C242" s="201">
        <v>104</v>
      </c>
      <c r="D242" s="202">
        <v>354</v>
      </c>
      <c r="E242" s="203">
        <v>0.29378531073446329</v>
      </c>
      <c r="G242" s="201">
        <v>78</v>
      </c>
      <c r="H242" s="202">
        <v>336</v>
      </c>
      <c r="I242" s="203">
        <v>0.23214285714285715</v>
      </c>
      <c r="K242" s="212">
        <f t="shared" si="9"/>
        <v>-26</v>
      </c>
      <c r="L242" s="189">
        <f t="shared" si="10"/>
        <v>-18</v>
      </c>
      <c r="M242" s="213">
        <f t="shared" si="11"/>
        <v>-6.1642453591606139E-2</v>
      </c>
    </row>
    <row r="243" spans="1:13" ht="15.75" x14ac:dyDescent="0.25">
      <c r="A243" s="201" t="s">
        <v>1069</v>
      </c>
      <c r="B243" s="218" t="s">
        <v>221</v>
      </c>
      <c r="C243" s="201">
        <v>105</v>
      </c>
      <c r="D243" s="202">
        <v>1309</v>
      </c>
      <c r="E243" s="203">
        <v>8.0213903743315509E-2</v>
      </c>
      <c r="G243" s="201">
        <v>68</v>
      </c>
      <c r="H243" s="202">
        <v>1307</v>
      </c>
      <c r="I243" s="203">
        <v>5.2027543993879113E-2</v>
      </c>
      <c r="K243" s="212">
        <f t="shared" si="9"/>
        <v>-37</v>
      </c>
      <c r="L243" s="189">
        <f t="shared" si="10"/>
        <v>-2</v>
      </c>
      <c r="M243" s="213">
        <f t="shared" si="11"/>
        <v>-2.8186359749436396E-2</v>
      </c>
    </row>
    <row r="244" spans="1:13" ht="15.75" x14ac:dyDescent="0.25">
      <c r="A244" s="201" t="s">
        <v>1070</v>
      </c>
      <c r="B244" s="218" t="s">
        <v>222</v>
      </c>
      <c r="C244" s="201">
        <v>211</v>
      </c>
      <c r="D244" s="202">
        <v>917</v>
      </c>
      <c r="E244" s="203">
        <v>0.23009814612868049</v>
      </c>
      <c r="G244" s="201">
        <v>225</v>
      </c>
      <c r="H244" s="202">
        <v>912</v>
      </c>
      <c r="I244" s="203">
        <v>0.24671052631578946</v>
      </c>
      <c r="K244" s="212">
        <f t="shared" si="9"/>
        <v>14</v>
      </c>
      <c r="L244" s="189">
        <f t="shared" si="10"/>
        <v>-5</v>
      </c>
      <c r="M244" s="213">
        <f t="shared" si="11"/>
        <v>1.6612380187108977E-2</v>
      </c>
    </row>
    <row r="245" spans="1:13" ht="15.75" x14ac:dyDescent="0.25">
      <c r="A245" s="201" t="s">
        <v>1071</v>
      </c>
      <c r="B245" s="218" t="s">
        <v>223</v>
      </c>
      <c r="C245" s="201">
        <v>59</v>
      </c>
      <c r="D245" s="202">
        <v>505</v>
      </c>
      <c r="E245" s="203">
        <v>0.11683168316831684</v>
      </c>
      <c r="G245" s="201">
        <v>52</v>
      </c>
      <c r="H245" s="202">
        <v>502</v>
      </c>
      <c r="I245" s="203">
        <v>0.10358565737051793</v>
      </c>
      <c r="K245" s="212">
        <f t="shared" si="9"/>
        <v>-7</v>
      </c>
      <c r="L245" s="189">
        <f t="shared" si="10"/>
        <v>-3</v>
      </c>
      <c r="M245" s="213">
        <f t="shared" si="11"/>
        <v>-1.3246025797798905E-2</v>
      </c>
    </row>
    <row r="246" spans="1:13" ht="15.75" x14ac:dyDescent="0.25">
      <c r="A246" s="201" t="s">
        <v>1072</v>
      </c>
      <c r="B246" s="218" t="s">
        <v>224</v>
      </c>
      <c r="C246" s="201">
        <v>268</v>
      </c>
      <c r="D246" s="202">
        <v>9285</v>
      </c>
      <c r="E246" s="203">
        <v>2.8863758750673128E-2</v>
      </c>
      <c r="G246" s="201">
        <v>190</v>
      </c>
      <c r="H246" s="202">
        <v>9344</v>
      </c>
      <c r="I246" s="203">
        <v>2.0333904109589043E-2</v>
      </c>
      <c r="K246" s="212">
        <f t="shared" si="9"/>
        <v>-78</v>
      </c>
      <c r="L246" s="189">
        <f t="shared" si="10"/>
        <v>59</v>
      </c>
      <c r="M246" s="213">
        <f t="shared" si="11"/>
        <v>-8.529854641084085E-3</v>
      </c>
    </row>
    <row r="247" spans="1:13" ht="15.75" x14ac:dyDescent="0.25">
      <c r="A247" s="201" t="s">
        <v>1073</v>
      </c>
      <c r="B247" s="218" t="s">
        <v>225</v>
      </c>
      <c r="C247" s="201">
        <v>70</v>
      </c>
      <c r="D247" s="202">
        <v>737</v>
      </c>
      <c r="E247" s="203">
        <v>9.4979647218453186E-2</v>
      </c>
      <c r="G247" s="201">
        <v>50</v>
      </c>
      <c r="H247" s="202">
        <v>750</v>
      </c>
      <c r="I247" s="203">
        <v>6.6666666666666666E-2</v>
      </c>
      <c r="K247" s="212">
        <f t="shared" si="9"/>
        <v>-20</v>
      </c>
      <c r="L247" s="189">
        <f t="shared" si="10"/>
        <v>13</v>
      </c>
      <c r="M247" s="213">
        <f t="shared" si="11"/>
        <v>-2.8312980551786521E-2</v>
      </c>
    </row>
    <row r="248" spans="1:13" ht="15.75" x14ac:dyDescent="0.25">
      <c r="A248" s="201" t="s">
        <v>1074</v>
      </c>
      <c r="B248" s="218" t="s">
        <v>226</v>
      </c>
      <c r="C248" s="201">
        <v>458</v>
      </c>
      <c r="D248" s="202">
        <v>3493</v>
      </c>
      <c r="E248" s="203">
        <v>0.13111938162038361</v>
      </c>
      <c r="G248" s="201">
        <v>459</v>
      </c>
      <c r="H248" s="202">
        <v>3498</v>
      </c>
      <c r="I248" s="203">
        <v>0.13121783876500859</v>
      </c>
      <c r="K248" s="212">
        <f t="shared" si="9"/>
        <v>1</v>
      </c>
      <c r="L248" s="189">
        <f t="shared" si="10"/>
        <v>5</v>
      </c>
      <c r="M248" s="213">
        <f t="shared" si="11"/>
        <v>9.8457144624974902E-5</v>
      </c>
    </row>
    <row r="249" spans="1:13" ht="15.75" x14ac:dyDescent="0.25">
      <c r="A249" s="201" t="s">
        <v>1075</v>
      </c>
      <c r="B249" s="218" t="s">
        <v>227</v>
      </c>
      <c r="C249" s="201">
        <v>69</v>
      </c>
      <c r="D249" s="202">
        <v>456</v>
      </c>
      <c r="E249" s="203">
        <v>0.15131578947368421</v>
      </c>
      <c r="G249" s="201">
        <v>70</v>
      </c>
      <c r="H249" s="202">
        <v>461</v>
      </c>
      <c r="I249" s="203">
        <v>0.15184381778741865</v>
      </c>
      <c r="K249" s="212">
        <f t="shared" si="9"/>
        <v>1</v>
      </c>
      <c r="L249" s="189">
        <f t="shared" si="10"/>
        <v>5</v>
      </c>
      <c r="M249" s="213">
        <f t="shared" si="11"/>
        <v>5.2802831373444103E-4</v>
      </c>
    </row>
    <row r="250" spans="1:13" ht="15.75" x14ac:dyDescent="0.25">
      <c r="A250" s="201" t="s">
        <v>1076</v>
      </c>
      <c r="B250" s="218" t="s">
        <v>228</v>
      </c>
      <c r="C250" s="201">
        <v>31</v>
      </c>
      <c r="D250" s="202">
        <v>346</v>
      </c>
      <c r="E250" s="203">
        <v>8.9595375722543349E-2</v>
      </c>
      <c r="G250" s="201">
        <v>26</v>
      </c>
      <c r="H250" s="202">
        <v>343</v>
      </c>
      <c r="I250" s="203">
        <v>7.5801749271137031E-2</v>
      </c>
      <c r="K250" s="212">
        <f t="shared" si="9"/>
        <v>-5</v>
      </c>
      <c r="L250" s="189">
        <f t="shared" si="10"/>
        <v>-3</v>
      </c>
      <c r="M250" s="213">
        <f t="shared" si="11"/>
        <v>-1.3793626451406318E-2</v>
      </c>
    </row>
    <row r="251" spans="1:13" ht="15.75" x14ac:dyDescent="0.25">
      <c r="A251" s="201" t="s">
        <v>1077</v>
      </c>
      <c r="B251" s="218" t="s">
        <v>229</v>
      </c>
      <c r="C251" s="201">
        <v>18</v>
      </c>
      <c r="D251" s="202">
        <v>308</v>
      </c>
      <c r="E251" s="203">
        <v>5.844155844155844E-2</v>
      </c>
      <c r="G251" s="201">
        <v>12</v>
      </c>
      <c r="H251" s="202">
        <v>307</v>
      </c>
      <c r="I251" s="203">
        <v>3.9087947882736153E-2</v>
      </c>
      <c r="K251" s="212">
        <f t="shared" si="9"/>
        <v>-6</v>
      </c>
      <c r="L251" s="189">
        <f t="shared" si="10"/>
        <v>-1</v>
      </c>
      <c r="M251" s="213">
        <f t="shared" si="11"/>
        <v>-1.9353610558822287E-2</v>
      </c>
    </row>
    <row r="252" spans="1:13" ht="15.75" x14ac:dyDescent="0.25">
      <c r="A252" s="201" t="s">
        <v>1078</v>
      </c>
      <c r="B252" s="218" t="s">
        <v>230</v>
      </c>
      <c r="C252" s="201">
        <v>45</v>
      </c>
      <c r="D252" s="202">
        <v>645</v>
      </c>
      <c r="E252" s="203">
        <v>6.9767441860465115E-2</v>
      </c>
      <c r="G252" s="201">
        <v>36</v>
      </c>
      <c r="H252" s="202">
        <v>648</v>
      </c>
      <c r="I252" s="203">
        <v>5.5555555555555552E-2</v>
      </c>
      <c r="K252" s="212">
        <f t="shared" si="9"/>
        <v>-9</v>
      </c>
      <c r="L252" s="189">
        <f t="shared" si="10"/>
        <v>3</v>
      </c>
      <c r="M252" s="213">
        <f t="shared" si="11"/>
        <v>-1.4211886304909563E-2</v>
      </c>
    </row>
    <row r="253" spans="1:13" ht="15.75" x14ac:dyDescent="0.25">
      <c r="A253" s="201" t="s">
        <v>1079</v>
      </c>
      <c r="B253" s="218" t="s">
        <v>231</v>
      </c>
      <c r="C253" s="201">
        <v>412</v>
      </c>
      <c r="D253" s="202">
        <v>1957</v>
      </c>
      <c r="E253" s="203">
        <v>0.21052631578947367</v>
      </c>
      <c r="G253" s="201">
        <v>394</v>
      </c>
      <c r="H253" s="202">
        <v>1959</v>
      </c>
      <c r="I253" s="203">
        <v>0.20112302194997447</v>
      </c>
      <c r="K253" s="212">
        <f t="shared" si="9"/>
        <v>-18</v>
      </c>
      <c r="L253" s="189">
        <f t="shared" si="10"/>
        <v>2</v>
      </c>
      <c r="M253" s="213">
        <f t="shared" si="11"/>
        <v>-9.4032938394991994E-3</v>
      </c>
    </row>
    <row r="254" spans="1:13" ht="15.75" x14ac:dyDescent="0.25">
      <c r="A254" s="201" t="s">
        <v>1080</v>
      </c>
      <c r="B254" s="218" t="s">
        <v>232</v>
      </c>
      <c r="C254" s="201">
        <v>9</v>
      </c>
      <c r="D254" s="202">
        <v>74</v>
      </c>
      <c r="E254" s="203">
        <v>0.12162162162162163</v>
      </c>
      <c r="G254" s="201">
        <v>5</v>
      </c>
      <c r="H254" s="202">
        <v>74</v>
      </c>
      <c r="I254" s="203">
        <v>6.7567567567567571E-2</v>
      </c>
      <c r="K254" s="212">
        <f t="shared" si="9"/>
        <v>-4</v>
      </c>
      <c r="L254" s="189">
        <f t="shared" si="10"/>
        <v>0</v>
      </c>
      <c r="M254" s="213">
        <f t="shared" si="11"/>
        <v>-5.4054054054054057E-2</v>
      </c>
    </row>
    <row r="255" spans="1:13" ht="15.75" x14ac:dyDescent="0.25">
      <c r="A255" s="201" t="s">
        <v>1081</v>
      </c>
      <c r="B255" s="218" t="s">
        <v>233</v>
      </c>
      <c r="C255" s="201">
        <v>125</v>
      </c>
      <c r="D255" s="202">
        <v>1796</v>
      </c>
      <c r="E255" s="203">
        <v>6.9599109131403117E-2</v>
      </c>
      <c r="G255" s="201">
        <v>84</v>
      </c>
      <c r="H255" s="202">
        <v>1792</v>
      </c>
      <c r="I255" s="203">
        <v>4.6875E-2</v>
      </c>
      <c r="K255" s="212">
        <f t="shared" si="9"/>
        <v>-41</v>
      </c>
      <c r="L255" s="189">
        <f t="shared" si="10"/>
        <v>-4</v>
      </c>
      <c r="M255" s="213">
        <f t="shared" si="11"/>
        <v>-2.2724109131403117E-2</v>
      </c>
    </row>
    <row r="256" spans="1:13" ht="15.75" x14ac:dyDescent="0.25">
      <c r="A256" s="201" t="s">
        <v>1082</v>
      </c>
      <c r="B256" s="218" t="s">
        <v>234</v>
      </c>
      <c r="C256" s="201">
        <v>674</v>
      </c>
      <c r="D256" s="202">
        <v>8125</v>
      </c>
      <c r="E256" s="203">
        <v>8.2953846153846156E-2</v>
      </c>
      <c r="G256" s="201">
        <v>679</v>
      </c>
      <c r="H256" s="202">
        <v>8133</v>
      </c>
      <c r="I256" s="203">
        <v>8.3487028156891671E-2</v>
      </c>
      <c r="K256" s="212">
        <f t="shared" si="9"/>
        <v>5</v>
      </c>
      <c r="L256" s="189">
        <f t="shared" si="10"/>
        <v>8</v>
      </c>
      <c r="M256" s="213">
        <f t="shared" si="11"/>
        <v>5.3318200304551533E-4</v>
      </c>
    </row>
    <row r="257" spans="1:13" ht="15.75" x14ac:dyDescent="0.25">
      <c r="A257" s="201" t="s">
        <v>1083</v>
      </c>
      <c r="B257" s="218" t="s">
        <v>235</v>
      </c>
      <c r="C257" s="201">
        <v>233</v>
      </c>
      <c r="D257" s="202">
        <v>3442</v>
      </c>
      <c r="E257" s="203">
        <v>6.7693201626961075E-2</v>
      </c>
      <c r="G257" s="201">
        <v>241</v>
      </c>
      <c r="H257" s="202">
        <v>3446</v>
      </c>
      <c r="I257" s="203">
        <v>6.9936157864190371E-2</v>
      </c>
      <c r="K257" s="212">
        <f t="shared" si="9"/>
        <v>8</v>
      </c>
      <c r="L257" s="189">
        <f t="shared" si="10"/>
        <v>4</v>
      </c>
      <c r="M257" s="213">
        <f t="shared" si="11"/>
        <v>2.242956237229296E-3</v>
      </c>
    </row>
    <row r="258" spans="1:13" ht="15.75" x14ac:dyDescent="0.25">
      <c r="A258" s="201" t="s">
        <v>1084</v>
      </c>
      <c r="B258" s="218" t="s">
        <v>236</v>
      </c>
      <c r="C258" s="201">
        <v>102</v>
      </c>
      <c r="D258" s="202">
        <v>1281</v>
      </c>
      <c r="E258" s="203">
        <v>7.9625292740046844E-2</v>
      </c>
      <c r="G258" s="201">
        <v>106</v>
      </c>
      <c r="H258" s="202">
        <v>1283</v>
      </c>
      <c r="I258" s="203">
        <v>8.2618862042088848E-2</v>
      </c>
      <c r="K258" s="212">
        <f t="shared" si="9"/>
        <v>4</v>
      </c>
      <c r="L258" s="189">
        <f t="shared" si="10"/>
        <v>2</v>
      </c>
      <c r="M258" s="213">
        <f t="shared" si="11"/>
        <v>2.993569302042004E-3</v>
      </c>
    </row>
    <row r="259" spans="1:13" ht="15.75" x14ac:dyDescent="0.25">
      <c r="A259" s="201" t="s">
        <v>1085</v>
      </c>
      <c r="B259" s="218" t="s">
        <v>237</v>
      </c>
      <c r="C259" s="201">
        <v>219</v>
      </c>
      <c r="D259" s="202">
        <v>2319</v>
      </c>
      <c r="E259" s="203">
        <v>9.4437257438551095E-2</v>
      </c>
      <c r="G259" s="201">
        <v>230</v>
      </c>
      <c r="H259" s="202">
        <v>2321</v>
      </c>
      <c r="I259" s="203">
        <v>9.9095217578629907E-2</v>
      </c>
      <c r="K259" s="212">
        <f t="shared" si="9"/>
        <v>11</v>
      </c>
      <c r="L259" s="189">
        <f t="shared" si="10"/>
        <v>2</v>
      </c>
      <c r="M259" s="213">
        <f t="shared" si="11"/>
        <v>4.6579601400788123E-3</v>
      </c>
    </row>
    <row r="260" spans="1:13" ht="15.75" x14ac:dyDescent="0.25">
      <c r="A260" s="201" t="s">
        <v>1086</v>
      </c>
      <c r="B260" s="218" t="s">
        <v>238</v>
      </c>
      <c r="C260" s="201">
        <v>44</v>
      </c>
      <c r="D260" s="202">
        <v>256</v>
      </c>
      <c r="E260" s="203">
        <v>0.171875</v>
      </c>
      <c r="G260" s="201">
        <v>37</v>
      </c>
      <c r="H260" s="202">
        <v>256</v>
      </c>
      <c r="I260" s="203">
        <v>0.14453125</v>
      </c>
      <c r="K260" s="212">
        <f t="shared" si="9"/>
        <v>-7</v>
      </c>
      <c r="L260" s="189">
        <f t="shared" si="10"/>
        <v>0</v>
      </c>
      <c r="M260" s="213">
        <f t="shared" si="11"/>
        <v>-2.734375E-2</v>
      </c>
    </row>
    <row r="261" spans="1:13" ht="15.75" x14ac:dyDescent="0.25">
      <c r="A261" s="201" t="s">
        <v>1087</v>
      </c>
      <c r="B261" s="218" t="s">
        <v>239</v>
      </c>
      <c r="C261" s="201">
        <v>67</v>
      </c>
      <c r="D261" s="202">
        <v>441</v>
      </c>
      <c r="E261" s="203">
        <v>0.15192743764172337</v>
      </c>
      <c r="G261" s="201">
        <v>69</v>
      </c>
      <c r="H261" s="202">
        <v>449</v>
      </c>
      <c r="I261" s="203">
        <v>0.15367483296213807</v>
      </c>
      <c r="K261" s="212">
        <f t="shared" si="9"/>
        <v>2</v>
      </c>
      <c r="L261" s="189">
        <f t="shared" si="10"/>
        <v>8</v>
      </c>
      <c r="M261" s="213">
        <f t="shared" si="11"/>
        <v>1.7473953204147075E-3</v>
      </c>
    </row>
    <row r="262" spans="1:13" ht="15.75" x14ac:dyDescent="0.25">
      <c r="A262" s="201" t="s">
        <v>1088</v>
      </c>
      <c r="B262" s="218" t="s">
        <v>240</v>
      </c>
      <c r="C262" s="201">
        <v>123</v>
      </c>
      <c r="D262" s="202">
        <v>547</v>
      </c>
      <c r="E262" s="203">
        <v>0.22486288848263253</v>
      </c>
      <c r="G262" s="201">
        <v>106</v>
      </c>
      <c r="H262" s="202">
        <v>557</v>
      </c>
      <c r="I262" s="203">
        <v>0.19030520646319568</v>
      </c>
      <c r="K262" s="212">
        <f t="shared" si="9"/>
        <v>-17</v>
      </c>
      <c r="L262" s="189">
        <f t="shared" si="10"/>
        <v>10</v>
      </c>
      <c r="M262" s="213">
        <f t="shared" si="11"/>
        <v>-3.4557682019436847E-2</v>
      </c>
    </row>
    <row r="263" spans="1:13" ht="15.75" x14ac:dyDescent="0.25">
      <c r="A263" s="201" t="s">
        <v>1089</v>
      </c>
      <c r="B263" s="218" t="s">
        <v>241</v>
      </c>
      <c r="C263" s="201">
        <v>82</v>
      </c>
      <c r="D263" s="202">
        <v>355</v>
      </c>
      <c r="E263" s="203">
        <v>0.23098591549295774</v>
      </c>
      <c r="G263" s="201">
        <v>65</v>
      </c>
      <c r="H263" s="202">
        <v>351</v>
      </c>
      <c r="I263" s="203">
        <v>0.18518518518518517</v>
      </c>
      <c r="K263" s="212">
        <f t="shared" si="9"/>
        <v>-17</v>
      </c>
      <c r="L263" s="189">
        <f t="shared" si="10"/>
        <v>-4</v>
      </c>
      <c r="M263" s="213">
        <f t="shared" si="11"/>
        <v>-4.5800730307772569E-2</v>
      </c>
    </row>
    <row r="264" spans="1:13" ht="15.75" x14ac:dyDescent="0.25">
      <c r="A264" s="201" t="s">
        <v>1090</v>
      </c>
      <c r="B264" s="218" t="s">
        <v>3851</v>
      </c>
      <c r="C264" s="201">
        <v>76</v>
      </c>
      <c r="D264" s="202">
        <v>784</v>
      </c>
      <c r="E264" s="203">
        <v>9.6938775510204078E-2</v>
      </c>
      <c r="G264" s="201">
        <v>83</v>
      </c>
      <c r="H264" s="202">
        <v>784</v>
      </c>
      <c r="I264" s="203">
        <v>0.10586734693877552</v>
      </c>
      <c r="K264" s="212">
        <f t="shared" ref="K264:K327" si="12">G264-C264</f>
        <v>7</v>
      </c>
      <c r="L264" s="189">
        <f t="shared" ref="L264:L327" si="13">H264-D264</f>
        <v>0</v>
      </c>
      <c r="M264" s="213">
        <f t="shared" ref="M264:M327" si="14">I264-E264</f>
        <v>8.9285714285714385E-3</v>
      </c>
    </row>
    <row r="265" spans="1:13" ht="15.75" x14ac:dyDescent="0.25">
      <c r="A265" s="201" t="s">
        <v>1091</v>
      </c>
      <c r="B265" s="218" t="s">
        <v>242</v>
      </c>
      <c r="C265" s="201">
        <v>153</v>
      </c>
      <c r="D265" s="202">
        <v>1344</v>
      </c>
      <c r="E265" s="203">
        <v>0.11383928571428571</v>
      </c>
      <c r="G265" s="201">
        <v>140</v>
      </c>
      <c r="H265" s="202">
        <v>1354</v>
      </c>
      <c r="I265" s="203">
        <v>0.103397341211226</v>
      </c>
      <c r="K265" s="212">
        <f t="shared" si="12"/>
        <v>-13</v>
      </c>
      <c r="L265" s="189">
        <f t="shared" si="13"/>
        <v>10</v>
      </c>
      <c r="M265" s="213">
        <f t="shared" si="14"/>
        <v>-1.0441944503059714E-2</v>
      </c>
    </row>
    <row r="266" spans="1:13" ht="15.75" x14ac:dyDescent="0.25">
      <c r="A266" s="201" t="s">
        <v>1092</v>
      </c>
      <c r="B266" s="218" t="s">
        <v>243</v>
      </c>
      <c r="C266" s="201">
        <v>7</v>
      </c>
      <c r="D266" s="202">
        <v>78</v>
      </c>
      <c r="E266" s="203">
        <v>8.9743589743589744E-2</v>
      </c>
      <c r="G266" s="201">
        <v>10</v>
      </c>
      <c r="H266" s="202">
        <v>78</v>
      </c>
      <c r="I266" s="203">
        <v>0.12820512820512819</v>
      </c>
      <c r="K266" s="212">
        <f t="shared" si="12"/>
        <v>3</v>
      </c>
      <c r="L266" s="189">
        <f t="shared" si="13"/>
        <v>0</v>
      </c>
      <c r="M266" s="213">
        <f t="shared" si="14"/>
        <v>3.846153846153845E-2</v>
      </c>
    </row>
    <row r="267" spans="1:13" ht="15.75" x14ac:dyDescent="0.25">
      <c r="A267" s="201" t="s">
        <v>1093</v>
      </c>
      <c r="B267" s="218" t="s">
        <v>244</v>
      </c>
      <c r="C267" s="201">
        <v>139</v>
      </c>
      <c r="D267" s="202">
        <v>1471</v>
      </c>
      <c r="E267" s="203">
        <v>9.4493541808293682E-2</v>
      </c>
      <c r="G267" s="201">
        <v>108</v>
      </c>
      <c r="H267" s="202">
        <v>1480</v>
      </c>
      <c r="I267" s="203">
        <v>7.2972972972972977E-2</v>
      </c>
      <c r="K267" s="212">
        <f t="shared" si="12"/>
        <v>-31</v>
      </c>
      <c r="L267" s="189">
        <f t="shared" si="13"/>
        <v>9</v>
      </c>
      <c r="M267" s="213">
        <f t="shared" si="14"/>
        <v>-2.1520568835320705E-2</v>
      </c>
    </row>
    <row r="268" spans="1:13" ht="15.75" x14ac:dyDescent="0.25">
      <c r="A268" s="201" t="s">
        <v>1094</v>
      </c>
      <c r="B268" s="218" t="s">
        <v>245</v>
      </c>
      <c r="C268" s="201">
        <v>34</v>
      </c>
      <c r="D268" s="202">
        <v>273</v>
      </c>
      <c r="E268" s="203">
        <v>0.12454212454212454</v>
      </c>
      <c r="G268" s="201">
        <v>25</v>
      </c>
      <c r="H268" s="202">
        <v>271</v>
      </c>
      <c r="I268" s="203">
        <v>9.2250922509225092E-2</v>
      </c>
      <c r="K268" s="212">
        <f t="shared" si="12"/>
        <v>-9</v>
      </c>
      <c r="L268" s="189">
        <f t="shared" si="13"/>
        <v>-2</v>
      </c>
      <c r="M268" s="213">
        <f t="shared" si="14"/>
        <v>-3.2291202032899452E-2</v>
      </c>
    </row>
    <row r="269" spans="1:13" ht="15.75" x14ac:dyDescent="0.25">
      <c r="A269" s="201" t="s">
        <v>1095</v>
      </c>
      <c r="B269" s="218" t="s">
        <v>246</v>
      </c>
      <c r="C269" s="201">
        <v>124</v>
      </c>
      <c r="D269" s="202">
        <v>952</v>
      </c>
      <c r="E269" s="203">
        <v>0.13025210084033614</v>
      </c>
      <c r="G269" s="201">
        <v>88</v>
      </c>
      <c r="H269" s="202">
        <v>948</v>
      </c>
      <c r="I269" s="203">
        <v>9.2827004219409287E-2</v>
      </c>
      <c r="K269" s="212">
        <f t="shared" si="12"/>
        <v>-36</v>
      </c>
      <c r="L269" s="189">
        <f t="shared" si="13"/>
        <v>-4</v>
      </c>
      <c r="M269" s="213">
        <f t="shared" si="14"/>
        <v>-3.7425096620926857E-2</v>
      </c>
    </row>
    <row r="270" spans="1:13" ht="15.75" x14ac:dyDescent="0.25">
      <c r="A270" s="201" t="s">
        <v>1096</v>
      </c>
      <c r="B270" s="218" t="s">
        <v>247</v>
      </c>
      <c r="C270" s="201">
        <v>56</v>
      </c>
      <c r="D270" s="202">
        <v>674</v>
      </c>
      <c r="E270" s="203">
        <v>8.3086053412462904E-2</v>
      </c>
      <c r="G270" s="201">
        <v>56</v>
      </c>
      <c r="H270" s="202">
        <v>685</v>
      </c>
      <c r="I270" s="203">
        <v>8.1751824817518248E-2</v>
      </c>
      <c r="K270" s="212">
        <f t="shared" si="12"/>
        <v>0</v>
      </c>
      <c r="L270" s="189">
        <f t="shared" si="13"/>
        <v>11</v>
      </c>
      <c r="M270" s="213">
        <f t="shared" si="14"/>
        <v>-1.3342285949446558E-3</v>
      </c>
    </row>
    <row r="271" spans="1:13" ht="15.75" x14ac:dyDescent="0.25">
      <c r="A271" s="201" t="s">
        <v>1097</v>
      </c>
      <c r="B271" s="218" t="s">
        <v>248</v>
      </c>
      <c r="C271" s="201">
        <v>41</v>
      </c>
      <c r="D271" s="202">
        <v>323</v>
      </c>
      <c r="E271" s="203">
        <v>0.12693498452012383</v>
      </c>
      <c r="G271" s="201">
        <v>46</v>
      </c>
      <c r="H271" s="202">
        <v>326</v>
      </c>
      <c r="I271" s="203">
        <v>0.1411042944785276</v>
      </c>
      <c r="K271" s="212">
        <f t="shared" si="12"/>
        <v>5</v>
      </c>
      <c r="L271" s="189">
        <f t="shared" si="13"/>
        <v>3</v>
      </c>
      <c r="M271" s="213">
        <f t="shared" si="14"/>
        <v>1.4169309958403764E-2</v>
      </c>
    </row>
    <row r="272" spans="1:13" ht="15.75" x14ac:dyDescent="0.25">
      <c r="A272" s="201" t="s">
        <v>1098</v>
      </c>
      <c r="B272" s="218" t="s">
        <v>249</v>
      </c>
      <c r="C272" s="201">
        <v>277</v>
      </c>
      <c r="D272" s="202">
        <v>1312</v>
      </c>
      <c r="E272" s="203">
        <v>0.2111280487804878</v>
      </c>
      <c r="G272" s="201">
        <v>210</v>
      </c>
      <c r="H272" s="202">
        <v>1280</v>
      </c>
      <c r="I272" s="203">
        <v>0.1640625</v>
      </c>
      <c r="K272" s="212">
        <f t="shared" si="12"/>
        <v>-67</v>
      </c>
      <c r="L272" s="189">
        <f t="shared" si="13"/>
        <v>-32</v>
      </c>
      <c r="M272" s="213">
        <f t="shared" si="14"/>
        <v>-4.7065548780487798E-2</v>
      </c>
    </row>
    <row r="273" spans="1:13" ht="15.75" x14ac:dyDescent="0.25">
      <c r="A273" s="201" t="s">
        <v>1099</v>
      </c>
      <c r="B273" s="218" t="s">
        <v>250</v>
      </c>
      <c r="C273" s="201">
        <v>259</v>
      </c>
      <c r="D273" s="202">
        <v>2364</v>
      </c>
      <c r="E273" s="203">
        <v>0.10956006768189509</v>
      </c>
      <c r="G273" s="201">
        <v>275</v>
      </c>
      <c r="H273" s="202">
        <v>2366</v>
      </c>
      <c r="I273" s="203">
        <v>0.11622992392223161</v>
      </c>
      <c r="K273" s="212">
        <f t="shared" si="12"/>
        <v>16</v>
      </c>
      <c r="L273" s="189">
        <f t="shared" si="13"/>
        <v>2</v>
      </c>
      <c r="M273" s="213">
        <f t="shared" si="14"/>
        <v>6.6698562403365164E-3</v>
      </c>
    </row>
    <row r="274" spans="1:13" ht="15.75" x14ac:dyDescent="0.25">
      <c r="A274" s="201" t="s">
        <v>1100</v>
      </c>
      <c r="B274" s="218" t="s">
        <v>251</v>
      </c>
      <c r="C274" s="201">
        <v>116</v>
      </c>
      <c r="D274" s="202">
        <v>249</v>
      </c>
      <c r="E274" s="203">
        <v>0.46586345381526106</v>
      </c>
      <c r="G274" s="201">
        <v>113</v>
      </c>
      <c r="H274" s="202">
        <v>249</v>
      </c>
      <c r="I274" s="203">
        <v>0.45381526104417669</v>
      </c>
      <c r="K274" s="212">
        <f t="shared" si="12"/>
        <v>-3</v>
      </c>
      <c r="L274" s="189">
        <f t="shared" si="13"/>
        <v>0</v>
      </c>
      <c r="M274" s="213">
        <f t="shared" si="14"/>
        <v>-1.2048192771084376E-2</v>
      </c>
    </row>
    <row r="275" spans="1:13" ht="15.75" x14ac:dyDescent="0.25">
      <c r="A275" s="201" t="s">
        <v>1101</v>
      </c>
      <c r="B275" s="218" t="s">
        <v>252</v>
      </c>
      <c r="C275" s="201">
        <v>109</v>
      </c>
      <c r="D275" s="202">
        <v>811</v>
      </c>
      <c r="E275" s="203">
        <v>0.13440197287299629</v>
      </c>
      <c r="G275" s="201">
        <v>113</v>
      </c>
      <c r="H275" s="202">
        <v>812</v>
      </c>
      <c r="I275" s="203">
        <v>0.13916256157635468</v>
      </c>
      <c r="K275" s="212">
        <f t="shared" si="12"/>
        <v>4</v>
      </c>
      <c r="L275" s="189">
        <f t="shared" si="13"/>
        <v>1</v>
      </c>
      <c r="M275" s="213">
        <f t="shared" si="14"/>
        <v>4.7605887033583816E-3</v>
      </c>
    </row>
    <row r="276" spans="1:13" ht="15.75" x14ac:dyDescent="0.25">
      <c r="A276" s="201" t="s">
        <v>1102</v>
      </c>
      <c r="B276" s="218" t="s">
        <v>253</v>
      </c>
      <c r="C276" s="201">
        <v>177</v>
      </c>
      <c r="D276" s="202">
        <v>1645</v>
      </c>
      <c r="E276" s="203">
        <v>0.10759878419452888</v>
      </c>
      <c r="G276" s="201">
        <v>191</v>
      </c>
      <c r="H276" s="202">
        <v>1647</v>
      </c>
      <c r="I276" s="203">
        <v>0.11596842744383729</v>
      </c>
      <c r="K276" s="212">
        <f t="shared" si="12"/>
        <v>14</v>
      </c>
      <c r="L276" s="189">
        <f t="shared" si="13"/>
        <v>2</v>
      </c>
      <c r="M276" s="213">
        <f t="shared" si="14"/>
        <v>8.3696432493084033E-3</v>
      </c>
    </row>
    <row r="277" spans="1:13" ht="15.75" x14ac:dyDescent="0.25">
      <c r="A277" s="201" t="s">
        <v>1103</v>
      </c>
      <c r="B277" s="218" t="s">
        <v>254</v>
      </c>
      <c r="C277" s="201">
        <v>89</v>
      </c>
      <c r="D277" s="202">
        <v>773</v>
      </c>
      <c r="E277" s="203">
        <v>0.11513583441138421</v>
      </c>
      <c r="G277" s="201">
        <v>89</v>
      </c>
      <c r="H277" s="202">
        <v>761</v>
      </c>
      <c r="I277" s="203">
        <v>0.11695137976346912</v>
      </c>
      <c r="K277" s="212">
        <f t="shared" si="12"/>
        <v>0</v>
      </c>
      <c r="L277" s="189">
        <f t="shared" si="13"/>
        <v>-12</v>
      </c>
      <c r="M277" s="213">
        <f t="shared" si="14"/>
        <v>1.8155453520849046E-3</v>
      </c>
    </row>
    <row r="278" spans="1:13" ht="15.75" x14ac:dyDescent="0.25">
      <c r="A278" s="201" t="s">
        <v>1104</v>
      </c>
      <c r="B278" s="218" t="s">
        <v>255</v>
      </c>
      <c r="C278" s="201">
        <v>118</v>
      </c>
      <c r="D278" s="202">
        <v>686</v>
      </c>
      <c r="E278" s="203">
        <v>0.17201166180758018</v>
      </c>
      <c r="G278" s="201">
        <v>81</v>
      </c>
      <c r="H278" s="202">
        <v>683</v>
      </c>
      <c r="I278" s="203">
        <v>0.11859443631039532</v>
      </c>
      <c r="K278" s="212">
        <f t="shared" si="12"/>
        <v>-37</v>
      </c>
      <c r="L278" s="189">
        <f t="shared" si="13"/>
        <v>-3</v>
      </c>
      <c r="M278" s="213">
        <f t="shared" si="14"/>
        <v>-5.3417225497184861E-2</v>
      </c>
    </row>
    <row r="279" spans="1:13" ht="15.75" x14ac:dyDescent="0.25">
      <c r="A279" s="201" t="s">
        <v>1105</v>
      </c>
      <c r="B279" s="218" t="s">
        <v>256</v>
      </c>
      <c r="C279" s="201">
        <v>24</v>
      </c>
      <c r="D279" s="202">
        <v>487</v>
      </c>
      <c r="E279" s="203">
        <v>4.9281314168377825E-2</v>
      </c>
      <c r="G279" s="201">
        <v>20</v>
      </c>
      <c r="H279" s="202">
        <v>480</v>
      </c>
      <c r="I279" s="203">
        <v>4.1666666666666664E-2</v>
      </c>
      <c r="K279" s="212">
        <f t="shared" si="12"/>
        <v>-4</v>
      </c>
      <c r="L279" s="189">
        <f t="shared" si="13"/>
        <v>-7</v>
      </c>
      <c r="M279" s="213">
        <f t="shared" si="14"/>
        <v>-7.6146475017111609E-3</v>
      </c>
    </row>
    <row r="280" spans="1:13" ht="15.75" x14ac:dyDescent="0.25">
      <c r="A280" s="201" t="s">
        <v>1106</v>
      </c>
      <c r="B280" s="218" t="s">
        <v>257</v>
      </c>
      <c r="C280" s="201">
        <v>82</v>
      </c>
      <c r="D280" s="202">
        <v>2719</v>
      </c>
      <c r="E280" s="203">
        <v>3.0158146377344611E-2</v>
      </c>
      <c r="G280" s="201">
        <v>77</v>
      </c>
      <c r="H280" s="202">
        <v>2694</v>
      </c>
      <c r="I280" s="203">
        <v>2.8582034149962882E-2</v>
      </c>
      <c r="K280" s="212">
        <f t="shared" si="12"/>
        <v>-5</v>
      </c>
      <c r="L280" s="189">
        <f t="shared" si="13"/>
        <v>-25</v>
      </c>
      <c r="M280" s="213">
        <f t="shared" si="14"/>
        <v>-1.5761122273817291E-3</v>
      </c>
    </row>
    <row r="281" spans="1:13" ht="15.75" x14ac:dyDescent="0.25">
      <c r="A281" s="201" t="s">
        <v>1107</v>
      </c>
      <c r="B281" s="218" t="s">
        <v>258</v>
      </c>
      <c r="C281" s="201">
        <v>428</v>
      </c>
      <c r="D281" s="202">
        <v>1744</v>
      </c>
      <c r="E281" s="203">
        <v>0.24541284403669725</v>
      </c>
      <c r="G281" s="201">
        <v>436</v>
      </c>
      <c r="H281" s="202">
        <v>1750</v>
      </c>
      <c r="I281" s="203">
        <v>0.24914285714285714</v>
      </c>
      <c r="K281" s="212">
        <f t="shared" si="12"/>
        <v>8</v>
      </c>
      <c r="L281" s="189">
        <f t="shared" si="13"/>
        <v>6</v>
      </c>
      <c r="M281" s="213">
        <f t="shared" si="14"/>
        <v>3.7300131061598907E-3</v>
      </c>
    </row>
    <row r="282" spans="1:13" ht="15.75" x14ac:dyDescent="0.25">
      <c r="A282" s="201" t="s">
        <v>1108</v>
      </c>
      <c r="B282" s="218" t="s">
        <v>259</v>
      </c>
      <c r="C282" s="201">
        <v>31</v>
      </c>
      <c r="D282" s="202">
        <v>289</v>
      </c>
      <c r="E282" s="203">
        <v>0.10726643598615918</v>
      </c>
      <c r="G282" s="201">
        <v>18</v>
      </c>
      <c r="H282" s="202">
        <v>287</v>
      </c>
      <c r="I282" s="203">
        <v>6.2717770034843204E-2</v>
      </c>
      <c r="K282" s="212">
        <f t="shared" si="12"/>
        <v>-13</v>
      </c>
      <c r="L282" s="189">
        <f t="shared" si="13"/>
        <v>-2</v>
      </c>
      <c r="M282" s="213">
        <f t="shared" si="14"/>
        <v>-4.4548665951315972E-2</v>
      </c>
    </row>
    <row r="283" spans="1:13" ht="15.75" x14ac:dyDescent="0.25">
      <c r="A283" s="201" t="s">
        <v>1109</v>
      </c>
      <c r="B283" s="218" t="s">
        <v>260</v>
      </c>
      <c r="C283" s="201">
        <v>149</v>
      </c>
      <c r="D283" s="202">
        <v>1192</v>
      </c>
      <c r="E283" s="203">
        <v>0.125</v>
      </c>
      <c r="G283" s="201">
        <v>166</v>
      </c>
      <c r="H283" s="202">
        <v>1194</v>
      </c>
      <c r="I283" s="203">
        <v>0.13902847571189281</v>
      </c>
      <c r="K283" s="212">
        <f t="shared" si="12"/>
        <v>17</v>
      </c>
      <c r="L283" s="189">
        <f t="shared" si="13"/>
        <v>2</v>
      </c>
      <c r="M283" s="213">
        <f t="shared" si="14"/>
        <v>1.4028475711892807E-2</v>
      </c>
    </row>
    <row r="284" spans="1:13" ht="15.75" x14ac:dyDescent="0.25">
      <c r="A284" s="201" t="s">
        <v>1110</v>
      </c>
      <c r="B284" s="218" t="s">
        <v>261</v>
      </c>
      <c r="C284" s="201">
        <v>45</v>
      </c>
      <c r="D284" s="202">
        <v>832</v>
      </c>
      <c r="E284" s="203">
        <v>5.4086538461538464E-2</v>
      </c>
      <c r="G284" s="201">
        <v>46</v>
      </c>
      <c r="H284" s="202">
        <v>822</v>
      </c>
      <c r="I284" s="203">
        <v>5.5961070559610707E-2</v>
      </c>
      <c r="K284" s="212">
        <f t="shared" si="12"/>
        <v>1</v>
      </c>
      <c r="L284" s="189">
        <f t="shared" si="13"/>
        <v>-10</v>
      </c>
      <c r="M284" s="213">
        <f t="shared" si="14"/>
        <v>1.874532098072243E-3</v>
      </c>
    </row>
    <row r="285" spans="1:13" ht="15.75" x14ac:dyDescent="0.25">
      <c r="A285" s="201" t="s">
        <v>1111</v>
      </c>
      <c r="B285" s="218" t="s">
        <v>262</v>
      </c>
      <c r="C285" s="201">
        <v>28</v>
      </c>
      <c r="D285" s="202">
        <v>714</v>
      </c>
      <c r="E285" s="203">
        <v>3.9215686274509803E-2</v>
      </c>
      <c r="G285" s="201">
        <v>28</v>
      </c>
      <c r="H285" s="202">
        <v>706</v>
      </c>
      <c r="I285" s="203">
        <v>3.9660056657223795E-2</v>
      </c>
      <c r="K285" s="212">
        <f t="shared" si="12"/>
        <v>0</v>
      </c>
      <c r="L285" s="189">
        <f t="shared" si="13"/>
        <v>-8</v>
      </c>
      <c r="M285" s="213">
        <f t="shared" si="14"/>
        <v>4.4437038271399193E-4</v>
      </c>
    </row>
    <row r="286" spans="1:13" ht="15.75" x14ac:dyDescent="0.25">
      <c r="A286" s="201" t="s">
        <v>1112</v>
      </c>
      <c r="B286" s="218" t="s">
        <v>263</v>
      </c>
      <c r="C286" s="201">
        <v>944</v>
      </c>
      <c r="D286" s="202">
        <v>4166</v>
      </c>
      <c r="E286" s="203">
        <v>0.22659625540086414</v>
      </c>
      <c r="G286" s="201">
        <v>916</v>
      </c>
      <c r="H286" s="202">
        <v>4093</v>
      </c>
      <c r="I286" s="203">
        <v>0.22379672611776202</v>
      </c>
      <c r="K286" s="212">
        <f t="shared" si="12"/>
        <v>-28</v>
      </c>
      <c r="L286" s="189">
        <f t="shared" si="13"/>
        <v>-73</v>
      </c>
      <c r="M286" s="213">
        <f t="shared" si="14"/>
        <v>-2.7995292831021201E-3</v>
      </c>
    </row>
    <row r="287" spans="1:13" ht="15.75" x14ac:dyDescent="0.25">
      <c r="A287" s="201" t="s">
        <v>1113</v>
      </c>
      <c r="B287" s="218" t="s">
        <v>264</v>
      </c>
      <c r="C287" s="201">
        <v>79</v>
      </c>
      <c r="D287" s="202">
        <v>2328</v>
      </c>
      <c r="E287" s="203">
        <v>3.3934707903780066E-2</v>
      </c>
      <c r="G287" s="201">
        <v>69</v>
      </c>
      <c r="H287" s="202">
        <v>2314</v>
      </c>
      <c r="I287" s="203">
        <v>2.9818496110630942E-2</v>
      </c>
      <c r="K287" s="212">
        <f t="shared" si="12"/>
        <v>-10</v>
      </c>
      <c r="L287" s="189">
        <f t="shared" si="13"/>
        <v>-14</v>
      </c>
      <c r="M287" s="213">
        <f t="shared" si="14"/>
        <v>-4.1162117931491243E-3</v>
      </c>
    </row>
    <row r="288" spans="1:13" ht="15.75" x14ac:dyDescent="0.25">
      <c r="A288" s="201" t="s">
        <v>1114</v>
      </c>
      <c r="B288" s="218" t="s">
        <v>265</v>
      </c>
      <c r="C288" s="201">
        <v>60</v>
      </c>
      <c r="D288" s="202">
        <v>366</v>
      </c>
      <c r="E288" s="203">
        <v>0.16393442622950818</v>
      </c>
      <c r="G288" s="201">
        <v>60</v>
      </c>
      <c r="H288" s="202">
        <v>365</v>
      </c>
      <c r="I288" s="203">
        <v>0.16438356164383561</v>
      </c>
      <c r="K288" s="212">
        <f t="shared" si="12"/>
        <v>0</v>
      </c>
      <c r="L288" s="189">
        <f t="shared" si="13"/>
        <v>-1</v>
      </c>
      <c r="M288" s="213">
        <f t="shared" si="14"/>
        <v>4.4913541432742288E-4</v>
      </c>
    </row>
    <row r="289" spans="1:13" ht="15.75" x14ac:dyDescent="0.25">
      <c r="A289" s="201" t="s">
        <v>1115</v>
      </c>
      <c r="B289" s="218" t="s">
        <v>266</v>
      </c>
      <c r="C289" s="201">
        <v>80</v>
      </c>
      <c r="D289" s="202">
        <v>803</v>
      </c>
      <c r="E289" s="203">
        <v>9.9626400996264006E-2</v>
      </c>
      <c r="G289" s="201">
        <v>68</v>
      </c>
      <c r="H289" s="202">
        <v>794</v>
      </c>
      <c r="I289" s="203">
        <v>8.5642317380352648E-2</v>
      </c>
      <c r="K289" s="212">
        <f t="shared" si="12"/>
        <v>-12</v>
      </c>
      <c r="L289" s="189">
        <f t="shared" si="13"/>
        <v>-9</v>
      </c>
      <c r="M289" s="213">
        <f t="shared" si="14"/>
        <v>-1.3984083615911358E-2</v>
      </c>
    </row>
    <row r="290" spans="1:13" ht="15.75" x14ac:dyDescent="0.25">
      <c r="A290" s="201" t="s">
        <v>1116</v>
      </c>
      <c r="B290" s="218" t="s">
        <v>267</v>
      </c>
      <c r="C290" s="201">
        <v>1115</v>
      </c>
      <c r="D290" s="202">
        <v>4401</v>
      </c>
      <c r="E290" s="203">
        <v>0.25335151102022269</v>
      </c>
      <c r="G290" s="201">
        <v>1093</v>
      </c>
      <c r="H290" s="202">
        <v>4424</v>
      </c>
      <c r="I290" s="203">
        <v>0.24706148282097648</v>
      </c>
      <c r="K290" s="212">
        <f t="shared" si="12"/>
        <v>-22</v>
      </c>
      <c r="L290" s="189">
        <f t="shared" si="13"/>
        <v>23</v>
      </c>
      <c r="M290" s="213">
        <f t="shared" si="14"/>
        <v>-6.2900281992462059E-3</v>
      </c>
    </row>
    <row r="291" spans="1:13" ht="15.75" x14ac:dyDescent="0.25">
      <c r="A291" s="201" t="s">
        <v>1117</v>
      </c>
      <c r="B291" s="218" t="s">
        <v>268</v>
      </c>
      <c r="C291" s="201">
        <v>131</v>
      </c>
      <c r="D291" s="202">
        <v>672</v>
      </c>
      <c r="E291" s="203">
        <v>0.19494047619047619</v>
      </c>
      <c r="G291" s="201">
        <v>120</v>
      </c>
      <c r="H291" s="202">
        <v>668</v>
      </c>
      <c r="I291" s="203">
        <v>0.17964071856287425</v>
      </c>
      <c r="K291" s="212">
        <f t="shared" si="12"/>
        <v>-11</v>
      </c>
      <c r="L291" s="189">
        <f t="shared" si="13"/>
        <v>-4</v>
      </c>
      <c r="M291" s="213">
        <f t="shared" si="14"/>
        <v>-1.529975762760194E-2</v>
      </c>
    </row>
    <row r="292" spans="1:13" ht="15.75" x14ac:dyDescent="0.25">
      <c r="A292" s="201" t="s">
        <v>1118</v>
      </c>
      <c r="B292" s="218" t="s">
        <v>269</v>
      </c>
      <c r="C292" s="201">
        <v>60</v>
      </c>
      <c r="D292" s="202">
        <v>497</v>
      </c>
      <c r="E292" s="203">
        <v>0.12072434607645875</v>
      </c>
      <c r="G292" s="201">
        <v>54</v>
      </c>
      <c r="H292" s="202">
        <v>486</v>
      </c>
      <c r="I292" s="203">
        <v>0.1111111111111111</v>
      </c>
      <c r="K292" s="212">
        <f t="shared" si="12"/>
        <v>-6</v>
      </c>
      <c r="L292" s="189">
        <f t="shared" si="13"/>
        <v>-11</v>
      </c>
      <c r="M292" s="213">
        <f t="shared" si="14"/>
        <v>-9.6132349653476473E-3</v>
      </c>
    </row>
    <row r="293" spans="1:13" ht="15.75" x14ac:dyDescent="0.25">
      <c r="A293" s="201" t="s">
        <v>1119</v>
      </c>
      <c r="B293" s="218" t="s">
        <v>270</v>
      </c>
      <c r="C293" s="201">
        <v>15</v>
      </c>
      <c r="D293" s="202">
        <v>174</v>
      </c>
      <c r="E293" s="203">
        <v>8.6206896551724144E-2</v>
      </c>
      <c r="G293" s="201">
        <v>17</v>
      </c>
      <c r="H293" s="202">
        <v>173</v>
      </c>
      <c r="I293" s="203">
        <v>9.8265895953757232E-2</v>
      </c>
      <c r="K293" s="212">
        <f t="shared" si="12"/>
        <v>2</v>
      </c>
      <c r="L293" s="189">
        <f t="shared" si="13"/>
        <v>-1</v>
      </c>
      <c r="M293" s="213">
        <f t="shared" si="14"/>
        <v>1.2058999402033088E-2</v>
      </c>
    </row>
    <row r="294" spans="1:13" ht="15.75" x14ac:dyDescent="0.25">
      <c r="A294" s="201" t="s">
        <v>1120</v>
      </c>
      <c r="B294" s="218" t="s">
        <v>271</v>
      </c>
      <c r="C294" s="201">
        <v>15</v>
      </c>
      <c r="D294" s="202">
        <v>180</v>
      </c>
      <c r="E294" s="203">
        <v>8.3333333333333329E-2</v>
      </c>
      <c r="G294" s="201">
        <v>14</v>
      </c>
      <c r="H294" s="202">
        <v>179</v>
      </c>
      <c r="I294" s="203">
        <v>7.8212290502793297E-2</v>
      </c>
      <c r="K294" s="212">
        <f t="shared" si="12"/>
        <v>-1</v>
      </c>
      <c r="L294" s="189">
        <f t="shared" si="13"/>
        <v>-1</v>
      </c>
      <c r="M294" s="213">
        <f t="shared" si="14"/>
        <v>-5.1210428305400318E-3</v>
      </c>
    </row>
    <row r="295" spans="1:13" ht="15.75" x14ac:dyDescent="0.25">
      <c r="A295" s="201" t="s">
        <v>1121</v>
      </c>
      <c r="B295" s="218" t="s">
        <v>272</v>
      </c>
      <c r="C295" s="201">
        <v>127</v>
      </c>
      <c r="D295" s="202">
        <v>838</v>
      </c>
      <c r="E295" s="203">
        <v>0.15155131264916469</v>
      </c>
      <c r="G295" s="201">
        <v>88</v>
      </c>
      <c r="H295" s="202">
        <v>835</v>
      </c>
      <c r="I295" s="203">
        <v>0.10538922155688622</v>
      </c>
      <c r="K295" s="212">
        <f t="shared" si="12"/>
        <v>-39</v>
      </c>
      <c r="L295" s="189">
        <f t="shared" si="13"/>
        <v>-3</v>
      </c>
      <c r="M295" s="213">
        <f t="shared" si="14"/>
        <v>-4.6162091092278465E-2</v>
      </c>
    </row>
    <row r="296" spans="1:13" ht="15.75" x14ac:dyDescent="0.25">
      <c r="A296" s="201" t="s">
        <v>1122</v>
      </c>
      <c r="B296" s="218" t="s">
        <v>273</v>
      </c>
      <c r="C296" s="201">
        <v>13</v>
      </c>
      <c r="D296" s="202">
        <v>95</v>
      </c>
      <c r="E296" s="203">
        <v>0.1368421052631579</v>
      </c>
      <c r="G296" s="201">
        <v>29</v>
      </c>
      <c r="H296" s="202">
        <v>97</v>
      </c>
      <c r="I296" s="203">
        <v>0.29896907216494845</v>
      </c>
      <c r="K296" s="212">
        <f t="shared" si="12"/>
        <v>16</v>
      </c>
      <c r="L296" s="189">
        <f t="shared" si="13"/>
        <v>2</v>
      </c>
      <c r="M296" s="213">
        <f t="shared" si="14"/>
        <v>0.16212696690179054</v>
      </c>
    </row>
    <row r="297" spans="1:13" ht="15.75" x14ac:dyDescent="0.25">
      <c r="A297" s="201" t="s">
        <v>1123</v>
      </c>
      <c r="B297" s="218" t="s">
        <v>274</v>
      </c>
      <c r="C297" s="201">
        <v>83</v>
      </c>
      <c r="D297" s="202">
        <v>198</v>
      </c>
      <c r="E297" s="203">
        <v>0.41919191919191917</v>
      </c>
      <c r="G297" s="201">
        <v>75</v>
      </c>
      <c r="H297" s="202">
        <v>198</v>
      </c>
      <c r="I297" s="203">
        <v>0.37878787878787878</v>
      </c>
      <c r="K297" s="212">
        <f t="shared" si="12"/>
        <v>-8</v>
      </c>
      <c r="L297" s="189">
        <f t="shared" si="13"/>
        <v>0</v>
      </c>
      <c r="M297" s="213">
        <f t="shared" si="14"/>
        <v>-4.0404040404040387E-2</v>
      </c>
    </row>
    <row r="298" spans="1:13" ht="15.75" x14ac:dyDescent="0.25">
      <c r="A298" s="201" t="s">
        <v>1124</v>
      </c>
      <c r="B298" s="218" t="s">
        <v>275</v>
      </c>
      <c r="C298" s="201">
        <v>129</v>
      </c>
      <c r="D298" s="202">
        <v>2690</v>
      </c>
      <c r="E298" s="203">
        <v>4.7955390334572488E-2</v>
      </c>
      <c r="G298" s="201">
        <v>114</v>
      </c>
      <c r="H298" s="202">
        <v>2625</v>
      </c>
      <c r="I298" s="203">
        <v>4.3428571428571427E-2</v>
      </c>
      <c r="K298" s="212">
        <f t="shared" si="12"/>
        <v>-15</v>
      </c>
      <c r="L298" s="189">
        <f t="shared" si="13"/>
        <v>-65</v>
      </c>
      <c r="M298" s="213">
        <f t="shared" si="14"/>
        <v>-4.5268189060010608E-3</v>
      </c>
    </row>
    <row r="299" spans="1:13" ht="15.75" x14ac:dyDescent="0.25">
      <c r="A299" s="201" t="s">
        <v>1125</v>
      </c>
      <c r="B299" s="218" t="s">
        <v>276</v>
      </c>
      <c r="C299" s="201">
        <v>157</v>
      </c>
      <c r="D299" s="202">
        <v>5844</v>
      </c>
      <c r="E299" s="203">
        <v>2.6865160848733746E-2</v>
      </c>
      <c r="G299" s="201">
        <v>120</v>
      </c>
      <c r="H299" s="202">
        <v>5777</v>
      </c>
      <c r="I299" s="203">
        <v>2.0772027003635105E-2</v>
      </c>
      <c r="K299" s="212">
        <f t="shared" si="12"/>
        <v>-37</v>
      </c>
      <c r="L299" s="189">
        <f t="shared" si="13"/>
        <v>-67</v>
      </c>
      <c r="M299" s="213">
        <f t="shared" si="14"/>
        <v>-6.0931338450986409E-3</v>
      </c>
    </row>
    <row r="300" spans="1:13" ht="15.75" x14ac:dyDescent="0.25">
      <c r="A300" s="201" t="s">
        <v>1126</v>
      </c>
      <c r="B300" s="218" t="s">
        <v>277</v>
      </c>
      <c r="C300" s="201">
        <v>141</v>
      </c>
      <c r="D300" s="202">
        <v>1672</v>
      </c>
      <c r="E300" s="203">
        <v>8.4330143540669852E-2</v>
      </c>
      <c r="G300" s="201">
        <v>113</v>
      </c>
      <c r="H300" s="202">
        <v>1666</v>
      </c>
      <c r="I300" s="203">
        <v>6.7827130852340933E-2</v>
      </c>
      <c r="K300" s="212">
        <f t="shared" si="12"/>
        <v>-28</v>
      </c>
      <c r="L300" s="189">
        <f t="shared" si="13"/>
        <v>-6</v>
      </c>
      <c r="M300" s="213">
        <f t="shared" si="14"/>
        <v>-1.6503012688328919E-2</v>
      </c>
    </row>
    <row r="301" spans="1:13" ht="15.75" x14ac:dyDescent="0.25">
      <c r="A301" s="201" t="s">
        <v>1127</v>
      </c>
      <c r="B301" s="218" t="s">
        <v>278</v>
      </c>
      <c r="C301" s="201">
        <v>227</v>
      </c>
      <c r="D301" s="202">
        <v>1058</v>
      </c>
      <c r="E301" s="203">
        <v>0.21455576559546313</v>
      </c>
      <c r="G301" s="201">
        <v>225</v>
      </c>
      <c r="H301" s="202">
        <v>1052</v>
      </c>
      <c r="I301" s="203">
        <v>0.21387832699619772</v>
      </c>
      <c r="K301" s="212">
        <f t="shared" si="12"/>
        <v>-2</v>
      </c>
      <c r="L301" s="189">
        <f t="shared" si="13"/>
        <v>-6</v>
      </c>
      <c r="M301" s="213">
        <f t="shared" si="14"/>
        <v>-6.774385992654175E-4</v>
      </c>
    </row>
    <row r="302" spans="1:13" ht="15.75" x14ac:dyDescent="0.25">
      <c r="A302" s="201" t="s">
        <v>1128</v>
      </c>
      <c r="B302" s="218" t="s">
        <v>279</v>
      </c>
      <c r="C302" s="201">
        <v>49</v>
      </c>
      <c r="D302" s="202">
        <v>887</v>
      </c>
      <c r="E302" s="203">
        <v>5.5242390078917701E-2</v>
      </c>
      <c r="G302" s="201">
        <v>30</v>
      </c>
      <c r="H302" s="202">
        <v>885</v>
      </c>
      <c r="I302" s="203">
        <v>3.3898305084745763E-2</v>
      </c>
      <c r="K302" s="212">
        <f t="shared" si="12"/>
        <v>-19</v>
      </c>
      <c r="L302" s="189">
        <f t="shared" si="13"/>
        <v>-2</v>
      </c>
      <c r="M302" s="213">
        <f t="shared" si="14"/>
        <v>-2.1344084994171938E-2</v>
      </c>
    </row>
    <row r="303" spans="1:13" ht="15.75" x14ac:dyDescent="0.25">
      <c r="A303" s="201" t="s">
        <v>1129</v>
      </c>
      <c r="B303" s="218" t="s">
        <v>280</v>
      </c>
      <c r="C303" s="201">
        <v>6</v>
      </c>
      <c r="D303" s="202">
        <v>228</v>
      </c>
      <c r="E303" s="203">
        <v>2.6315789473684209E-2</v>
      </c>
      <c r="G303" s="201">
        <v>12</v>
      </c>
      <c r="H303" s="202">
        <v>230</v>
      </c>
      <c r="I303" s="203">
        <v>5.2173913043478258E-2</v>
      </c>
      <c r="K303" s="212">
        <f t="shared" si="12"/>
        <v>6</v>
      </c>
      <c r="L303" s="189">
        <f t="shared" si="13"/>
        <v>2</v>
      </c>
      <c r="M303" s="213">
        <f t="shared" si="14"/>
        <v>2.5858123569794049E-2</v>
      </c>
    </row>
    <row r="304" spans="1:13" ht="15.75" x14ac:dyDescent="0.25">
      <c r="A304" s="201" t="s">
        <v>1130</v>
      </c>
      <c r="B304" s="218" t="s">
        <v>281</v>
      </c>
      <c r="C304" s="201">
        <v>27</v>
      </c>
      <c r="D304" s="202">
        <v>264</v>
      </c>
      <c r="E304" s="203">
        <v>0.10227272727272728</v>
      </c>
      <c r="G304" s="201">
        <v>27</v>
      </c>
      <c r="H304" s="202">
        <v>266</v>
      </c>
      <c r="I304" s="203">
        <v>0.10150375939849623</v>
      </c>
      <c r="K304" s="212">
        <f t="shared" si="12"/>
        <v>0</v>
      </c>
      <c r="L304" s="189">
        <f t="shared" si="13"/>
        <v>2</v>
      </c>
      <c r="M304" s="213">
        <f t="shared" si="14"/>
        <v>-7.6896787423104407E-4</v>
      </c>
    </row>
    <row r="305" spans="1:13" ht="15.75" x14ac:dyDescent="0.25">
      <c r="A305" s="201" t="s">
        <v>1131</v>
      </c>
      <c r="B305" s="218" t="s">
        <v>282</v>
      </c>
      <c r="C305" s="201">
        <v>113</v>
      </c>
      <c r="D305" s="202">
        <v>993</v>
      </c>
      <c r="E305" s="203">
        <v>0.11379657603222558</v>
      </c>
      <c r="G305" s="201">
        <v>96</v>
      </c>
      <c r="H305" s="202">
        <v>998</v>
      </c>
      <c r="I305" s="203">
        <v>9.6192384769539077E-2</v>
      </c>
      <c r="K305" s="212">
        <f t="shared" si="12"/>
        <v>-17</v>
      </c>
      <c r="L305" s="189">
        <f t="shared" si="13"/>
        <v>5</v>
      </c>
      <c r="M305" s="213">
        <f t="shared" si="14"/>
        <v>-1.7604191262686503E-2</v>
      </c>
    </row>
    <row r="306" spans="1:13" ht="15.75" x14ac:dyDescent="0.25">
      <c r="A306" s="201" t="s">
        <v>1132</v>
      </c>
      <c r="B306" s="218" t="s">
        <v>283</v>
      </c>
      <c r="C306" s="201">
        <v>17</v>
      </c>
      <c r="D306" s="202">
        <v>180</v>
      </c>
      <c r="E306" s="203">
        <v>9.4444444444444442E-2</v>
      </c>
      <c r="G306" s="201">
        <v>10</v>
      </c>
      <c r="H306" s="202">
        <v>183</v>
      </c>
      <c r="I306" s="203">
        <v>5.4644808743169397E-2</v>
      </c>
      <c r="K306" s="212">
        <f t="shared" si="12"/>
        <v>-7</v>
      </c>
      <c r="L306" s="189">
        <f t="shared" si="13"/>
        <v>3</v>
      </c>
      <c r="M306" s="213">
        <f t="shared" si="14"/>
        <v>-3.9799635701275045E-2</v>
      </c>
    </row>
    <row r="307" spans="1:13" ht="15.75" x14ac:dyDescent="0.25">
      <c r="A307" s="201" t="s">
        <v>1133</v>
      </c>
      <c r="B307" s="218" t="s">
        <v>284</v>
      </c>
      <c r="C307" s="201">
        <v>236</v>
      </c>
      <c r="D307" s="202">
        <v>1138</v>
      </c>
      <c r="E307" s="203">
        <v>0.20738137082601055</v>
      </c>
      <c r="G307" s="201">
        <v>185</v>
      </c>
      <c r="H307" s="202">
        <v>1132</v>
      </c>
      <c r="I307" s="203">
        <v>0.16342756183745583</v>
      </c>
      <c r="K307" s="212">
        <f t="shared" si="12"/>
        <v>-51</v>
      </c>
      <c r="L307" s="189">
        <f t="shared" si="13"/>
        <v>-6</v>
      </c>
      <c r="M307" s="213">
        <f t="shared" si="14"/>
        <v>-4.3953808988554721E-2</v>
      </c>
    </row>
    <row r="308" spans="1:13" ht="15.75" x14ac:dyDescent="0.25">
      <c r="A308" s="201" t="s">
        <v>1134</v>
      </c>
      <c r="B308" s="218" t="s">
        <v>285</v>
      </c>
      <c r="C308" s="201">
        <v>178</v>
      </c>
      <c r="D308" s="202">
        <v>4137</v>
      </c>
      <c r="E308" s="203">
        <v>4.3026347594875516E-2</v>
      </c>
      <c r="G308" s="201">
        <v>131</v>
      </c>
      <c r="H308" s="202">
        <v>4164</v>
      </c>
      <c r="I308" s="203">
        <v>3.1460134486071087E-2</v>
      </c>
      <c r="K308" s="212">
        <f t="shared" si="12"/>
        <v>-47</v>
      </c>
      <c r="L308" s="189">
        <f t="shared" si="13"/>
        <v>27</v>
      </c>
      <c r="M308" s="213">
        <f t="shared" si="14"/>
        <v>-1.156621310880443E-2</v>
      </c>
    </row>
    <row r="309" spans="1:13" ht="15.75" x14ac:dyDescent="0.25">
      <c r="A309" s="201" t="s">
        <v>1135</v>
      </c>
      <c r="B309" s="218" t="s">
        <v>286</v>
      </c>
      <c r="C309" s="201">
        <v>585</v>
      </c>
      <c r="D309" s="202">
        <v>8691</v>
      </c>
      <c r="E309" s="203">
        <v>6.731101139109423E-2</v>
      </c>
      <c r="G309" s="201">
        <v>434</v>
      </c>
      <c r="H309" s="202">
        <v>8745</v>
      </c>
      <c r="I309" s="203">
        <v>4.9628359062321326E-2</v>
      </c>
      <c r="K309" s="212">
        <f t="shared" si="12"/>
        <v>-151</v>
      </c>
      <c r="L309" s="189">
        <f t="shared" si="13"/>
        <v>54</v>
      </c>
      <c r="M309" s="213">
        <f t="shared" si="14"/>
        <v>-1.7682652328772905E-2</v>
      </c>
    </row>
    <row r="310" spans="1:13" ht="15.75" x14ac:dyDescent="0.25">
      <c r="A310" s="201" t="s">
        <v>1383</v>
      </c>
      <c r="B310" s="218" t="s">
        <v>3977</v>
      </c>
      <c r="C310" s="201">
        <v>227</v>
      </c>
      <c r="D310" s="202">
        <v>5254</v>
      </c>
      <c r="E310" s="203">
        <v>4.3205177007993908E-2</v>
      </c>
      <c r="G310" s="201">
        <v>237</v>
      </c>
      <c r="H310" s="202">
        <v>5259</v>
      </c>
      <c r="I310" s="203">
        <v>4.50656018254421E-2</v>
      </c>
      <c r="K310" s="212">
        <f t="shared" si="12"/>
        <v>10</v>
      </c>
      <c r="L310" s="189">
        <f t="shared" si="13"/>
        <v>5</v>
      </c>
      <c r="M310" s="213">
        <f t="shared" si="14"/>
        <v>1.8604248174481919E-3</v>
      </c>
    </row>
    <row r="311" spans="1:13" ht="15.75" x14ac:dyDescent="0.25">
      <c r="A311" s="201" t="s">
        <v>1136</v>
      </c>
      <c r="B311" s="218" t="s">
        <v>287</v>
      </c>
      <c r="C311" s="201">
        <v>30</v>
      </c>
      <c r="D311" s="202">
        <v>1400</v>
      </c>
      <c r="E311" s="203">
        <v>2.1428571428571429E-2</v>
      </c>
      <c r="G311" s="201">
        <v>28</v>
      </c>
      <c r="H311" s="202">
        <v>1402</v>
      </c>
      <c r="I311" s="203">
        <v>1.9971469329529243E-2</v>
      </c>
      <c r="K311" s="212">
        <f t="shared" si="12"/>
        <v>-2</v>
      </c>
      <c r="L311" s="189">
        <f t="shared" si="13"/>
        <v>2</v>
      </c>
      <c r="M311" s="213">
        <f t="shared" si="14"/>
        <v>-1.457102099042186E-3</v>
      </c>
    </row>
    <row r="312" spans="1:13" ht="15.75" x14ac:dyDescent="0.25">
      <c r="A312" s="201" t="s">
        <v>1137</v>
      </c>
      <c r="B312" s="218" t="s">
        <v>288</v>
      </c>
      <c r="C312" s="201">
        <v>341</v>
      </c>
      <c r="D312" s="202">
        <v>5621</v>
      </c>
      <c r="E312" s="203">
        <v>6.0665362035225046E-2</v>
      </c>
      <c r="G312" s="201">
        <v>350</v>
      </c>
      <c r="H312" s="202">
        <v>5626</v>
      </c>
      <c r="I312" s="203">
        <v>6.2211162460007109E-2</v>
      </c>
      <c r="K312" s="212">
        <f t="shared" si="12"/>
        <v>9</v>
      </c>
      <c r="L312" s="189">
        <f t="shared" si="13"/>
        <v>5</v>
      </c>
      <c r="M312" s="213">
        <f t="shared" si="14"/>
        <v>1.5458004247820636E-3</v>
      </c>
    </row>
    <row r="313" spans="1:13" ht="15.75" x14ac:dyDescent="0.25">
      <c r="A313" s="201" t="s">
        <v>1138</v>
      </c>
      <c r="B313" s="218" t="s">
        <v>289</v>
      </c>
      <c r="C313" s="201">
        <v>67</v>
      </c>
      <c r="D313" s="202">
        <v>719</v>
      </c>
      <c r="E313" s="203">
        <v>9.3184979137691235E-2</v>
      </c>
      <c r="G313" s="201">
        <v>69</v>
      </c>
      <c r="H313" s="202">
        <v>720</v>
      </c>
      <c r="I313" s="203">
        <v>9.583333333333334E-2</v>
      </c>
      <c r="K313" s="212">
        <f t="shared" si="12"/>
        <v>2</v>
      </c>
      <c r="L313" s="189">
        <f t="shared" si="13"/>
        <v>1</v>
      </c>
      <c r="M313" s="213">
        <f t="shared" si="14"/>
        <v>2.6483541956421053E-3</v>
      </c>
    </row>
    <row r="314" spans="1:13" ht="15.75" x14ac:dyDescent="0.25">
      <c r="A314" s="201" t="s">
        <v>1139</v>
      </c>
      <c r="B314" s="218" t="s">
        <v>290</v>
      </c>
      <c r="C314" s="201">
        <v>59</v>
      </c>
      <c r="D314" s="202">
        <v>555</v>
      </c>
      <c r="E314" s="203">
        <v>0.1063063063063063</v>
      </c>
      <c r="G314" s="201">
        <v>48</v>
      </c>
      <c r="H314" s="202">
        <v>557</v>
      </c>
      <c r="I314" s="203">
        <v>8.6175942549371637E-2</v>
      </c>
      <c r="K314" s="212">
        <f t="shared" si="12"/>
        <v>-11</v>
      </c>
      <c r="L314" s="189">
        <f t="shared" si="13"/>
        <v>2</v>
      </c>
      <c r="M314" s="213">
        <f t="shared" si="14"/>
        <v>-2.0130363756934666E-2</v>
      </c>
    </row>
    <row r="315" spans="1:13" ht="15.75" x14ac:dyDescent="0.25">
      <c r="A315" s="201" t="s">
        <v>1140</v>
      </c>
      <c r="B315" s="218" t="s">
        <v>291</v>
      </c>
      <c r="C315" s="201">
        <v>56</v>
      </c>
      <c r="D315" s="202">
        <v>890</v>
      </c>
      <c r="E315" s="203">
        <v>6.2921348314606745E-2</v>
      </c>
      <c r="G315" s="201">
        <v>56</v>
      </c>
      <c r="H315" s="202">
        <v>897</v>
      </c>
      <c r="I315" s="203">
        <v>6.243032329988852E-2</v>
      </c>
      <c r="K315" s="212">
        <f t="shared" si="12"/>
        <v>0</v>
      </c>
      <c r="L315" s="189">
        <f t="shared" si="13"/>
        <v>7</v>
      </c>
      <c r="M315" s="213">
        <f t="shared" si="14"/>
        <v>-4.9102501471822574E-4</v>
      </c>
    </row>
    <row r="316" spans="1:13" ht="15.75" x14ac:dyDescent="0.25">
      <c r="A316" s="201" t="s">
        <v>1141</v>
      </c>
      <c r="B316" s="218" t="s">
        <v>292</v>
      </c>
      <c r="C316" s="201">
        <v>15</v>
      </c>
      <c r="D316" s="202">
        <v>96</v>
      </c>
      <c r="E316" s="203">
        <v>0.15625</v>
      </c>
      <c r="G316" s="201">
        <v>8</v>
      </c>
      <c r="H316" s="202">
        <v>95</v>
      </c>
      <c r="I316" s="203">
        <v>8.4210526315789472E-2</v>
      </c>
      <c r="K316" s="212">
        <f t="shared" si="12"/>
        <v>-7</v>
      </c>
      <c r="L316" s="189">
        <f t="shared" si="13"/>
        <v>-1</v>
      </c>
      <c r="M316" s="213">
        <f t="shared" si="14"/>
        <v>-7.2039473684210528E-2</v>
      </c>
    </row>
    <row r="317" spans="1:13" ht="15.75" x14ac:dyDescent="0.25">
      <c r="A317" s="201" t="s">
        <v>1142</v>
      </c>
      <c r="B317" s="218" t="s">
        <v>293</v>
      </c>
      <c r="C317" s="201">
        <v>24</v>
      </c>
      <c r="D317" s="202">
        <v>258</v>
      </c>
      <c r="E317" s="203">
        <v>9.3023255813953487E-2</v>
      </c>
      <c r="G317" s="201">
        <v>20</v>
      </c>
      <c r="H317" s="202">
        <v>255</v>
      </c>
      <c r="I317" s="203">
        <v>7.8431372549019607E-2</v>
      </c>
      <c r="K317" s="212">
        <f t="shared" si="12"/>
        <v>-4</v>
      </c>
      <c r="L317" s="189">
        <f t="shared" si="13"/>
        <v>-3</v>
      </c>
      <c r="M317" s="213">
        <f t="shared" si="14"/>
        <v>-1.459188326493388E-2</v>
      </c>
    </row>
    <row r="318" spans="1:13" ht="15.75" x14ac:dyDescent="0.25">
      <c r="A318" s="201" t="s">
        <v>1143</v>
      </c>
      <c r="B318" s="218" t="s">
        <v>294</v>
      </c>
      <c r="C318" s="201">
        <v>1460</v>
      </c>
      <c r="D318" s="202">
        <v>6632</v>
      </c>
      <c r="E318" s="203">
        <v>0.22014475271411338</v>
      </c>
      <c r="G318" s="201">
        <v>1160</v>
      </c>
      <c r="H318" s="202">
        <v>6568</v>
      </c>
      <c r="I318" s="203">
        <v>0.17661388550548113</v>
      </c>
      <c r="K318" s="212">
        <f t="shared" si="12"/>
        <v>-300</v>
      </c>
      <c r="L318" s="189">
        <f t="shared" si="13"/>
        <v>-64</v>
      </c>
      <c r="M318" s="213">
        <f t="shared" si="14"/>
        <v>-4.3530867208632251E-2</v>
      </c>
    </row>
    <row r="319" spans="1:13" ht="15.75" x14ac:dyDescent="0.25">
      <c r="A319" s="201" t="s">
        <v>1144</v>
      </c>
      <c r="B319" s="218" t="s">
        <v>295</v>
      </c>
      <c r="C319" s="201">
        <v>126</v>
      </c>
      <c r="D319" s="202">
        <v>732</v>
      </c>
      <c r="E319" s="203">
        <v>0.1721311475409836</v>
      </c>
      <c r="G319" s="201">
        <v>111</v>
      </c>
      <c r="H319" s="202">
        <v>722</v>
      </c>
      <c r="I319" s="203">
        <v>0.15373961218836565</v>
      </c>
      <c r="K319" s="212">
        <f t="shared" si="12"/>
        <v>-15</v>
      </c>
      <c r="L319" s="189">
        <f t="shared" si="13"/>
        <v>-10</v>
      </c>
      <c r="M319" s="213">
        <f t="shared" si="14"/>
        <v>-1.8391535352617949E-2</v>
      </c>
    </row>
    <row r="320" spans="1:13" ht="15.75" x14ac:dyDescent="0.25">
      <c r="A320" s="201" t="s">
        <v>1145</v>
      </c>
      <c r="B320" s="218" t="s">
        <v>296</v>
      </c>
      <c r="C320" s="201">
        <v>151</v>
      </c>
      <c r="D320" s="202">
        <v>1685</v>
      </c>
      <c r="E320" s="203">
        <v>8.961424332344213E-2</v>
      </c>
      <c r="G320" s="201">
        <v>112</v>
      </c>
      <c r="H320" s="202">
        <v>1680</v>
      </c>
      <c r="I320" s="203">
        <v>6.6666666666666666E-2</v>
      </c>
      <c r="K320" s="212">
        <f t="shared" si="12"/>
        <v>-39</v>
      </c>
      <c r="L320" s="189">
        <f t="shared" si="13"/>
        <v>-5</v>
      </c>
      <c r="M320" s="213">
        <f t="shared" si="14"/>
        <v>-2.2947576656775465E-2</v>
      </c>
    </row>
    <row r="321" spans="1:13" ht="15.75" x14ac:dyDescent="0.25">
      <c r="A321" s="201" t="s">
        <v>1146</v>
      </c>
      <c r="B321" s="218" t="s">
        <v>297</v>
      </c>
      <c r="C321" s="201">
        <v>44</v>
      </c>
      <c r="D321" s="202">
        <v>507</v>
      </c>
      <c r="E321" s="203">
        <v>8.6785009861932938E-2</v>
      </c>
      <c r="G321" s="201">
        <v>52</v>
      </c>
      <c r="H321" s="202">
        <v>501</v>
      </c>
      <c r="I321" s="203">
        <v>0.10379241516966067</v>
      </c>
      <c r="K321" s="212">
        <f t="shared" si="12"/>
        <v>8</v>
      </c>
      <c r="L321" s="189">
        <f t="shared" si="13"/>
        <v>-6</v>
      </c>
      <c r="M321" s="213">
        <f t="shared" si="14"/>
        <v>1.7007405307727735E-2</v>
      </c>
    </row>
    <row r="322" spans="1:13" ht="15.75" x14ac:dyDescent="0.25">
      <c r="A322" s="201" t="s">
        <v>1147</v>
      </c>
      <c r="B322" s="218" t="s">
        <v>298</v>
      </c>
      <c r="C322" s="201">
        <v>15</v>
      </c>
      <c r="D322" s="202">
        <v>194</v>
      </c>
      <c r="E322" s="203">
        <v>7.7319587628865982E-2</v>
      </c>
      <c r="G322" s="201">
        <v>15</v>
      </c>
      <c r="H322" s="202">
        <v>193</v>
      </c>
      <c r="I322" s="203">
        <v>7.7720207253886009E-2</v>
      </c>
      <c r="K322" s="212">
        <f t="shared" si="12"/>
        <v>0</v>
      </c>
      <c r="L322" s="189">
        <f t="shared" si="13"/>
        <v>-1</v>
      </c>
      <c r="M322" s="213">
        <f t="shared" si="14"/>
        <v>4.0061962502002668E-4</v>
      </c>
    </row>
    <row r="323" spans="1:13" ht="15.75" x14ac:dyDescent="0.25">
      <c r="A323" s="201" t="s">
        <v>1148</v>
      </c>
      <c r="B323" s="218" t="s">
        <v>299</v>
      </c>
      <c r="C323" s="201">
        <v>278</v>
      </c>
      <c r="D323" s="202">
        <v>3871</v>
      </c>
      <c r="E323" s="203">
        <v>7.1816068199431676E-2</v>
      </c>
      <c r="G323" s="201">
        <v>211</v>
      </c>
      <c r="H323" s="202">
        <v>3859</v>
      </c>
      <c r="I323" s="203">
        <v>5.4677377558953098E-2</v>
      </c>
      <c r="K323" s="212">
        <f t="shared" si="12"/>
        <v>-67</v>
      </c>
      <c r="L323" s="189">
        <f t="shared" si="13"/>
        <v>-12</v>
      </c>
      <c r="M323" s="213">
        <f t="shared" si="14"/>
        <v>-1.7138690640478578E-2</v>
      </c>
    </row>
    <row r="324" spans="1:13" ht="15.75" x14ac:dyDescent="0.25">
      <c r="A324" s="201" t="s">
        <v>1149</v>
      </c>
      <c r="B324" s="218" t="s">
        <v>300</v>
      </c>
      <c r="C324" s="201">
        <v>143</v>
      </c>
      <c r="D324" s="202">
        <v>2445</v>
      </c>
      <c r="E324" s="203">
        <v>5.8486707566462168E-2</v>
      </c>
      <c r="G324" s="201">
        <v>110</v>
      </c>
      <c r="H324" s="202">
        <v>2438</v>
      </c>
      <c r="I324" s="203">
        <v>4.5118949958982774E-2</v>
      </c>
      <c r="K324" s="212">
        <f t="shared" si="12"/>
        <v>-33</v>
      </c>
      <c r="L324" s="189">
        <f t="shared" si="13"/>
        <v>-7</v>
      </c>
      <c r="M324" s="213">
        <f t="shared" si="14"/>
        <v>-1.3367757607479394E-2</v>
      </c>
    </row>
    <row r="325" spans="1:13" ht="15.75" x14ac:dyDescent="0.25">
      <c r="A325" s="201" t="s">
        <v>1150</v>
      </c>
      <c r="B325" s="218" t="s">
        <v>301</v>
      </c>
      <c r="C325" s="201">
        <v>74</v>
      </c>
      <c r="D325" s="202">
        <v>266</v>
      </c>
      <c r="E325" s="203">
        <v>0.2781954887218045</v>
      </c>
      <c r="G325" s="201">
        <v>51</v>
      </c>
      <c r="H325" s="202">
        <v>265</v>
      </c>
      <c r="I325" s="203">
        <v>0.19245283018867926</v>
      </c>
      <c r="K325" s="212">
        <f t="shared" si="12"/>
        <v>-23</v>
      </c>
      <c r="L325" s="189">
        <f t="shared" si="13"/>
        <v>-1</v>
      </c>
      <c r="M325" s="213">
        <f t="shared" si="14"/>
        <v>-8.5742658533125238E-2</v>
      </c>
    </row>
    <row r="326" spans="1:13" ht="15.75" x14ac:dyDescent="0.25">
      <c r="A326" s="201" t="s">
        <v>1151</v>
      </c>
      <c r="B326" s="218" t="s">
        <v>302</v>
      </c>
      <c r="C326" s="201">
        <v>46</v>
      </c>
      <c r="D326" s="202">
        <v>412</v>
      </c>
      <c r="E326" s="203">
        <v>0.11165048543689321</v>
      </c>
      <c r="G326" s="201">
        <v>44</v>
      </c>
      <c r="H326" s="202">
        <v>403</v>
      </c>
      <c r="I326" s="203">
        <v>0.10918114143920596</v>
      </c>
      <c r="K326" s="212">
        <f t="shared" si="12"/>
        <v>-2</v>
      </c>
      <c r="L326" s="189">
        <f t="shared" si="13"/>
        <v>-9</v>
      </c>
      <c r="M326" s="213">
        <f t="shared" si="14"/>
        <v>-2.4693439976872511E-3</v>
      </c>
    </row>
    <row r="327" spans="1:13" ht="15.75" x14ac:dyDescent="0.25">
      <c r="A327" s="201" t="s">
        <v>1152</v>
      </c>
      <c r="B327" s="218" t="s">
        <v>303</v>
      </c>
      <c r="C327" s="201">
        <v>25</v>
      </c>
      <c r="D327" s="202">
        <v>209</v>
      </c>
      <c r="E327" s="203">
        <v>0.11961722488038277</v>
      </c>
      <c r="G327" s="201">
        <v>17</v>
      </c>
      <c r="H327" s="202">
        <v>204</v>
      </c>
      <c r="I327" s="203">
        <v>8.3333333333333329E-2</v>
      </c>
      <c r="K327" s="212">
        <f t="shared" si="12"/>
        <v>-8</v>
      </c>
      <c r="L327" s="189">
        <f t="shared" si="13"/>
        <v>-5</v>
      </c>
      <c r="M327" s="213">
        <f t="shared" si="14"/>
        <v>-3.6283891547049446E-2</v>
      </c>
    </row>
    <row r="328" spans="1:13" ht="15.75" x14ac:dyDescent="0.25">
      <c r="A328" s="201" t="s">
        <v>1153</v>
      </c>
      <c r="B328" s="218" t="s">
        <v>304</v>
      </c>
      <c r="C328" s="201">
        <v>57</v>
      </c>
      <c r="D328" s="202">
        <v>362</v>
      </c>
      <c r="E328" s="203">
        <v>0.15745856353591159</v>
      </c>
      <c r="G328" s="201">
        <v>53</v>
      </c>
      <c r="H328" s="202">
        <v>359</v>
      </c>
      <c r="I328" s="203">
        <v>0.14763231197771587</v>
      </c>
      <c r="K328" s="212">
        <f t="shared" ref="K328:K391" si="15">G328-C328</f>
        <v>-4</v>
      </c>
      <c r="L328" s="189">
        <f t="shared" ref="L328:L391" si="16">H328-D328</f>
        <v>-3</v>
      </c>
      <c r="M328" s="213">
        <f t="shared" ref="M328:M391" si="17">I328-E328</f>
        <v>-9.8262515581957199E-3</v>
      </c>
    </row>
    <row r="329" spans="1:13" ht="15.75" x14ac:dyDescent="0.25">
      <c r="A329" s="201" t="s">
        <v>1154</v>
      </c>
      <c r="B329" s="218" t="s">
        <v>305</v>
      </c>
      <c r="C329" s="201">
        <v>299</v>
      </c>
      <c r="D329" s="202">
        <v>2037</v>
      </c>
      <c r="E329" s="203">
        <v>0.14678448699067256</v>
      </c>
      <c r="G329" s="201">
        <v>239</v>
      </c>
      <c r="H329" s="202">
        <v>2031</v>
      </c>
      <c r="I329" s="203">
        <v>0.11767602166420482</v>
      </c>
      <c r="K329" s="212">
        <f t="shared" si="15"/>
        <v>-60</v>
      </c>
      <c r="L329" s="189">
        <f t="shared" si="16"/>
        <v>-6</v>
      </c>
      <c r="M329" s="213">
        <f t="shared" si="17"/>
        <v>-2.9108465326467742E-2</v>
      </c>
    </row>
    <row r="330" spans="1:13" ht="15.75" x14ac:dyDescent="0.25">
      <c r="A330" s="201" t="s">
        <v>1155</v>
      </c>
      <c r="B330" s="218" t="s">
        <v>306</v>
      </c>
      <c r="C330" s="201">
        <v>67</v>
      </c>
      <c r="D330" s="202">
        <v>427</v>
      </c>
      <c r="E330" s="203">
        <v>0.15690866510538642</v>
      </c>
      <c r="G330" s="201">
        <v>52</v>
      </c>
      <c r="H330" s="202">
        <v>417</v>
      </c>
      <c r="I330" s="203">
        <v>0.12470023980815348</v>
      </c>
      <c r="K330" s="212">
        <f t="shared" si="15"/>
        <v>-15</v>
      </c>
      <c r="L330" s="189">
        <f t="shared" si="16"/>
        <v>-10</v>
      </c>
      <c r="M330" s="213">
        <f t="shared" si="17"/>
        <v>-3.2208425297232945E-2</v>
      </c>
    </row>
    <row r="331" spans="1:13" ht="15.75" x14ac:dyDescent="0.25">
      <c r="A331" s="201" t="s">
        <v>1156</v>
      </c>
      <c r="B331" s="218" t="s">
        <v>307</v>
      </c>
      <c r="C331" s="201">
        <v>118</v>
      </c>
      <c r="D331" s="202">
        <v>581</v>
      </c>
      <c r="E331" s="203">
        <v>0.20309810671256454</v>
      </c>
      <c r="G331" s="201">
        <v>73</v>
      </c>
      <c r="H331" s="202">
        <v>564</v>
      </c>
      <c r="I331" s="203">
        <v>0.12943262411347517</v>
      </c>
      <c r="K331" s="212">
        <f t="shared" si="15"/>
        <v>-45</v>
      </c>
      <c r="L331" s="189">
        <f t="shared" si="16"/>
        <v>-17</v>
      </c>
      <c r="M331" s="213">
        <f t="shared" si="17"/>
        <v>-7.3665482599089366E-2</v>
      </c>
    </row>
    <row r="332" spans="1:13" ht="15.75" x14ac:dyDescent="0.25">
      <c r="A332" s="201" t="s">
        <v>1157</v>
      </c>
      <c r="B332" s="218" t="s">
        <v>308</v>
      </c>
      <c r="C332" s="201">
        <v>201</v>
      </c>
      <c r="D332" s="202">
        <v>1265</v>
      </c>
      <c r="E332" s="203">
        <v>0.15889328063241107</v>
      </c>
      <c r="G332" s="201">
        <v>165</v>
      </c>
      <c r="H332" s="202">
        <v>1215</v>
      </c>
      <c r="I332" s="203">
        <v>0.13580246913580246</v>
      </c>
      <c r="K332" s="212">
        <f t="shared" si="15"/>
        <v>-36</v>
      </c>
      <c r="L332" s="189">
        <f t="shared" si="16"/>
        <v>-50</v>
      </c>
      <c r="M332" s="213">
        <f t="shared" si="17"/>
        <v>-2.3090811496608604E-2</v>
      </c>
    </row>
    <row r="333" spans="1:13" ht="15.75" x14ac:dyDescent="0.25">
      <c r="A333" s="201" t="s">
        <v>1158</v>
      </c>
      <c r="B333" s="218" t="s">
        <v>309</v>
      </c>
      <c r="C333" s="201">
        <v>26</v>
      </c>
      <c r="D333" s="202">
        <v>234</v>
      </c>
      <c r="E333" s="203">
        <v>0.1111111111111111</v>
      </c>
      <c r="G333" s="201">
        <v>16</v>
      </c>
      <c r="H333" s="202">
        <v>238</v>
      </c>
      <c r="I333" s="203">
        <v>6.7226890756302518E-2</v>
      </c>
      <c r="K333" s="212">
        <f t="shared" si="15"/>
        <v>-10</v>
      </c>
      <c r="L333" s="189">
        <f t="shared" si="16"/>
        <v>4</v>
      </c>
      <c r="M333" s="213">
        <f t="shared" si="17"/>
        <v>-4.3884220354808587E-2</v>
      </c>
    </row>
    <row r="334" spans="1:13" ht="15.75" x14ac:dyDescent="0.25">
      <c r="A334" s="201" t="s">
        <v>1159</v>
      </c>
      <c r="B334" s="218" t="s">
        <v>310</v>
      </c>
      <c r="C334" s="201">
        <v>135</v>
      </c>
      <c r="D334" s="202">
        <v>497</v>
      </c>
      <c r="E334" s="203">
        <v>0.2716297786720322</v>
      </c>
      <c r="G334" s="201">
        <v>115</v>
      </c>
      <c r="H334" s="202">
        <v>475</v>
      </c>
      <c r="I334" s="203">
        <v>0.24210526315789474</v>
      </c>
      <c r="K334" s="212">
        <f t="shared" si="15"/>
        <v>-20</v>
      </c>
      <c r="L334" s="189">
        <f t="shared" si="16"/>
        <v>-22</v>
      </c>
      <c r="M334" s="213">
        <f t="shared" si="17"/>
        <v>-2.9524515514137456E-2</v>
      </c>
    </row>
    <row r="335" spans="1:13" ht="15.75" x14ac:dyDescent="0.25">
      <c r="A335" s="201" t="s">
        <v>1160</v>
      </c>
      <c r="B335" s="218" t="s">
        <v>311</v>
      </c>
      <c r="C335" s="201">
        <v>1007</v>
      </c>
      <c r="D335" s="202">
        <v>6642</v>
      </c>
      <c r="E335" s="203">
        <v>0.15161096055404999</v>
      </c>
      <c r="G335" s="201">
        <v>974</v>
      </c>
      <c r="H335" s="202">
        <v>6681</v>
      </c>
      <c r="I335" s="203">
        <v>0.1457865588983685</v>
      </c>
      <c r="K335" s="212">
        <f t="shared" si="15"/>
        <v>-33</v>
      </c>
      <c r="L335" s="189">
        <f t="shared" si="16"/>
        <v>39</v>
      </c>
      <c r="M335" s="213">
        <f t="shared" si="17"/>
        <v>-5.8244016556814882E-3</v>
      </c>
    </row>
    <row r="336" spans="1:13" ht="15.75" x14ac:dyDescent="0.25">
      <c r="A336" s="201" t="s">
        <v>1161</v>
      </c>
      <c r="B336" s="218" t="s">
        <v>312</v>
      </c>
      <c r="C336" s="201">
        <v>184</v>
      </c>
      <c r="D336" s="202">
        <v>906</v>
      </c>
      <c r="E336" s="203">
        <v>0.20309050772626933</v>
      </c>
      <c r="G336" s="201">
        <v>152</v>
      </c>
      <c r="H336" s="202">
        <v>896</v>
      </c>
      <c r="I336" s="203">
        <v>0.16964285714285715</v>
      </c>
      <c r="K336" s="212">
        <f t="shared" si="15"/>
        <v>-32</v>
      </c>
      <c r="L336" s="189">
        <f t="shared" si="16"/>
        <v>-10</v>
      </c>
      <c r="M336" s="213">
        <f t="shared" si="17"/>
        <v>-3.3447650583412175E-2</v>
      </c>
    </row>
    <row r="337" spans="1:13" ht="15.75" x14ac:dyDescent="0.25">
      <c r="A337" s="201" t="s">
        <v>1162</v>
      </c>
      <c r="B337" s="218" t="s">
        <v>313</v>
      </c>
      <c r="C337" s="201">
        <v>452</v>
      </c>
      <c r="D337" s="202">
        <v>1853</v>
      </c>
      <c r="E337" s="203">
        <v>0.24392876416621695</v>
      </c>
      <c r="G337" s="201">
        <v>444</v>
      </c>
      <c r="H337" s="202">
        <v>1846</v>
      </c>
      <c r="I337" s="203">
        <v>0.24052004333694474</v>
      </c>
      <c r="K337" s="212">
        <f t="shared" si="15"/>
        <v>-8</v>
      </c>
      <c r="L337" s="189">
        <f t="shared" si="16"/>
        <v>-7</v>
      </c>
      <c r="M337" s="213">
        <f t="shared" si="17"/>
        <v>-3.4087208292722104E-3</v>
      </c>
    </row>
    <row r="338" spans="1:13" ht="15.75" x14ac:dyDescent="0.25">
      <c r="A338" s="201" t="s">
        <v>1163</v>
      </c>
      <c r="B338" s="218" t="s">
        <v>314</v>
      </c>
      <c r="C338" s="201">
        <v>52</v>
      </c>
      <c r="D338" s="202">
        <v>400</v>
      </c>
      <c r="E338" s="203">
        <v>0.13</v>
      </c>
      <c r="G338" s="201">
        <v>44</v>
      </c>
      <c r="H338" s="202">
        <v>397</v>
      </c>
      <c r="I338" s="203">
        <v>0.11083123425692695</v>
      </c>
      <c r="K338" s="212">
        <f t="shared" si="15"/>
        <v>-8</v>
      </c>
      <c r="L338" s="189">
        <f t="shared" si="16"/>
        <v>-3</v>
      </c>
      <c r="M338" s="213">
        <f t="shared" si="17"/>
        <v>-1.9168765743073052E-2</v>
      </c>
    </row>
    <row r="339" spans="1:13" ht="15.75" x14ac:dyDescent="0.25">
      <c r="A339" s="201" t="s">
        <v>1164</v>
      </c>
      <c r="B339" s="218" t="s">
        <v>315</v>
      </c>
      <c r="C339" s="201">
        <v>21</v>
      </c>
      <c r="D339" s="202">
        <v>209</v>
      </c>
      <c r="E339" s="203">
        <v>0.10047846889952153</v>
      </c>
      <c r="G339" s="201">
        <v>12</v>
      </c>
      <c r="H339" s="202">
        <v>207</v>
      </c>
      <c r="I339" s="203">
        <v>5.7971014492753624E-2</v>
      </c>
      <c r="K339" s="212">
        <f t="shared" si="15"/>
        <v>-9</v>
      </c>
      <c r="L339" s="189">
        <f t="shared" si="16"/>
        <v>-2</v>
      </c>
      <c r="M339" s="213">
        <f t="shared" si="17"/>
        <v>-4.2507454406767904E-2</v>
      </c>
    </row>
    <row r="340" spans="1:13" ht="15.75" x14ac:dyDescent="0.25">
      <c r="A340" s="201" t="s">
        <v>1165</v>
      </c>
      <c r="B340" s="218" t="s">
        <v>316</v>
      </c>
      <c r="C340" s="201">
        <v>300</v>
      </c>
      <c r="D340" s="202">
        <v>2404</v>
      </c>
      <c r="E340" s="203">
        <v>0.12479201331114809</v>
      </c>
      <c r="G340" s="201">
        <v>293</v>
      </c>
      <c r="H340" s="202">
        <v>2377</v>
      </c>
      <c r="I340" s="203">
        <v>0.12326461926798485</v>
      </c>
      <c r="K340" s="212">
        <f t="shared" si="15"/>
        <v>-7</v>
      </c>
      <c r="L340" s="189">
        <f t="shared" si="16"/>
        <v>-27</v>
      </c>
      <c r="M340" s="213">
        <f t="shared" si="17"/>
        <v>-1.5273940431632382E-3</v>
      </c>
    </row>
    <row r="341" spans="1:13" ht="15.75" x14ac:dyDescent="0.25">
      <c r="A341" s="201" t="s">
        <v>1166</v>
      </c>
      <c r="B341" s="218" t="s">
        <v>317</v>
      </c>
      <c r="C341" s="201">
        <v>655</v>
      </c>
      <c r="D341" s="202">
        <v>1692</v>
      </c>
      <c r="E341" s="203">
        <v>0.38711583924349879</v>
      </c>
      <c r="G341" s="201">
        <v>630</v>
      </c>
      <c r="H341" s="202">
        <v>1693</v>
      </c>
      <c r="I341" s="203">
        <v>0.37212049616066156</v>
      </c>
      <c r="K341" s="212">
        <f t="shared" si="15"/>
        <v>-25</v>
      </c>
      <c r="L341" s="189">
        <f t="shared" si="16"/>
        <v>1</v>
      </c>
      <c r="M341" s="213">
        <f t="shared" si="17"/>
        <v>-1.4995343082837231E-2</v>
      </c>
    </row>
    <row r="342" spans="1:13" ht="15.75" x14ac:dyDescent="0.25">
      <c r="A342" s="201" t="s">
        <v>1167</v>
      </c>
      <c r="B342" s="218" t="s">
        <v>318</v>
      </c>
      <c r="C342" s="201">
        <v>195</v>
      </c>
      <c r="D342" s="202">
        <v>818</v>
      </c>
      <c r="E342" s="203">
        <v>0.23838630806845965</v>
      </c>
      <c r="G342" s="201">
        <v>161</v>
      </c>
      <c r="H342" s="202">
        <v>806</v>
      </c>
      <c r="I342" s="203">
        <v>0.19975186104218362</v>
      </c>
      <c r="K342" s="212">
        <f t="shared" si="15"/>
        <v>-34</v>
      </c>
      <c r="L342" s="189">
        <f t="shared" si="16"/>
        <v>-12</v>
      </c>
      <c r="M342" s="213">
        <f t="shared" si="17"/>
        <v>-3.8634447026276025E-2</v>
      </c>
    </row>
    <row r="343" spans="1:13" ht="15.75" x14ac:dyDescent="0.25">
      <c r="A343" s="201" t="s">
        <v>1168</v>
      </c>
      <c r="B343" s="218" t="s">
        <v>319</v>
      </c>
      <c r="C343" s="201">
        <v>283</v>
      </c>
      <c r="D343" s="202">
        <v>3608</v>
      </c>
      <c r="E343" s="203">
        <v>7.8436807095343675E-2</v>
      </c>
      <c r="G343" s="201">
        <v>246</v>
      </c>
      <c r="H343" s="202">
        <v>3597</v>
      </c>
      <c r="I343" s="203">
        <v>6.8390325271059219E-2</v>
      </c>
      <c r="K343" s="212">
        <f t="shared" si="15"/>
        <v>-37</v>
      </c>
      <c r="L343" s="189">
        <f t="shared" si="16"/>
        <v>-11</v>
      </c>
      <c r="M343" s="213">
        <f t="shared" si="17"/>
        <v>-1.0046481824284456E-2</v>
      </c>
    </row>
    <row r="344" spans="1:13" ht="15.75" x14ac:dyDescent="0.25">
      <c r="A344" s="201" t="s">
        <v>1169</v>
      </c>
      <c r="B344" s="218" t="s">
        <v>320</v>
      </c>
      <c r="C344" s="201">
        <v>360</v>
      </c>
      <c r="D344" s="202">
        <v>959</v>
      </c>
      <c r="E344" s="203">
        <v>0.37539103232533888</v>
      </c>
      <c r="G344" s="201">
        <v>369</v>
      </c>
      <c r="H344" s="202">
        <v>960</v>
      </c>
      <c r="I344" s="203">
        <v>0.38437500000000002</v>
      </c>
      <c r="K344" s="212">
        <f t="shared" si="15"/>
        <v>9</v>
      </c>
      <c r="L344" s="189">
        <f t="shared" si="16"/>
        <v>1</v>
      </c>
      <c r="M344" s="213">
        <f t="shared" si="17"/>
        <v>8.9839676746611419E-3</v>
      </c>
    </row>
    <row r="345" spans="1:13" ht="15.75" x14ac:dyDescent="0.25">
      <c r="A345" s="201" t="s">
        <v>1170</v>
      </c>
      <c r="B345" s="218" t="s">
        <v>321</v>
      </c>
      <c r="C345" s="201">
        <v>102</v>
      </c>
      <c r="D345" s="202">
        <v>523</v>
      </c>
      <c r="E345" s="203">
        <v>0.19502868068833651</v>
      </c>
      <c r="G345" s="201">
        <v>66</v>
      </c>
      <c r="H345" s="202">
        <v>516</v>
      </c>
      <c r="I345" s="203">
        <v>0.12790697674418605</v>
      </c>
      <c r="K345" s="212">
        <f t="shared" si="15"/>
        <v>-36</v>
      </c>
      <c r="L345" s="189">
        <f t="shared" si="16"/>
        <v>-7</v>
      </c>
      <c r="M345" s="213">
        <f t="shared" si="17"/>
        <v>-6.7121703944150457E-2</v>
      </c>
    </row>
    <row r="346" spans="1:13" ht="15.75" x14ac:dyDescent="0.25">
      <c r="A346" s="201" t="s">
        <v>1171</v>
      </c>
      <c r="B346" s="218" t="s">
        <v>322</v>
      </c>
      <c r="C346" s="201">
        <v>38</v>
      </c>
      <c r="D346" s="202">
        <v>459</v>
      </c>
      <c r="E346" s="203">
        <v>8.2788671023965144E-2</v>
      </c>
      <c r="G346" s="201">
        <v>45</v>
      </c>
      <c r="H346" s="202">
        <v>464</v>
      </c>
      <c r="I346" s="203">
        <v>9.6982758620689655E-2</v>
      </c>
      <c r="K346" s="212">
        <f t="shared" si="15"/>
        <v>7</v>
      </c>
      <c r="L346" s="189">
        <f t="shared" si="16"/>
        <v>5</v>
      </c>
      <c r="M346" s="213">
        <f t="shared" si="17"/>
        <v>1.4194087596724511E-2</v>
      </c>
    </row>
    <row r="347" spans="1:13" ht="15.75" x14ac:dyDescent="0.25">
      <c r="A347" s="201" t="s">
        <v>1172</v>
      </c>
      <c r="B347" s="218" t="s">
        <v>323</v>
      </c>
      <c r="C347" s="201">
        <v>575</v>
      </c>
      <c r="D347" s="202">
        <v>2640</v>
      </c>
      <c r="E347" s="203">
        <v>0.2178030303030303</v>
      </c>
      <c r="G347" s="201">
        <v>429</v>
      </c>
      <c r="H347" s="202">
        <v>2613</v>
      </c>
      <c r="I347" s="203">
        <v>0.16417910447761194</v>
      </c>
      <c r="K347" s="212">
        <f t="shared" si="15"/>
        <v>-146</v>
      </c>
      <c r="L347" s="189">
        <f t="shared" si="16"/>
        <v>-27</v>
      </c>
      <c r="M347" s="213">
        <f t="shared" si="17"/>
        <v>-5.3623925825418362E-2</v>
      </c>
    </row>
    <row r="348" spans="1:13" ht="15.75" x14ac:dyDescent="0.25">
      <c r="A348" s="201" t="s">
        <v>1173</v>
      </c>
      <c r="B348" s="218" t="s">
        <v>324</v>
      </c>
      <c r="C348" s="201">
        <v>119</v>
      </c>
      <c r="D348" s="202">
        <v>1771</v>
      </c>
      <c r="E348" s="203">
        <v>6.7193675889328064E-2</v>
      </c>
      <c r="G348" s="201">
        <v>131</v>
      </c>
      <c r="H348" s="202">
        <v>1749</v>
      </c>
      <c r="I348" s="203">
        <v>7.4899942824471127E-2</v>
      </c>
      <c r="K348" s="212">
        <f t="shared" si="15"/>
        <v>12</v>
      </c>
      <c r="L348" s="189">
        <f t="shared" si="16"/>
        <v>-22</v>
      </c>
      <c r="M348" s="213">
        <f t="shared" si="17"/>
        <v>7.7062669351430635E-3</v>
      </c>
    </row>
    <row r="349" spans="1:13" ht="15.75" x14ac:dyDescent="0.25">
      <c r="A349" s="201" t="s">
        <v>1174</v>
      </c>
      <c r="B349" s="218" t="s">
        <v>325</v>
      </c>
      <c r="C349" s="201">
        <v>57</v>
      </c>
      <c r="D349" s="202">
        <v>933</v>
      </c>
      <c r="E349" s="203">
        <v>6.1093247588424437E-2</v>
      </c>
      <c r="G349" s="201">
        <v>46</v>
      </c>
      <c r="H349" s="202">
        <v>933</v>
      </c>
      <c r="I349" s="203">
        <v>4.9303322615219719E-2</v>
      </c>
      <c r="K349" s="212">
        <f t="shared" si="15"/>
        <v>-11</v>
      </c>
      <c r="L349" s="189">
        <f t="shared" si="16"/>
        <v>0</v>
      </c>
      <c r="M349" s="213">
        <f t="shared" si="17"/>
        <v>-1.1789924973204718E-2</v>
      </c>
    </row>
    <row r="350" spans="1:13" ht="15.75" x14ac:dyDescent="0.25">
      <c r="A350" s="201" t="s">
        <v>1175</v>
      </c>
      <c r="B350" s="218" t="s">
        <v>326</v>
      </c>
      <c r="C350" s="201">
        <v>43</v>
      </c>
      <c r="D350" s="202">
        <v>520</v>
      </c>
      <c r="E350" s="203">
        <v>8.269230769230769E-2</v>
      </c>
      <c r="G350" s="201">
        <v>39</v>
      </c>
      <c r="H350" s="202">
        <v>517</v>
      </c>
      <c r="I350" s="203">
        <v>7.5435203094777567E-2</v>
      </c>
      <c r="K350" s="212">
        <f t="shared" si="15"/>
        <v>-4</v>
      </c>
      <c r="L350" s="189">
        <f t="shared" si="16"/>
        <v>-3</v>
      </c>
      <c r="M350" s="213">
        <f t="shared" si="17"/>
        <v>-7.2571045975301229E-3</v>
      </c>
    </row>
    <row r="351" spans="1:13" ht="15.75" x14ac:dyDescent="0.25">
      <c r="A351" s="201" t="s">
        <v>1176</v>
      </c>
      <c r="B351" s="218" t="s">
        <v>327</v>
      </c>
      <c r="C351" s="201">
        <v>81</v>
      </c>
      <c r="D351" s="202">
        <v>377</v>
      </c>
      <c r="E351" s="203">
        <v>0.21485411140583555</v>
      </c>
      <c r="G351" s="201">
        <v>71</v>
      </c>
      <c r="H351" s="202">
        <v>372</v>
      </c>
      <c r="I351" s="203">
        <v>0.19086021505376344</v>
      </c>
      <c r="K351" s="212">
        <f t="shared" si="15"/>
        <v>-10</v>
      </c>
      <c r="L351" s="189">
        <f t="shared" si="16"/>
        <v>-5</v>
      </c>
      <c r="M351" s="213">
        <f t="shared" si="17"/>
        <v>-2.3993896352072108E-2</v>
      </c>
    </row>
    <row r="352" spans="1:13" ht="15.75" x14ac:dyDescent="0.25">
      <c r="A352" s="201" t="s">
        <v>1177</v>
      </c>
      <c r="B352" s="218" t="s">
        <v>328</v>
      </c>
      <c r="C352" s="201">
        <v>202</v>
      </c>
      <c r="D352" s="202">
        <v>3143</v>
      </c>
      <c r="E352" s="203">
        <v>6.4269805917912828E-2</v>
      </c>
      <c r="G352" s="201">
        <v>163</v>
      </c>
      <c r="H352" s="202">
        <v>3111</v>
      </c>
      <c r="I352" s="203">
        <v>5.2394728383156543E-2</v>
      </c>
      <c r="K352" s="212">
        <f t="shared" si="15"/>
        <v>-39</v>
      </c>
      <c r="L352" s="189">
        <f t="shared" si="16"/>
        <v>-32</v>
      </c>
      <c r="M352" s="213">
        <f t="shared" si="17"/>
        <v>-1.1875077534756286E-2</v>
      </c>
    </row>
    <row r="353" spans="1:13" ht="15.75" x14ac:dyDescent="0.25">
      <c r="A353" s="201" t="s">
        <v>1178</v>
      </c>
      <c r="B353" s="218" t="s">
        <v>329</v>
      </c>
      <c r="C353" s="201">
        <v>245</v>
      </c>
      <c r="D353" s="202">
        <v>1611</v>
      </c>
      <c r="E353" s="203">
        <v>0.15207945375543142</v>
      </c>
      <c r="G353" s="201">
        <v>181</v>
      </c>
      <c r="H353" s="202">
        <v>1586</v>
      </c>
      <c r="I353" s="203">
        <v>0.11412358133669609</v>
      </c>
      <c r="K353" s="212">
        <f t="shared" si="15"/>
        <v>-64</v>
      </c>
      <c r="L353" s="189">
        <f t="shared" si="16"/>
        <v>-25</v>
      </c>
      <c r="M353" s="213">
        <f t="shared" si="17"/>
        <v>-3.7955872418735326E-2</v>
      </c>
    </row>
    <row r="354" spans="1:13" ht="15.75" x14ac:dyDescent="0.25">
      <c r="A354" s="201" t="s">
        <v>1179</v>
      </c>
      <c r="B354" s="218" t="s">
        <v>330</v>
      </c>
      <c r="C354" s="201">
        <v>80</v>
      </c>
      <c r="D354" s="202">
        <v>448</v>
      </c>
      <c r="E354" s="203">
        <v>0.17857142857142858</v>
      </c>
      <c r="G354" s="201">
        <v>76</v>
      </c>
      <c r="H354" s="202">
        <v>448</v>
      </c>
      <c r="I354" s="203">
        <v>0.16964285714285715</v>
      </c>
      <c r="K354" s="212">
        <f t="shared" si="15"/>
        <v>-4</v>
      </c>
      <c r="L354" s="189">
        <f t="shared" si="16"/>
        <v>0</v>
      </c>
      <c r="M354" s="213">
        <f t="shared" si="17"/>
        <v>-8.9285714285714246E-3</v>
      </c>
    </row>
    <row r="355" spans="1:13" ht="15.75" x14ac:dyDescent="0.25">
      <c r="A355" s="201" t="s">
        <v>1180</v>
      </c>
      <c r="B355" s="218" t="s">
        <v>331</v>
      </c>
      <c r="C355" s="201">
        <v>53</v>
      </c>
      <c r="D355" s="202">
        <v>804</v>
      </c>
      <c r="E355" s="203">
        <v>6.5920398009950254E-2</v>
      </c>
      <c r="G355" s="201">
        <v>41</v>
      </c>
      <c r="H355" s="202">
        <v>799</v>
      </c>
      <c r="I355" s="203">
        <v>5.1314142678347933E-2</v>
      </c>
      <c r="K355" s="212">
        <f t="shared" si="15"/>
        <v>-12</v>
      </c>
      <c r="L355" s="189">
        <f t="shared" si="16"/>
        <v>-5</v>
      </c>
      <c r="M355" s="213">
        <f t="shared" si="17"/>
        <v>-1.4606255331602321E-2</v>
      </c>
    </row>
    <row r="356" spans="1:13" ht="15.75" x14ac:dyDescent="0.25">
      <c r="A356" s="201" t="s">
        <v>1181</v>
      </c>
      <c r="B356" s="218" t="s">
        <v>332</v>
      </c>
      <c r="C356" s="201">
        <v>93</v>
      </c>
      <c r="D356" s="202">
        <v>4151</v>
      </c>
      <c r="E356" s="203">
        <v>2.2404239942182606E-2</v>
      </c>
      <c r="G356" s="201">
        <v>71</v>
      </c>
      <c r="H356" s="202">
        <v>4174</v>
      </c>
      <c r="I356" s="203">
        <v>1.7010062290368951E-2</v>
      </c>
      <c r="K356" s="212">
        <f t="shared" si="15"/>
        <v>-22</v>
      </c>
      <c r="L356" s="189">
        <f t="shared" si="16"/>
        <v>23</v>
      </c>
      <c r="M356" s="213">
        <f t="shared" si="17"/>
        <v>-5.3941776518136551E-3</v>
      </c>
    </row>
    <row r="357" spans="1:13" ht="15.75" x14ac:dyDescent="0.25">
      <c r="A357" s="201" t="s">
        <v>1182</v>
      </c>
      <c r="B357" s="218" t="s">
        <v>333</v>
      </c>
      <c r="C357" s="201">
        <v>242</v>
      </c>
      <c r="D357" s="202">
        <v>4613</v>
      </c>
      <c r="E357" s="203">
        <v>5.2460437892911341E-2</v>
      </c>
      <c r="G357" s="201">
        <v>187</v>
      </c>
      <c r="H357" s="202">
        <v>4641</v>
      </c>
      <c r="I357" s="203">
        <v>4.0293040293040296E-2</v>
      </c>
      <c r="K357" s="212">
        <f t="shared" si="15"/>
        <v>-55</v>
      </c>
      <c r="L357" s="189">
        <f t="shared" si="16"/>
        <v>28</v>
      </c>
      <c r="M357" s="213">
        <f t="shared" si="17"/>
        <v>-1.2167397599871045E-2</v>
      </c>
    </row>
    <row r="358" spans="1:13" ht="15.75" x14ac:dyDescent="0.25">
      <c r="A358" s="201" t="s">
        <v>1183</v>
      </c>
      <c r="B358" s="218" t="s">
        <v>334</v>
      </c>
      <c r="C358" s="201">
        <v>3</v>
      </c>
      <c r="D358" s="202">
        <v>100</v>
      </c>
      <c r="E358" s="203">
        <v>0.03</v>
      </c>
      <c r="G358" s="201">
        <v>3</v>
      </c>
      <c r="H358" s="202">
        <v>102</v>
      </c>
      <c r="I358" s="203">
        <v>2.9411764705882353E-2</v>
      </c>
      <c r="K358" s="212">
        <f t="shared" si="15"/>
        <v>0</v>
      </c>
      <c r="L358" s="189">
        <f t="shared" si="16"/>
        <v>2</v>
      </c>
      <c r="M358" s="213">
        <f t="shared" si="17"/>
        <v>-5.8823529411764636E-4</v>
      </c>
    </row>
    <row r="359" spans="1:13" ht="15.75" x14ac:dyDescent="0.25">
      <c r="A359" s="201" t="s">
        <v>1184</v>
      </c>
      <c r="B359" s="218" t="s">
        <v>335</v>
      </c>
      <c r="C359" s="201">
        <v>241</v>
      </c>
      <c r="D359" s="202">
        <v>3869</v>
      </c>
      <c r="E359" s="203">
        <v>6.2289997415352807E-2</v>
      </c>
      <c r="G359" s="201">
        <v>204</v>
      </c>
      <c r="H359" s="202">
        <v>3836</v>
      </c>
      <c r="I359" s="203">
        <v>5.3180396246089674E-2</v>
      </c>
      <c r="K359" s="212">
        <f t="shared" si="15"/>
        <v>-37</v>
      </c>
      <c r="L359" s="189">
        <f t="shared" si="16"/>
        <v>-33</v>
      </c>
      <c r="M359" s="213">
        <f t="shared" si="17"/>
        <v>-9.1096011692631332E-3</v>
      </c>
    </row>
    <row r="360" spans="1:13" ht="15.75" x14ac:dyDescent="0.25">
      <c r="A360" s="201" t="s">
        <v>1185</v>
      </c>
      <c r="B360" s="218" t="s">
        <v>336</v>
      </c>
      <c r="C360" s="201">
        <v>237</v>
      </c>
      <c r="D360" s="202">
        <v>2717</v>
      </c>
      <c r="E360" s="203">
        <v>8.7228560912771438E-2</v>
      </c>
      <c r="G360" s="201">
        <v>262</v>
      </c>
      <c r="H360" s="202">
        <v>2720</v>
      </c>
      <c r="I360" s="203">
        <v>9.6323529411764711E-2</v>
      </c>
      <c r="K360" s="212">
        <f t="shared" si="15"/>
        <v>25</v>
      </c>
      <c r="L360" s="189">
        <f t="shared" si="16"/>
        <v>3</v>
      </c>
      <c r="M360" s="213">
        <f t="shared" si="17"/>
        <v>9.0949684989932722E-3</v>
      </c>
    </row>
    <row r="361" spans="1:13" ht="15.75" x14ac:dyDescent="0.25">
      <c r="A361" s="201" t="s">
        <v>1186</v>
      </c>
      <c r="B361" s="218" t="s">
        <v>337</v>
      </c>
      <c r="C361" s="201">
        <v>199</v>
      </c>
      <c r="D361" s="202">
        <v>1808</v>
      </c>
      <c r="E361" s="203">
        <v>0.11006637168141593</v>
      </c>
      <c r="G361" s="201">
        <v>196</v>
      </c>
      <c r="H361" s="202">
        <v>1810</v>
      </c>
      <c r="I361" s="203">
        <v>0.10828729281767956</v>
      </c>
      <c r="K361" s="212">
        <f t="shared" si="15"/>
        <v>-3</v>
      </c>
      <c r="L361" s="189">
        <f t="shared" si="16"/>
        <v>2</v>
      </c>
      <c r="M361" s="213">
        <f t="shared" si="17"/>
        <v>-1.7790788637363775E-3</v>
      </c>
    </row>
    <row r="362" spans="1:13" ht="15.75" x14ac:dyDescent="0.25">
      <c r="A362" s="201" t="s">
        <v>1187</v>
      </c>
      <c r="B362" s="218" t="s">
        <v>338</v>
      </c>
      <c r="C362" s="201">
        <v>117</v>
      </c>
      <c r="D362" s="202">
        <v>2176</v>
      </c>
      <c r="E362" s="203">
        <v>5.376838235294118E-2</v>
      </c>
      <c r="G362" s="201">
        <v>106</v>
      </c>
      <c r="H362" s="202">
        <v>2189</v>
      </c>
      <c r="I362" s="203">
        <v>4.842393787117405E-2</v>
      </c>
      <c r="K362" s="212">
        <f t="shared" si="15"/>
        <v>-11</v>
      </c>
      <c r="L362" s="189">
        <f t="shared" si="16"/>
        <v>13</v>
      </c>
      <c r="M362" s="213">
        <f t="shared" si="17"/>
        <v>-5.3444444817671299E-3</v>
      </c>
    </row>
    <row r="363" spans="1:13" ht="15.75" x14ac:dyDescent="0.25">
      <c r="A363" s="201" t="s">
        <v>1188</v>
      </c>
      <c r="B363" s="218" t="s">
        <v>339</v>
      </c>
      <c r="C363" s="201">
        <v>269</v>
      </c>
      <c r="D363" s="202">
        <v>1131</v>
      </c>
      <c r="E363" s="203">
        <v>0.23784261715296198</v>
      </c>
      <c r="G363" s="201">
        <v>248</v>
      </c>
      <c r="H363" s="202">
        <v>1128</v>
      </c>
      <c r="I363" s="203">
        <v>0.21985815602836881</v>
      </c>
      <c r="K363" s="212">
        <f t="shared" si="15"/>
        <v>-21</v>
      </c>
      <c r="L363" s="189">
        <f t="shared" si="16"/>
        <v>-3</v>
      </c>
      <c r="M363" s="213">
        <f t="shared" si="17"/>
        <v>-1.7984461124593176E-2</v>
      </c>
    </row>
    <row r="364" spans="1:13" ht="15.75" x14ac:dyDescent="0.25">
      <c r="A364" s="201" t="s">
        <v>1189</v>
      </c>
      <c r="B364" s="218" t="s">
        <v>340</v>
      </c>
      <c r="C364" s="201">
        <v>225</v>
      </c>
      <c r="D364" s="202">
        <v>858</v>
      </c>
      <c r="E364" s="203">
        <v>0.26223776223776224</v>
      </c>
      <c r="G364" s="201">
        <v>230</v>
      </c>
      <c r="H364" s="202">
        <v>859</v>
      </c>
      <c r="I364" s="203">
        <v>0.26775320139697323</v>
      </c>
      <c r="K364" s="212">
        <f t="shared" si="15"/>
        <v>5</v>
      </c>
      <c r="L364" s="189">
        <f t="shared" si="16"/>
        <v>1</v>
      </c>
      <c r="M364" s="213">
        <f t="shared" si="17"/>
        <v>5.5154391592109886E-3</v>
      </c>
    </row>
    <row r="365" spans="1:13" ht="15.75" x14ac:dyDescent="0.25">
      <c r="A365" s="201" t="s">
        <v>1190</v>
      </c>
      <c r="B365" s="218" t="s">
        <v>341</v>
      </c>
      <c r="C365" s="201">
        <v>159</v>
      </c>
      <c r="D365" s="202">
        <v>762</v>
      </c>
      <c r="E365" s="203">
        <v>0.20866141732283464</v>
      </c>
      <c r="G365" s="201">
        <v>173</v>
      </c>
      <c r="H365" s="202">
        <v>830</v>
      </c>
      <c r="I365" s="203">
        <v>0.20843373493975903</v>
      </c>
      <c r="K365" s="212">
        <f t="shared" si="15"/>
        <v>14</v>
      </c>
      <c r="L365" s="189">
        <f t="shared" si="16"/>
        <v>68</v>
      </c>
      <c r="M365" s="213">
        <f t="shared" si="17"/>
        <v>-2.2768238307560584E-4</v>
      </c>
    </row>
    <row r="366" spans="1:13" ht="15.75" x14ac:dyDescent="0.25">
      <c r="A366" s="201" t="s">
        <v>1191</v>
      </c>
      <c r="B366" s="218" t="s">
        <v>342</v>
      </c>
      <c r="C366" s="201">
        <v>179</v>
      </c>
      <c r="D366" s="202">
        <v>857</v>
      </c>
      <c r="E366" s="203">
        <v>0.2088681446907818</v>
      </c>
      <c r="G366" s="201">
        <v>197</v>
      </c>
      <c r="H366" s="202">
        <v>941</v>
      </c>
      <c r="I366" s="203">
        <v>0.20935175345377258</v>
      </c>
      <c r="K366" s="212">
        <f t="shared" si="15"/>
        <v>18</v>
      </c>
      <c r="L366" s="189">
        <f t="shared" si="16"/>
        <v>84</v>
      </c>
      <c r="M366" s="213">
        <f t="shared" si="17"/>
        <v>4.8360876299077815E-4</v>
      </c>
    </row>
    <row r="367" spans="1:13" ht="15.75" x14ac:dyDescent="0.25">
      <c r="A367" s="201" t="s">
        <v>1192</v>
      </c>
      <c r="B367" s="218" t="s">
        <v>343</v>
      </c>
      <c r="C367" s="201">
        <v>339</v>
      </c>
      <c r="D367" s="202">
        <v>8481</v>
      </c>
      <c r="E367" s="203">
        <v>3.997170145030067E-2</v>
      </c>
      <c r="G367" s="201">
        <v>302</v>
      </c>
      <c r="H367" s="202">
        <v>8384</v>
      </c>
      <c r="I367" s="203">
        <v>3.6020992366412215E-2</v>
      </c>
      <c r="K367" s="212">
        <f t="shared" si="15"/>
        <v>-37</v>
      </c>
      <c r="L367" s="189">
        <f t="shared" si="16"/>
        <v>-97</v>
      </c>
      <c r="M367" s="213">
        <f t="shared" si="17"/>
        <v>-3.9507090838884554E-3</v>
      </c>
    </row>
    <row r="368" spans="1:13" ht="15.75" x14ac:dyDescent="0.25">
      <c r="A368" s="201" t="s">
        <v>1193</v>
      </c>
      <c r="B368" s="218" t="s">
        <v>344</v>
      </c>
      <c r="C368" s="201">
        <v>41</v>
      </c>
      <c r="D368" s="202">
        <v>290</v>
      </c>
      <c r="E368" s="203">
        <v>0.14137931034482759</v>
      </c>
      <c r="G368" s="201">
        <v>41</v>
      </c>
      <c r="H368" s="202">
        <v>290</v>
      </c>
      <c r="I368" s="203">
        <v>0.14137931034482759</v>
      </c>
      <c r="K368" s="212">
        <f t="shared" si="15"/>
        <v>0</v>
      </c>
      <c r="L368" s="189">
        <f t="shared" si="16"/>
        <v>0</v>
      </c>
      <c r="M368" s="213">
        <f t="shared" si="17"/>
        <v>0</v>
      </c>
    </row>
    <row r="369" spans="1:13" ht="15.75" x14ac:dyDescent="0.25">
      <c r="A369" s="201" t="s">
        <v>1194</v>
      </c>
      <c r="B369" s="218" t="s">
        <v>345</v>
      </c>
      <c r="C369" s="201">
        <v>252</v>
      </c>
      <c r="D369" s="202">
        <v>2332</v>
      </c>
      <c r="E369" s="203">
        <v>0.10806174957118353</v>
      </c>
      <c r="G369" s="201">
        <v>226</v>
      </c>
      <c r="H369" s="202">
        <v>2382</v>
      </c>
      <c r="I369" s="203">
        <v>9.4878253568429896E-2</v>
      </c>
      <c r="K369" s="212">
        <f t="shared" si="15"/>
        <v>-26</v>
      </c>
      <c r="L369" s="189">
        <f t="shared" si="16"/>
        <v>50</v>
      </c>
      <c r="M369" s="213">
        <f t="shared" si="17"/>
        <v>-1.3183496002753634E-2</v>
      </c>
    </row>
    <row r="370" spans="1:13" ht="15.75" x14ac:dyDescent="0.25">
      <c r="A370" s="201" t="s">
        <v>1195</v>
      </c>
      <c r="B370" s="218" t="s">
        <v>346</v>
      </c>
      <c r="C370" s="201">
        <v>65</v>
      </c>
      <c r="D370" s="202">
        <v>938</v>
      </c>
      <c r="E370" s="203">
        <v>6.9296375266524518E-2</v>
      </c>
      <c r="G370" s="201">
        <v>71</v>
      </c>
      <c r="H370" s="202">
        <v>956</v>
      </c>
      <c r="I370" s="203">
        <v>7.4267782426778242E-2</v>
      </c>
      <c r="K370" s="212">
        <f t="shared" si="15"/>
        <v>6</v>
      </c>
      <c r="L370" s="189">
        <f t="shared" si="16"/>
        <v>18</v>
      </c>
      <c r="M370" s="213">
        <f t="shared" si="17"/>
        <v>4.9714071602537241E-3</v>
      </c>
    </row>
    <row r="371" spans="1:13" ht="15.75" x14ac:dyDescent="0.25">
      <c r="A371" s="201" t="s">
        <v>1196</v>
      </c>
      <c r="B371" s="218" t="s">
        <v>347</v>
      </c>
      <c r="C371" s="201">
        <v>118</v>
      </c>
      <c r="D371" s="202">
        <v>658</v>
      </c>
      <c r="E371" s="203">
        <v>0.17933130699088146</v>
      </c>
      <c r="G371" s="201">
        <v>111</v>
      </c>
      <c r="H371" s="202">
        <v>651</v>
      </c>
      <c r="I371" s="203">
        <v>0.17050691244239632</v>
      </c>
      <c r="K371" s="212">
        <f t="shared" si="15"/>
        <v>-7</v>
      </c>
      <c r="L371" s="189">
        <f t="shared" si="16"/>
        <v>-7</v>
      </c>
      <c r="M371" s="213">
        <f t="shared" si="17"/>
        <v>-8.8243945484851316E-3</v>
      </c>
    </row>
    <row r="372" spans="1:13" ht="15.75" x14ac:dyDescent="0.25">
      <c r="A372" s="201" t="s">
        <v>1197</v>
      </c>
      <c r="B372" s="218" t="s">
        <v>348</v>
      </c>
      <c r="C372" s="201">
        <v>55</v>
      </c>
      <c r="D372" s="202">
        <v>410</v>
      </c>
      <c r="E372" s="203">
        <v>0.13414634146341464</v>
      </c>
      <c r="G372" s="201">
        <v>52</v>
      </c>
      <c r="H372" s="202">
        <v>401</v>
      </c>
      <c r="I372" s="203">
        <v>0.12967581047381546</v>
      </c>
      <c r="K372" s="212">
        <f t="shared" si="15"/>
        <v>-3</v>
      </c>
      <c r="L372" s="189">
        <f t="shared" si="16"/>
        <v>-9</v>
      </c>
      <c r="M372" s="213">
        <f t="shared" si="17"/>
        <v>-4.4705309895991807E-3</v>
      </c>
    </row>
    <row r="373" spans="1:13" ht="15.75" x14ac:dyDescent="0.25">
      <c r="A373" s="201" t="s">
        <v>1198</v>
      </c>
      <c r="B373" s="218" t="s">
        <v>349</v>
      </c>
      <c r="C373" s="201">
        <v>64</v>
      </c>
      <c r="D373" s="202">
        <v>782</v>
      </c>
      <c r="E373" s="203">
        <v>8.1841432225063945E-2</v>
      </c>
      <c r="G373" s="201">
        <v>44</v>
      </c>
      <c r="H373" s="202">
        <v>781</v>
      </c>
      <c r="I373" s="203">
        <v>5.6338028169014086E-2</v>
      </c>
      <c r="K373" s="212">
        <f t="shared" si="15"/>
        <v>-20</v>
      </c>
      <c r="L373" s="189">
        <f t="shared" si="16"/>
        <v>-1</v>
      </c>
      <c r="M373" s="213">
        <f t="shared" si="17"/>
        <v>-2.550340405604986E-2</v>
      </c>
    </row>
    <row r="374" spans="1:13" ht="15.75" x14ac:dyDescent="0.25">
      <c r="A374" s="201" t="s">
        <v>1199</v>
      </c>
      <c r="B374" s="218" t="s">
        <v>350</v>
      </c>
      <c r="C374" s="201">
        <v>1353</v>
      </c>
      <c r="D374" s="202">
        <v>26056</v>
      </c>
      <c r="E374" s="203">
        <v>5.1926619588578443E-2</v>
      </c>
      <c r="G374" s="201">
        <v>1153</v>
      </c>
      <c r="H374" s="202">
        <v>26046</v>
      </c>
      <c r="I374" s="203">
        <v>4.4267833832450282E-2</v>
      </c>
      <c r="K374" s="212">
        <f t="shared" si="15"/>
        <v>-200</v>
      </c>
      <c r="L374" s="189">
        <f t="shared" si="16"/>
        <v>-10</v>
      </c>
      <c r="M374" s="213">
        <f t="shared" si="17"/>
        <v>-7.6587857561281614E-3</v>
      </c>
    </row>
    <row r="375" spans="1:13" ht="15.75" x14ac:dyDescent="0.25">
      <c r="A375" s="201" t="s">
        <v>1200</v>
      </c>
      <c r="B375" s="218" t="s">
        <v>351</v>
      </c>
      <c r="C375" s="201">
        <v>627</v>
      </c>
      <c r="D375" s="202">
        <v>2631</v>
      </c>
      <c r="E375" s="203">
        <v>0.23831242873432154</v>
      </c>
      <c r="G375" s="201">
        <v>674</v>
      </c>
      <c r="H375" s="202">
        <v>2634</v>
      </c>
      <c r="I375" s="203">
        <v>0.25588458618071375</v>
      </c>
      <c r="K375" s="212">
        <f t="shared" si="15"/>
        <v>47</v>
      </c>
      <c r="L375" s="189">
        <f t="shared" si="16"/>
        <v>3</v>
      </c>
      <c r="M375" s="213">
        <f t="shared" si="17"/>
        <v>1.7572157446392206E-2</v>
      </c>
    </row>
    <row r="376" spans="1:13" ht="15.75" x14ac:dyDescent="0.25">
      <c r="A376" s="201" t="s">
        <v>1201</v>
      </c>
      <c r="B376" s="218" t="s">
        <v>840</v>
      </c>
      <c r="C376" s="201">
        <v>148</v>
      </c>
      <c r="D376" s="202">
        <v>711</v>
      </c>
      <c r="E376" s="203">
        <v>0.20815752461322082</v>
      </c>
      <c r="G376" s="201">
        <v>167</v>
      </c>
      <c r="H376" s="202">
        <v>798</v>
      </c>
      <c r="I376" s="203">
        <v>0.20927318295739347</v>
      </c>
      <c r="K376" s="212">
        <f t="shared" si="15"/>
        <v>19</v>
      </c>
      <c r="L376" s="189">
        <f t="shared" si="16"/>
        <v>87</v>
      </c>
      <c r="M376" s="213">
        <f t="shared" si="17"/>
        <v>1.1156583441726542E-3</v>
      </c>
    </row>
    <row r="377" spans="1:13" ht="15.75" x14ac:dyDescent="0.25">
      <c r="A377" s="201" t="s">
        <v>1202</v>
      </c>
      <c r="B377" s="218" t="s">
        <v>352</v>
      </c>
      <c r="C377" s="201">
        <v>194</v>
      </c>
      <c r="D377" s="202">
        <v>876</v>
      </c>
      <c r="E377" s="203">
        <v>0.22146118721461186</v>
      </c>
      <c r="G377" s="201">
        <v>174</v>
      </c>
      <c r="H377" s="202">
        <v>892</v>
      </c>
      <c r="I377" s="203">
        <v>0.19506726457399104</v>
      </c>
      <c r="K377" s="212">
        <f t="shared" si="15"/>
        <v>-20</v>
      </c>
      <c r="L377" s="189">
        <f t="shared" si="16"/>
        <v>16</v>
      </c>
      <c r="M377" s="213">
        <f t="shared" si="17"/>
        <v>-2.639392264062082E-2</v>
      </c>
    </row>
    <row r="378" spans="1:13" ht="15.75" x14ac:dyDescent="0.25">
      <c r="A378" s="201" t="s">
        <v>1203</v>
      </c>
      <c r="B378" s="218" t="s">
        <v>353</v>
      </c>
      <c r="C378" s="201">
        <v>122</v>
      </c>
      <c r="D378" s="202">
        <v>805</v>
      </c>
      <c r="E378" s="203">
        <v>0.1515527950310559</v>
      </c>
      <c r="G378" s="201">
        <v>89</v>
      </c>
      <c r="H378" s="202">
        <v>858</v>
      </c>
      <c r="I378" s="203">
        <v>0.10372960372960373</v>
      </c>
      <c r="K378" s="212">
        <f t="shared" si="15"/>
        <v>-33</v>
      </c>
      <c r="L378" s="189">
        <f t="shared" si="16"/>
        <v>53</v>
      </c>
      <c r="M378" s="213">
        <f t="shared" si="17"/>
        <v>-4.782319130145217E-2</v>
      </c>
    </row>
    <row r="379" spans="1:13" ht="15.75" x14ac:dyDescent="0.25">
      <c r="A379" s="201" t="s">
        <v>1204</v>
      </c>
      <c r="B379" s="218" t="s">
        <v>354</v>
      </c>
      <c r="C379" s="201">
        <v>11</v>
      </c>
      <c r="D379" s="202">
        <v>68</v>
      </c>
      <c r="E379" s="203">
        <v>0.16176470588235295</v>
      </c>
      <c r="G379" s="201">
        <v>9</v>
      </c>
      <c r="H379" s="202">
        <v>67</v>
      </c>
      <c r="I379" s="203">
        <v>0.13432835820895522</v>
      </c>
      <c r="K379" s="212">
        <f t="shared" si="15"/>
        <v>-2</v>
      </c>
      <c r="L379" s="189">
        <f t="shared" si="16"/>
        <v>-1</v>
      </c>
      <c r="M379" s="213">
        <f t="shared" si="17"/>
        <v>-2.7436347673397726E-2</v>
      </c>
    </row>
    <row r="380" spans="1:13" ht="15.75" x14ac:dyDescent="0.25">
      <c r="A380" s="201" t="s">
        <v>1205</v>
      </c>
      <c r="B380" s="218" t="s">
        <v>355</v>
      </c>
      <c r="C380" s="201">
        <v>47</v>
      </c>
      <c r="D380" s="202">
        <v>1081</v>
      </c>
      <c r="E380" s="203">
        <v>4.3478260869565216E-2</v>
      </c>
      <c r="G380" s="201">
        <v>36</v>
      </c>
      <c r="H380" s="202">
        <v>1088</v>
      </c>
      <c r="I380" s="203">
        <v>3.3088235294117647E-2</v>
      </c>
      <c r="K380" s="212">
        <f t="shared" si="15"/>
        <v>-11</v>
      </c>
      <c r="L380" s="189">
        <f t="shared" si="16"/>
        <v>7</v>
      </c>
      <c r="M380" s="213">
        <f t="shared" si="17"/>
        <v>-1.0390025575447569E-2</v>
      </c>
    </row>
    <row r="381" spans="1:13" ht="15.75" x14ac:dyDescent="0.25">
      <c r="A381" s="201" t="s">
        <v>1206</v>
      </c>
      <c r="B381" s="218" t="s">
        <v>356</v>
      </c>
      <c r="C381" s="201">
        <v>48</v>
      </c>
      <c r="D381" s="202">
        <v>248</v>
      </c>
      <c r="E381" s="203">
        <v>0.19354838709677419</v>
      </c>
      <c r="G381" s="201">
        <v>36</v>
      </c>
      <c r="H381" s="202">
        <v>244</v>
      </c>
      <c r="I381" s="203">
        <v>0.14754098360655737</v>
      </c>
      <c r="K381" s="212">
        <f t="shared" si="15"/>
        <v>-12</v>
      </c>
      <c r="L381" s="189">
        <f t="shared" si="16"/>
        <v>-4</v>
      </c>
      <c r="M381" s="213">
        <f t="shared" si="17"/>
        <v>-4.6007403490216814E-2</v>
      </c>
    </row>
    <row r="382" spans="1:13" ht="15.75" x14ac:dyDescent="0.25">
      <c r="A382" s="201" t="s">
        <v>1207</v>
      </c>
      <c r="B382" s="218" t="s">
        <v>357</v>
      </c>
      <c r="C382" s="201">
        <v>1354</v>
      </c>
      <c r="D382" s="202">
        <v>8586</v>
      </c>
      <c r="E382" s="203">
        <v>0.15769857908222687</v>
      </c>
      <c r="G382" s="201">
        <v>1382</v>
      </c>
      <c r="H382" s="202">
        <v>8595</v>
      </c>
      <c r="I382" s="203">
        <v>0.1607911576497964</v>
      </c>
      <c r="K382" s="212">
        <f t="shared" si="15"/>
        <v>28</v>
      </c>
      <c r="L382" s="189">
        <f t="shared" si="16"/>
        <v>9</v>
      </c>
      <c r="M382" s="213">
        <f t="shared" si="17"/>
        <v>3.0925785675695316E-3</v>
      </c>
    </row>
    <row r="383" spans="1:13" ht="15.75" x14ac:dyDescent="0.25">
      <c r="A383" s="201" t="s">
        <v>1208</v>
      </c>
      <c r="B383" s="218" t="s">
        <v>358</v>
      </c>
      <c r="C383" s="201">
        <v>656</v>
      </c>
      <c r="D383" s="202">
        <v>3581</v>
      </c>
      <c r="E383" s="203">
        <v>0.18318905333705668</v>
      </c>
      <c r="G383" s="201">
        <v>524</v>
      </c>
      <c r="H383" s="202">
        <v>3554</v>
      </c>
      <c r="I383" s="203">
        <v>0.14743950478334272</v>
      </c>
      <c r="K383" s="212">
        <f t="shared" si="15"/>
        <v>-132</v>
      </c>
      <c r="L383" s="189">
        <f t="shared" si="16"/>
        <v>-27</v>
      </c>
      <c r="M383" s="213">
        <f t="shared" si="17"/>
        <v>-3.5749548553713956E-2</v>
      </c>
    </row>
    <row r="384" spans="1:13" ht="15.75" x14ac:dyDescent="0.25">
      <c r="A384" s="201" t="s">
        <v>1209</v>
      </c>
      <c r="B384" s="218" t="s">
        <v>359</v>
      </c>
      <c r="C384" s="201">
        <v>29</v>
      </c>
      <c r="D384" s="202">
        <v>181</v>
      </c>
      <c r="E384" s="203">
        <v>0.16022099447513813</v>
      </c>
      <c r="G384" s="201">
        <v>29</v>
      </c>
      <c r="H384" s="202">
        <v>184</v>
      </c>
      <c r="I384" s="203">
        <v>0.15760869565217392</v>
      </c>
      <c r="K384" s="212">
        <f t="shared" si="15"/>
        <v>0</v>
      </c>
      <c r="L384" s="189">
        <f t="shared" si="16"/>
        <v>3</v>
      </c>
      <c r="M384" s="213">
        <f t="shared" si="17"/>
        <v>-2.6122988229642097E-3</v>
      </c>
    </row>
    <row r="385" spans="1:13" ht="15.75" x14ac:dyDescent="0.25">
      <c r="A385" s="201" t="s">
        <v>1210</v>
      </c>
      <c r="B385" s="218" t="s">
        <v>360</v>
      </c>
      <c r="C385" s="201">
        <v>200</v>
      </c>
      <c r="D385" s="202">
        <v>1487</v>
      </c>
      <c r="E385" s="203">
        <v>0.13449899125756556</v>
      </c>
      <c r="G385" s="201">
        <v>208</v>
      </c>
      <c r="H385" s="202">
        <v>1495</v>
      </c>
      <c r="I385" s="203">
        <v>0.1391304347826087</v>
      </c>
      <c r="K385" s="212">
        <f t="shared" si="15"/>
        <v>8</v>
      </c>
      <c r="L385" s="189">
        <f t="shared" si="16"/>
        <v>8</v>
      </c>
      <c r="M385" s="213">
        <f t="shared" si="17"/>
        <v>4.6314435250431329E-3</v>
      </c>
    </row>
    <row r="386" spans="1:13" ht="15.75" x14ac:dyDescent="0.25">
      <c r="A386" s="201" t="s">
        <v>1211</v>
      </c>
      <c r="B386" s="218" t="s">
        <v>361</v>
      </c>
      <c r="C386" s="201">
        <v>402</v>
      </c>
      <c r="D386" s="202">
        <v>2721</v>
      </c>
      <c r="E386" s="203">
        <v>0.14773980154355015</v>
      </c>
      <c r="G386" s="201">
        <v>290</v>
      </c>
      <c r="H386" s="202">
        <v>2713</v>
      </c>
      <c r="I386" s="203">
        <v>0.10689273866568375</v>
      </c>
      <c r="K386" s="212">
        <f t="shared" si="15"/>
        <v>-112</v>
      </c>
      <c r="L386" s="189">
        <f t="shared" si="16"/>
        <v>-8</v>
      </c>
      <c r="M386" s="213">
        <f t="shared" si="17"/>
        <v>-4.0847062877866408E-2</v>
      </c>
    </row>
    <row r="387" spans="1:13" ht="15.75" x14ac:dyDescent="0.25">
      <c r="A387" s="201" t="s">
        <v>1212</v>
      </c>
      <c r="B387" s="218" t="s">
        <v>362</v>
      </c>
      <c r="C387" s="201">
        <v>141</v>
      </c>
      <c r="D387" s="202">
        <v>1942</v>
      </c>
      <c r="E387" s="203">
        <v>7.2605561277033992E-2</v>
      </c>
      <c r="G387" s="201">
        <v>123</v>
      </c>
      <c r="H387" s="202">
        <v>1912</v>
      </c>
      <c r="I387" s="203">
        <v>6.4330543933054388E-2</v>
      </c>
      <c r="K387" s="212">
        <f t="shared" si="15"/>
        <v>-18</v>
      </c>
      <c r="L387" s="189">
        <f t="shared" si="16"/>
        <v>-30</v>
      </c>
      <c r="M387" s="213">
        <f t="shared" si="17"/>
        <v>-8.2750173439796043E-3</v>
      </c>
    </row>
    <row r="388" spans="1:13" ht="15.75" x14ac:dyDescent="0.25">
      <c r="A388" s="201" t="s">
        <v>1213</v>
      </c>
      <c r="B388" s="218" t="s">
        <v>363</v>
      </c>
      <c r="C388" s="201">
        <v>301</v>
      </c>
      <c r="D388" s="202">
        <v>1195</v>
      </c>
      <c r="E388" s="203">
        <v>0.25188284518828452</v>
      </c>
      <c r="G388" s="201">
        <v>203</v>
      </c>
      <c r="H388" s="202">
        <v>1182</v>
      </c>
      <c r="I388" s="203">
        <v>0.17174280879864637</v>
      </c>
      <c r="K388" s="212">
        <f t="shared" si="15"/>
        <v>-98</v>
      </c>
      <c r="L388" s="189">
        <f t="shared" si="16"/>
        <v>-13</v>
      </c>
      <c r="M388" s="213">
        <f t="shared" si="17"/>
        <v>-8.0140036389638153E-2</v>
      </c>
    </row>
    <row r="389" spans="1:13" ht="15.75" x14ac:dyDescent="0.25">
      <c r="A389" s="201" t="s">
        <v>1214</v>
      </c>
      <c r="B389" s="218" t="s">
        <v>364</v>
      </c>
      <c r="C389" s="201">
        <v>2235</v>
      </c>
      <c r="D389" s="202">
        <v>9905</v>
      </c>
      <c r="E389" s="203">
        <v>0.22564361433619384</v>
      </c>
      <c r="G389" s="201">
        <v>1866</v>
      </c>
      <c r="H389" s="202">
        <v>9813</v>
      </c>
      <c r="I389" s="203">
        <v>0.19015591562213391</v>
      </c>
      <c r="K389" s="212">
        <f t="shared" si="15"/>
        <v>-369</v>
      </c>
      <c r="L389" s="189">
        <f t="shared" si="16"/>
        <v>-92</v>
      </c>
      <c r="M389" s="213">
        <f t="shared" si="17"/>
        <v>-3.5487698714059934E-2</v>
      </c>
    </row>
    <row r="390" spans="1:13" ht="15.75" x14ac:dyDescent="0.25">
      <c r="A390" s="201" t="s">
        <v>1215</v>
      </c>
      <c r="B390" s="218" t="s">
        <v>365</v>
      </c>
      <c r="C390" s="201">
        <v>950</v>
      </c>
      <c r="D390" s="202">
        <v>6062</v>
      </c>
      <c r="E390" s="203">
        <v>0.15671395579016825</v>
      </c>
      <c r="G390" s="201">
        <v>799</v>
      </c>
      <c r="H390" s="202">
        <v>6051</v>
      </c>
      <c r="I390" s="203">
        <v>0.13204429019996694</v>
      </c>
      <c r="K390" s="212">
        <f t="shared" si="15"/>
        <v>-151</v>
      </c>
      <c r="L390" s="189">
        <f t="shared" si="16"/>
        <v>-11</v>
      </c>
      <c r="M390" s="213">
        <f t="shared" si="17"/>
        <v>-2.4669665590201312E-2</v>
      </c>
    </row>
    <row r="391" spans="1:13" ht="15.75" x14ac:dyDescent="0.25">
      <c r="A391" s="201" t="s">
        <v>1216</v>
      </c>
      <c r="B391" s="218" t="s">
        <v>366</v>
      </c>
      <c r="C391" s="201">
        <v>66</v>
      </c>
      <c r="D391" s="202">
        <v>256</v>
      </c>
      <c r="E391" s="203">
        <v>0.2578125</v>
      </c>
      <c r="G391" s="201">
        <v>43</v>
      </c>
      <c r="H391" s="202">
        <v>250</v>
      </c>
      <c r="I391" s="203">
        <v>0.17199999999999999</v>
      </c>
      <c r="K391" s="212">
        <f t="shared" si="15"/>
        <v>-23</v>
      </c>
      <c r="L391" s="189">
        <f t="shared" si="16"/>
        <v>-6</v>
      </c>
      <c r="M391" s="213">
        <f t="shared" si="17"/>
        <v>-8.5812500000000014E-2</v>
      </c>
    </row>
    <row r="392" spans="1:13" ht="15.75" x14ac:dyDescent="0.25">
      <c r="A392" s="201" t="s">
        <v>1217</v>
      </c>
      <c r="B392" s="218" t="s">
        <v>367</v>
      </c>
      <c r="C392" s="201">
        <v>165</v>
      </c>
      <c r="D392" s="202">
        <v>4547</v>
      </c>
      <c r="E392" s="203">
        <v>3.6287662194853749E-2</v>
      </c>
      <c r="G392" s="201">
        <v>122</v>
      </c>
      <c r="H392" s="202">
        <v>4495</v>
      </c>
      <c r="I392" s="203">
        <v>2.7141268075639598E-2</v>
      </c>
      <c r="K392" s="212">
        <f t="shared" ref="K392:K455" si="18">G392-C392</f>
        <v>-43</v>
      </c>
      <c r="L392" s="189">
        <f t="shared" ref="L392:L455" si="19">H392-D392</f>
        <v>-52</v>
      </c>
      <c r="M392" s="213">
        <f t="shared" ref="M392:M455" si="20">I392-E392</f>
        <v>-9.1463941192141511E-3</v>
      </c>
    </row>
    <row r="393" spans="1:13" ht="15.75" x14ac:dyDescent="0.25">
      <c r="A393" s="201" t="s">
        <v>1218</v>
      </c>
      <c r="B393" s="218" t="s">
        <v>368</v>
      </c>
      <c r="C393" s="201">
        <v>1142</v>
      </c>
      <c r="D393" s="202">
        <v>4880</v>
      </c>
      <c r="E393" s="203">
        <v>0.23401639344262296</v>
      </c>
      <c r="G393" s="201">
        <v>1223</v>
      </c>
      <c r="H393" s="202">
        <v>4814</v>
      </c>
      <c r="I393" s="203">
        <v>0.25405068550062321</v>
      </c>
      <c r="K393" s="212">
        <f t="shared" si="18"/>
        <v>81</v>
      </c>
      <c r="L393" s="189">
        <f t="shared" si="19"/>
        <v>-66</v>
      </c>
      <c r="M393" s="213">
        <f t="shared" si="20"/>
        <v>2.0034292058000253E-2</v>
      </c>
    </row>
    <row r="394" spans="1:13" ht="15.75" x14ac:dyDescent="0.25">
      <c r="A394" s="201" t="s">
        <v>1219</v>
      </c>
      <c r="B394" s="218" t="s">
        <v>369</v>
      </c>
      <c r="C394" s="201">
        <v>32</v>
      </c>
      <c r="D394" s="202">
        <v>213</v>
      </c>
      <c r="E394" s="203">
        <v>0.15023474178403756</v>
      </c>
      <c r="G394" s="201">
        <v>31</v>
      </c>
      <c r="H394" s="202">
        <v>210</v>
      </c>
      <c r="I394" s="203">
        <v>0.14761904761904762</v>
      </c>
      <c r="K394" s="212">
        <f t="shared" si="18"/>
        <v>-1</v>
      </c>
      <c r="L394" s="189">
        <f t="shared" si="19"/>
        <v>-3</v>
      </c>
      <c r="M394" s="213">
        <f t="shared" si="20"/>
        <v>-2.6156941649899401E-3</v>
      </c>
    </row>
    <row r="395" spans="1:13" ht="15.75" x14ac:dyDescent="0.25">
      <c r="A395" s="201" t="s">
        <v>1220</v>
      </c>
      <c r="B395" s="218" t="s">
        <v>370</v>
      </c>
      <c r="C395" s="201">
        <v>183</v>
      </c>
      <c r="D395" s="202">
        <v>1540</v>
      </c>
      <c r="E395" s="203">
        <v>0.11883116883116883</v>
      </c>
      <c r="G395" s="201">
        <v>136</v>
      </c>
      <c r="H395" s="202">
        <v>1550</v>
      </c>
      <c r="I395" s="203">
        <v>8.7741935483870964E-2</v>
      </c>
      <c r="K395" s="212">
        <f t="shared" si="18"/>
        <v>-47</v>
      </c>
      <c r="L395" s="189">
        <f t="shared" si="19"/>
        <v>10</v>
      </c>
      <c r="M395" s="213">
        <f t="shared" si="20"/>
        <v>-3.1089233347297865E-2</v>
      </c>
    </row>
    <row r="396" spans="1:13" ht="15.75" x14ac:dyDescent="0.25">
      <c r="A396" s="201" t="s">
        <v>1221</v>
      </c>
      <c r="B396" s="218" t="s">
        <v>371</v>
      </c>
      <c r="C396" s="201">
        <v>14</v>
      </c>
      <c r="D396" s="202">
        <v>116</v>
      </c>
      <c r="E396" s="203">
        <v>0.1206896551724138</v>
      </c>
      <c r="G396" s="201">
        <v>20</v>
      </c>
      <c r="H396" s="202">
        <v>114</v>
      </c>
      <c r="I396" s="203">
        <v>0.17543859649122806</v>
      </c>
      <c r="K396" s="212">
        <f t="shared" si="18"/>
        <v>6</v>
      </c>
      <c r="L396" s="189">
        <f t="shared" si="19"/>
        <v>-2</v>
      </c>
      <c r="M396" s="213">
        <f t="shared" si="20"/>
        <v>5.4748941318814262E-2</v>
      </c>
    </row>
    <row r="397" spans="1:13" ht="15.75" x14ac:dyDescent="0.25">
      <c r="A397" s="201" t="s">
        <v>1222</v>
      </c>
      <c r="B397" s="218" t="s">
        <v>372</v>
      </c>
      <c r="C397" s="201">
        <v>8</v>
      </c>
      <c r="D397" s="202">
        <v>473</v>
      </c>
      <c r="E397" s="203">
        <v>1.6913319238900635E-2</v>
      </c>
      <c r="G397" s="201">
        <v>15</v>
      </c>
      <c r="H397" s="202">
        <v>473</v>
      </c>
      <c r="I397" s="203">
        <v>3.1712473572938688E-2</v>
      </c>
      <c r="K397" s="212">
        <f t="shared" si="18"/>
        <v>7</v>
      </c>
      <c r="L397" s="189">
        <f t="shared" si="19"/>
        <v>0</v>
      </c>
      <c r="M397" s="213">
        <f t="shared" si="20"/>
        <v>1.4799154334038053E-2</v>
      </c>
    </row>
    <row r="398" spans="1:13" ht="15.75" x14ac:dyDescent="0.25">
      <c r="A398" s="201" t="s">
        <v>1223</v>
      </c>
      <c r="B398" s="218" t="s">
        <v>373</v>
      </c>
      <c r="C398" s="201">
        <v>433</v>
      </c>
      <c r="D398" s="202">
        <v>1853</v>
      </c>
      <c r="E398" s="203">
        <v>0.23367512142471666</v>
      </c>
      <c r="G398" s="201">
        <v>339</v>
      </c>
      <c r="H398" s="202">
        <v>1809</v>
      </c>
      <c r="I398" s="203">
        <v>0.18739635157545606</v>
      </c>
      <c r="K398" s="212">
        <f t="shared" si="18"/>
        <v>-94</v>
      </c>
      <c r="L398" s="189">
        <f t="shared" si="19"/>
        <v>-44</v>
      </c>
      <c r="M398" s="213">
        <f t="shared" si="20"/>
        <v>-4.6278769849260604E-2</v>
      </c>
    </row>
    <row r="399" spans="1:13" ht="15.75" x14ac:dyDescent="0.25">
      <c r="A399" s="201" t="s">
        <v>1224</v>
      </c>
      <c r="B399" s="218" t="s">
        <v>374</v>
      </c>
      <c r="C399" s="201">
        <v>142</v>
      </c>
      <c r="D399" s="202">
        <v>3279</v>
      </c>
      <c r="E399" s="203">
        <v>4.330588594083562E-2</v>
      </c>
      <c r="G399" s="201">
        <v>117</v>
      </c>
      <c r="H399" s="202">
        <v>3269</v>
      </c>
      <c r="I399" s="203">
        <v>3.5790761700825943E-2</v>
      </c>
      <c r="K399" s="212">
        <f t="shared" si="18"/>
        <v>-25</v>
      </c>
      <c r="L399" s="189">
        <f t="shared" si="19"/>
        <v>-10</v>
      </c>
      <c r="M399" s="213">
        <f t="shared" si="20"/>
        <v>-7.5151242400096768E-3</v>
      </c>
    </row>
    <row r="400" spans="1:13" ht="15.75" x14ac:dyDescent="0.25">
      <c r="A400" s="201" t="s">
        <v>1225</v>
      </c>
      <c r="B400" s="218" t="s">
        <v>375</v>
      </c>
      <c r="C400" s="201">
        <v>20</v>
      </c>
      <c r="D400" s="202">
        <v>127</v>
      </c>
      <c r="E400" s="203">
        <v>0.15748031496062992</v>
      </c>
      <c r="G400" s="201">
        <v>14</v>
      </c>
      <c r="H400" s="202">
        <v>125</v>
      </c>
      <c r="I400" s="203">
        <v>0.112</v>
      </c>
      <c r="K400" s="212">
        <f t="shared" si="18"/>
        <v>-6</v>
      </c>
      <c r="L400" s="189">
        <f t="shared" si="19"/>
        <v>-2</v>
      </c>
      <c r="M400" s="213">
        <f t="shared" si="20"/>
        <v>-4.5480314960629917E-2</v>
      </c>
    </row>
    <row r="401" spans="1:13" ht="15.75" x14ac:dyDescent="0.25">
      <c r="A401" s="201" t="s">
        <v>1226</v>
      </c>
      <c r="B401" s="218" t="s">
        <v>376</v>
      </c>
      <c r="C401" s="201">
        <v>102</v>
      </c>
      <c r="D401" s="202">
        <v>1826</v>
      </c>
      <c r="E401" s="203">
        <v>5.5859802847754658E-2</v>
      </c>
      <c r="G401" s="201">
        <v>98</v>
      </c>
      <c r="H401" s="202">
        <v>1836</v>
      </c>
      <c r="I401" s="203">
        <v>5.3376906318082791E-2</v>
      </c>
      <c r="K401" s="212">
        <f t="shared" si="18"/>
        <v>-4</v>
      </c>
      <c r="L401" s="189">
        <f t="shared" si="19"/>
        <v>10</v>
      </c>
      <c r="M401" s="213">
        <f t="shared" si="20"/>
        <v>-2.4828965296718672E-3</v>
      </c>
    </row>
    <row r="402" spans="1:13" ht="15.75" x14ac:dyDescent="0.25">
      <c r="A402" s="201" t="s">
        <v>1227</v>
      </c>
      <c r="B402" s="218" t="s">
        <v>377</v>
      </c>
      <c r="C402" s="201">
        <v>391</v>
      </c>
      <c r="D402" s="202">
        <v>3484</v>
      </c>
      <c r="E402" s="203">
        <v>0.11222732491389208</v>
      </c>
      <c r="G402" s="201">
        <v>455</v>
      </c>
      <c r="H402" s="202">
        <v>3487</v>
      </c>
      <c r="I402" s="203">
        <v>0.13048465729853742</v>
      </c>
      <c r="K402" s="212">
        <f t="shared" si="18"/>
        <v>64</v>
      </c>
      <c r="L402" s="189">
        <f t="shared" si="19"/>
        <v>3</v>
      </c>
      <c r="M402" s="213">
        <f t="shared" si="20"/>
        <v>1.8257332384645344E-2</v>
      </c>
    </row>
    <row r="403" spans="1:13" ht="15.75" x14ac:dyDescent="0.25">
      <c r="A403" s="201" t="s">
        <v>1228</v>
      </c>
      <c r="B403" s="218" t="s">
        <v>378</v>
      </c>
      <c r="C403" s="201">
        <v>133</v>
      </c>
      <c r="D403" s="202">
        <v>1030</v>
      </c>
      <c r="E403" s="203">
        <v>0.129126213592233</v>
      </c>
      <c r="G403" s="201">
        <v>114</v>
      </c>
      <c r="H403" s="202">
        <v>1030</v>
      </c>
      <c r="I403" s="203">
        <v>0.11067961165048544</v>
      </c>
      <c r="K403" s="212">
        <f t="shared" si="18"/>
        <v>-19</v>
      </c>
      <c r="L403" s="189">
        <f t="shared" si="19"/>
        <v>0</v>
      </c>
      <c r="M403" s="213">
        <f t="shared" si="20"/>
        <v>-1.8446601941747562E-2</v>
      </c>
    </row>
    <row r="404" spans="1:13" ht="15.75" x14ac:dyDescent="0.25">
      <c r="A404" s="201" t="s">
        <v>1229</v>
      </c>
      <c r="B404" s="218" t="s">
        <v>379</v>
      </c>
      <c r="C404" s="201">
        <v>65</v>
      </c>
      <c r="D404" s="202">
        <v>570</v>
      </c>
      <c r="E404" s="203">
        <v>0.11403508771929824</v>
      </c>
      <c r="G404" s="201">
        <v>59</v>
      </c>
      <c r="H404" s="202">
        <v>570</v>
      </c>
      <c r="I404" s="203">
        <v>0.10350877192982456</v>
      </c>
      <c r="K404" s="212">
        <f t="shared" si="18"/>
        <v>-6</v>
      </c>
      <c r="L404" s="189">
        <f t="shared" si="19"/>
        <v>0</v>
      </c>
      <c r="M404" s="213">
        <f t="shared" si="20"/>
        <v>-1.0526315789473675E-2</v>
      </c>
    </row>
    <row r="405" spans="1:13" ht="15.75" x14ac:dyDescent="0.25">
      <c r="A405" s="201" t="s">
        <v>1230</v>
      </c>
      <c r="B405" s="218" t="s">
        <v>380</v>
      </c>
      <c r="C405" s="201">
        <v>145</v>
      </c>
      <c r="D405" s="202">
        <v>3483</v>
      </c>
      <c r="E405" s="203">
        <v>4.1630778064886589E-2</v>
      </c>
      <c r="G405" s="201">
        <v>166</v>
      </c>
      <c r="H405" s="202">
        <v>3486</v>
      </c>
      <c r="I405" s="203">
        <v>4.7619047619047616E-2</v>
      </c>
      <c r="K405" s="212">
        <f t="shared" si="18"/>
        <v>21</v>
      </c>
      <c r="L405" s="189">
        <f t="shared" si="19"/>
        <v>3</v>
      </c>
      <c r="M405" s="213">
        <f t="shared" si="20"/>
        <v>5.988269554161027E-3</v>
      </c>
    </row>
    <row r="406" spans="1:13" ht="15.75" x14ac:dyDescent="0.25">
      <c r="A406" s="201" t="s">
        <v>1231</v>
      </c>
      <c r="B406" s="218" t="s">
        <v>381</v>
      </c>
      <c r="C406" s="201">
        <v>119</v>
      </c>
      <c r="D406" s="202">
        <v>1431</v>
      </c>
      <c r="E406" s="203">
        <v>8.3158630328441646E-2</v>
      </c>
      <c r="G406" s="201">
        <v>122</v>
      </c>
      <c r="H406" s="202">
        <v>1433</v>
      </c>
      <c r="I406" s="203">
        <v>8.5136078157711098E-2</v>
      </c>
      <c r="K406" s="212">
        <f t="shared" si="18"/>
        <v>3</v>
      </c>
      <c r="L406" s="189">
        <f t="shared" si="19"/>
        <v>2</v>
      </c>
      <c r="M406" s="213">
        <f t="shared" si="20"/>
        <v>1.977447829269452E-3</v>
      </c>
    </row>
    <row r="407" spans="1:13" ht="15.75" x14ac:dyDescent="0.25">
      <c r="A407" s="201" t="s">
        <v>1232</v>
      </c>
      <c r="B407" s="218" t="s">
        <v>382</v>
      </c>
      <c r="C407" s="201">
        <v>39</v>
      </c>
      <c r="D407" s="202">
        <v>206</v>
      </c>
      <c r="E407" s="203">
        <v>0.18932038834951456</v>
      </c>
      <c r="G407" s="201">
        <v>23</v>
      </c>
      <c r="H407" s="202">
        <v>201</v>
      </c>
      <c r="I407" s="203">
        <v>0.11442786069651742</v>
      </c>
      <c r="K407" s="212">
        <f t="shared" si="18"/>
        <v>-16</v>
      </c>
      <c r="L407" s="189">
        <f t="shared" si="19"/>
        <v>-5</v>
      </c>
      <c r="M407" s="213">
        <f t="shared" si="20"/>
        <v>-7.4892527652997143E-2</v>
      </c>
    </row>
    <row r="408" spans="1:13" ht="15.75" x14ac:dyDescent="0.25">
      <c r="A408" s="201" t="s">
        <v>1233</v>
      </c>
      <c r="B408" s="218" t="s">
        <v>383</v>
      </c>
      <c r="C408" s="201">
        <v>30</v>
      </c>
      <c r="D408" s="202">
        <v>225</v>
      </c>
      <c r="E408" s="203">
        <v>0.13333333333333333</v>
      </c>
      <c r="G408" s="201">
        <v>25</v>
      </c>
      <c r="H408" s="202">
        <v>221</v>
      </c>
      <c r="I408" s="203">
        <v>0.11312217194570136</v>
      </c>
      <c r="K408" s="212">
        <f t="shared" si="18"/>
        <v>-5</v>
      </c>
      <c r="L408" s="189">
        <f t="shared" si="19"/>
        <v>-4</v>
      </c>
      <c r="M408" s="213">
        <f t="shared" si="20"/>
        <v>-2.0211161387631973E-2</v>
      </c>
    </row>
    <row r="409" spans="1:13" ht="15.75" x14ac:dyDescent="0.25">
      <c r="A409" s="201" t="s">
        <v>1234</v>
      </c>
      <c r="B409" s="218" t="s">
        <v>384</v>
      </c>
      <c r="C409" s="201">
        <v>236</v>
      </c>
      <c r="D409" s="202">
        <v>977</v>
      </c>
      <c r="E409" s="203">
        <v>0.24155578300921188</v>
      </c>
      <c r="G409" s="201">
        <v>231</v>
      </c>
      <c r="H409" s="202">
        <v>965</v>
      </c>
      <c r="I409" s="203">
        <v>0.23937823834196892</v>
      </c>
      <c r="K409" s="212">
        <f t="shared" si="18"/>
        <v>-5</v>
      </c>
      <c r="L409" s="189">
        <f t="shared" si="19"/>
        <v>-12</v>
      </c>
      <c r="M409" s="213">
        <f t="shared" si="20"/>
        <v>-2.1775446672429588E-3</v>
      </c>
    </row>
    <row r="410" spans="1:13" ht="15.75" x14ac:dyDescent="0.25">
      <c r="A410" s="201" t="s">
        <v>1235</v>
      </c>
      <c r="B410" s="218" t="s">
        <v>385</v>
      </c>
      <c r="C410" s="201">
        <v>183</v>
      </c>
      <c r="D410" s="202">
        <v>1367</v>
      </c>
      <c r="E410" s="203">
        <v>0.13386978785662035</v>
      </c>
      <c r="G410" s="201">
        <v>175</v>
      </c>
      <c r="H410" s="202">
        <v>1350</v>
      </c>
      <c r="I410" s="203">
        <v>0.12962962962962962</v>
      </c>
      <c r="K410" s="212">
        <f t="shared" si="18"/>
        <v>-8</v>
      </c>
      <c r="L410" s="189">
        <f t="shared" si="19"/>
        <v>-17</v>
      </c>
      <c r="M410" s="213">
        <f t="shared" si="20"/>
        <v>-4.2401582269907256E-3</v>
      </c>
    </row>
    <row r="411" spans="1:13" ht="15.75" x14ac:dyDescent="0.25">
      <c r="A411" s="201" t="s">
        <v>1236</v>
      </c>
      <c r="B411" s="218" t="s">
        <v>386</v>
      </c>
      <c r="C411" s="201">
        <v>32</v>
      </c>
      <c r="D411" s="202">
        <v>195</v>
      </c>
      <c r="E411" s="203">
        <v>0.1641025641025641</v>
      </c>
      <c r="G411" s="201">
        <v>20</v>
      </c>
      <c r="H411" s="202">
        <v>190</v>
      </c>
      <c r="I411" s="203">
        <v>0.10526315789473684</v>
      </c>
      <c r="K411" s="212">
        <f t="shared" si="18"/>
        <v>-12</v>
      </c>
      <c r="L411" s="189">
        <f t="shared" si="19"/>
        <v>-5</v>
      </c>
      <c r="M411" s="213">
        <f t="shared" si="20"/>
        <v>-5.8839406207827266E-2</v>
      </c>
    </row>
    <row r="412" spans="1:13" ht="15.75" x14ac:dyDescent="0.25">
      <c r="A412" s="201" t="s">
        <v>1237</v>
      </c>
      <c r="B412" s="218" t="s">
        <v>387</v>
      </c>
      <c r="C412" s="201">
        <v>35</v>
      </c>
      <c r="D412" s="202">
        <v>1120</v>
      </c>
      <c r="E412" s="203">
        <v>3.125E-2</v>
      </c>
      <c r="G412" s="201">
        <v>33</v>
      </c>
      <c r="H412" s="202">
        <v>1121</v>
      </c>
      <c r="I412" s="203">
        <v>2.9438001784121322E-2</v>
      </c>
      <c r="K412" s="212">
        <f t="shared" si="18"/>
        <v>-2</v>
      </c>
      <c r="L412" s="189">
        <f t="shared" si="19"/>
        <v>1</v>
      </c>
      <c r="M412" s="213">
        <f t="shared" si="20"/>
        <v>-1.8119982158786782E-3</v>
      </c>
    </row>
    <row r="413" spans="1:13" ht="15.75" x14ac:dyDescent="0.25">
      <c r="A413" s="201" t="s">
        <v>1238</v>
      </c>
      <c r="B413" s="218" t="s">
        <v>388</v>
      </c>
      <c r="C413" s="201">
        <v>47</v>
      </c>
      <c r="D413" s="202">
        <v>1043</v>
      </c>
      <c r="E413" s="203">
        <v>4.5062320230105465E-2</v>
      </c>
      <c r="G413" s="201">
        <v>40</v>
      </c>
      <c r="H413" s="202">
        <v>1040</v>
      </c>
      <c r="I413" s="203">
        <v>3.8461538461538464E-2</v>
      </c>
      <c r="K413" s="212">
        <f t="shared" si="18"/>
        <v>-7</v>
      </c>
      <c r="L413" s="189">
        <f t="shared" si="19"/>
        <v>-3</v>
      </c>
      <c r="M413" s="213">
        <f t="shared" si="20"/>
        <v>-6.6007817685670017E-3</v>
      </c>
    </row>
    <row r="414" spans="1:13" ht="15.75" x14ac:dyDescent="0.25">
      <c r="A414" s="201" t="s">
        <v>1239</v>
      </c>
      <c r="B414" s="218" t="s">
        <v>389</v>
      </c>
      <c r="C414" s="201">
        <v>45</v>
      </c>
      <c r="D414" s="202">
        <v>1760</v>
      </c>
      <c r="E414" s="203">
        <v>2.556818181818182E-2</v>
      </c>
      <c r="G414" s="201">
        <v>40</v>
      </c>
      <c r="H414" s="202">
        <v>1755</v>
      </c>
      <c r="I414" s="203">
        <v>2.2792022792022793E-2</v>
      </c>
      <c r="K414" s="212">
        <f t="shared" si="18"/>
        <v>-5</v>
      </c>
      <c r="L414" s="189">
        <f t="shared" si="19"/>
        <v>-5</v>
      </c>
      <c r="M414" s="213">
        <f t="shared" si="20"/>
        <v>-2.7761590261590266E-3</v>
      </c>
    </row>
    <row r="415" spans="1:13" ht="15.75" x14ac:dyDescent="0.25">
      <c r="A415" s="201" t="s">
        <v>1240</v>
      </c>
      <c r="B415" s="218" t="s">
        <v>390</v>
      </c>
      <c r="C415" s="201">
        <v>51</v>
      </c>
      <c r="D415" s="202">
        <v>2222</v>
      </c>
      <c r="E415" s="203">
        <v>2.2952295229522954E-2</v>
      </c>
      <c r="G415" s="201">
        <v>48</v>
      </c>
      <c r="H415" s="202">
        <v>2215</v>
      </c>
      <c r="I415" s="203">
        <v>2.1670428893905191E-2</v>
      </c>
      <c r="K415" s="212">
        <f t="shared" si="18"/>
        <v>-3</v>
      </c>
      <c r="L415" s="189">
        <f t="shared" si="19"/>
        <v>-7</v>
      </c>
      <c r="M415" s="213">
        <f t="shared" si="20"/>
        <v>-1.2818663356177623E-3</v>
      </c>
    </row>
    <row r="416" spans="1:13" ht="15.75" x14ac:dyDescent="0.25">
      <c r="A416" s="201" t="s">
        <v>1241</v>
      </c>
      <c r="B416" s="218" t="s">
        <v>391</v>
      </c>
      <c r="C416" s="201">
        <v>173</v>
      </c>
      <c r="D416" s="202">
        <v>2748</v>
      </c>
      <c r="E416" s="203">
        <v>6.2954876273653565E-2</v>
      </c>
      <c r="G416" s="201">
        <v>121</v>
      </c>
      <c r="H416" s="202">
        <v>2766</v>
      </c>
      <c r="I416" s="203">
        <v>4.3745480838756325E-2</v>
      </c>
      <c r="K416" s="212">
        <f t="shared" si="18"/>
        <v>-52</v>
      </c>
      <c r="L416" s="189">
        <f t="shared" si="19"/>
        <v>18</v>
      </c>
      <c r="M416" s="213">
        <f t="shared" si="20"/>
        <v>-1.920939543489724E-2</v>
      </c>
    </row>
    <row r="417" spans="1:13" ht="15.75" x14ac:dyDescent="0.25">
      <c r="A417" s="201" t="s">
        <v>1242</v>
      </c>
      <c r="B417" s="218" t="s">
        <v>392</v>
      </c>
      <c r="C417" s="201">
        <v>258</v>
      </c>
      <c r="D417" s="202">
        <v>2797</v>
      </c>
      <c r="E417" s="203">
        <v>9.2241687522345364E-2</v>
      </c>
      <c r="G417" s="201">
        <v>176</v>
      </c>
      <c r="H417" s="202">
        <v>2788</v>
      </c>
      <c r="I417" s="203">
        <v>6.3127690100430414E-2</v>
      </c>
      <c r="K417" s="212">
        <f t="shared" si="18"/>
        <v>-82</v>
      </c>
      <c r="L417" s="189">
        <f t="shared" si="19"/>
        <v>-9</v>
      </c>
      <c r="M417" s="213">
        <f t="shared" si="20"/>
        <v>-2.911399742191495E-2</v>
      </c>
    </row>
    <row r="418" spans="1:13" ht="15.75" x14ac:dyDescent="0.25">
      <c r="A418" s="201" t="s">
        <v>1243</v>
      </c>
      <c r="B418" s="218" t="s">
        <v>393</v>
      </c>
      <c r="C418" s="201">
        <v>257</v>
      </c>
      <c r="D418" s="202">
        <v>6001</v>
      </c>
      <c r="E418" s="203">
        <v>4.2826195634060989E-2</v>
      </c>
      <c r="G418" s="201">
        <v>217</v>
      </c>
      <c r="H418" s="202">
        <v>5983</v>
      </c>
      <c r="I418" s="203">
        <v>3.6269430051813469E-2</v>
      </c>
      <c r="K418" s="212">
        <f t="shared" si="18"/>
        <v>-40</v>
      </c>
      <c r="L418" s="189">
        <f t="shared" si="19"/>
        <v>-18</v>
      </c>
      <c r="M418" s="213">
        <f t="shared" si="20"/>
        <v>-6.5567655822475202E-3</v>
      </c>
    </row>
    <row r="419" spans="1:13" ht="15.75" x14ac:dyDescent="0.25">
      <c r="A419" s="201" t="s">
        <v>1244</v>
      </c>
      <c r="B419" s="218" t="s">
        <v>394</v>
      </c>
      <c r="C419" s="201">
        <v>620</v>
      </c>
      <c r="D419" s="202">
        <v>2763</v>
      </c>
      <c r="E419" s="203">
        <v>0.22439377488237422</v>
      </c>
      <c r="G419" s="201">
        <v>611</v>
      </c>
      <c r="H419" s="202">
        <v>2766</v>
      </c>
      <c r="I419" s="203">
        <v>0.22089660159074476</v>
      </c>
      <c r="K419" s="212">
        <f t="shared" si="18"/>
        <v>-9</v>
      </c>
      <c r="L419" s="189">
        <f t="shared" si="19"/>
        <v>3</v>
      </c>
      <c r="M419" s="213">
        <f t="shared" si="20"/>
        <v>-3.4971732916294629E-3</v>
      </c>
    </row>
    <row r="420" spans="1:13" ht="15.75" x14ac:dyDescent="0.25">
      <c r="A420" s="201" t="s">
        <v>1245</v>
      </c>
      <c r="B420" s="218" t="s">
        <v>395</v>
      </c>
      <c r="C420" s="201">
        <v>85</v>
      </c>
      <c r="D420" s="202">
        <v>335</v>
      </c>
      <c r="E420" s="203">
        <v>0.2537313432835821</v>
      </c>
      <c r="G420" s="201">
        <v>68</v>
      </c>
      <c r="H420" s="202">
        <v>332</v>
      </c>
      <c r="I420" s="203">
        <v>0.20481927710843373</v>
      </c>
      <c r="K420" s="212">
        <f t="shared" si="18"/>
        <v>-17</v>
      </c>
      <c r="L420" s="189">
        <f t="shared" si="19"/>
        <v>-3</v>
      </c>
      <c r="M420" s="213">
        <f t="shared" si="20"/>
        <v>-4.8912066175148372E-2</v>
      </c>
    </row>
    <row r="421" spans="1:13" ht="15.75" x14ac:dyDescent="0.25">
      <c r="A421" s="201" t="s">
        <v>1246</v>
      </c>
      <c r="B421" s="218" t="s">
        <v>396</v>
      </c>
      <c r="C421" s="201">
        <v>242</v>
      </c>
      <c r="D421" s="202">
        <v>1189</v>
      </c>
      <c r="E421" s="203">
        <v>0.20353238015138772</v>
      </c>
      <c r="G421" s="201">
        <v>197</v>
      </c>
      <c r="H421" s="202">
        <v>1173</v>
      </c>
      <c r="I421" s="203">
        <v>0.1679454390451833</v>
      </c>
      <c r="K421" s="212">
        <f t="shared" si="18"/>
        <v>-45</v>
      </c>
      <c r="L421" s="189">
        <f t="shared" si="19"/>
        <v>-16</v>
      </c>
      <c r="M421" s="213">
        <f t="shared" si="20"/>
        <v>-3.5586941106204417E-2</v>
      </c>
    </row>
    <row r="422" spans="1:13" ht="15.75" x14ac:dyDescent="0.25">
      <c r="A422" s="201" t="s">
        <v>1247</v>
      </c>
      <c r="B422" s="218" t="s">
        <v>11516</v>
      </c>
      <c r="C422" s="201">
        <v>117</v>
      </c>
      <c r="D422" s="202">
        <v>528</v>
      </c>
      <c r="E422" s="203">
        <v>0.22159090909090909</v>
      </c>
      <c r="G422" s="201">
        <v>103</v>
      </c>
      <c r="H422" s="202">
        <v>563</v>
      </c>
      <c r="I422" s="203">
        <v>0.18294849023090587</v>
      </c>
      <c r="K422" s="212">
        <f t="shared" si="18"/>
        <v>-14</v>
      </c>
      <c r="L422" s="189">
        <f t="shared" si="19"/>
        <v>35</v>
      </c>
      <c r="M422" s="213">
        <f t="shared" si="20"/>
        <v>-3.8642418860003219E-2</v>
      </c>
    </row>
    <row r="423" spans="1:13" ht="15.75" x14ac:dyDescent="0.25">
      <c r="A423" s="201" t="s">
        <v>1248</v>
      </c>
      <c r="B423" s="218" t="s">
        <v>398</v>
      </c>
      <c r="C423" s="201">
        <v>81</v>
      </c>
      <c r="D423" s="202">
        <v>638</v>
      </c>
      <c r="E423" s="203">
        <v>0.12695924764890282</v>
      </c>
      <c r="G423" s="201">
        <v>65</v>
      </c>
      <c r="H423" s="202">
        <v>630</v>
      </c>
      <c r="I423" s="203">
        <v>0.10317460317460317</v>
      </c>
      <c r="K423" s="212">
        <f t="shared" si="18"/>
        <v>-16</v>
      </c>
      <c r="L423" s="189">
        <f t="shared" si="19"/>
        <v>-8</v>
      </c>
      <c r="M423" s="213">
        <f t="shared" si="20"/>
        <v>-2.3784644474299649E-2</v>
      </c>
    </row>
    <row r="424" spans="1:13" ht="15.75" x14ac:dyDescent="0.25">
      <c r="A424" s="201" t="s">
        <v>1249</v>
      </c>
      <c r="B424" s="218" t="s">
        <v>399</v>
      </c>
      <c r="C424" s="201">
        <v>22</v>
      </c>
      <c r="D424" s="202">
        <v>316</v>
      </c>
      <c r="E424" s="203">
        <v>6.9620253164556958E-2</v>
      </c>
      <c r="G424" s="201">
        <v>31</v>
      </c>
      <c r="H424" s="202">
        <v>313</v>
      </c>
      <c r="I424" s="203">
        <v>9.9041533546325874E-2</v>
      </c>
      <c r="K424" s="212">
        <f t="shared" si="18"/>
        <v>9</v>
      </c>
      <c r="L424" s="189">
        <f t="shared" si="19"/>
        <v>-3</v>
      </c>
      <c r="M424" s="213">
        <f t="shared" si="20"/>
        <v>2.9421280381768916E-2</v>
      </c>
    </row>
    <row r="425" spans="1:13" ht="15.75" x14ac:dyDescent="0.25">
      <c r="A425" s="201" t="s">
        <v>1250</v>
      </c>
      <c r="B425" s="218" t="s">
        <v>400</v>
      </c>
      <c r="C425" s="201">
        <v>56</v>
      </c>
      <c r="D425" s="202">
        <v>1549</v>
      </c>
      <c r="E425" s="203">
        <v>3.6152356358941255E-2</v>
      </c>
      <c r="G425" s="201">
        <v>64</v>
      </c>
      <c r="H425" s="202">
        <v>1552</v>
      </c>
      <c r="I425" s="203">
        <v>4.1237113402061855E-2</v>
      </c>
      <c r="K425" s="212">
        <f t="shared" si="18"/>
        <v>8</v>
      </c>
      <c r="L425" s="189">
        <f t="shared" si="19"/>
        <v>3</v>
      </c>
      <c r="M425" s="213">
        <f t="shared" si="20"/>
        <v>5.0847570431205996E-3</v>
      </c>
    </row>
    <row r="426" spans="1:13" ht="15.75" x14ac:dyDescent="0.25">
      <c r="A426" s="201" t="s">
        <v>1251</v>
      </c>
      <c r="B426" s="218" t="s">
        <v>401</v>
      </c>
      <c r="C426" s="201">
        <v>129</v>
      </c>
      <c r="D426" s="202">
        <v>2972</v>
      </c>
      <c r="E426" s="203">
        <v>4.3405114401076715E-2</v>
      </c>
      <c r="G426" s="201">
        <v>144</v>
      </c>
      <c r="H426" s="202">
        <v>2975</v>
      </c>
      <c r="I426" s="203">
        <v>4.8403361344537814E-2</v>
      </c>
      <c r="K426" s="212">
        <f t="shared" si="18"/>
        <v>15</v>
      </c>
      <c r="L426" s="189">
        <f t="shared" si="19"/>
        <v>3</v>
      </c>
      <c r="M426" s="213">
        <f t="shared" si="20"/>
        <v>4.9982469434610988E-3</v>
      </c>
    </row>
    <row r="427" spans="1:13" ht="15.75" x14ac:dyDescent="0.25">
      <c r="A427" s="201" t="s">
        <v>1252</v>
      </c>
      <c r="B427" s="218" t="s">
        <v>402</v>
      </c>
      <c r="C427" s="201">
        <v>66</v>
      </c>
      <c r="D427" s="202">
        <v>819</v>
      </c>
      <c r="E427" s="203">
        <v>8.0586080586080591E-2</v>
      </c>
      <c r="G427" s="201">
        <v>64</v>
      </c>
      <c r="H427" s="202">
        <v>805</v>
      </c>
      <c r="I427" s="203">
        <v>7.9503105590062115E-2</v>
      </c>
      <c r="K427" s="212">
        <f t="shared" si="18"/>
        <v>-2</v>
      </c>
      <c r="L427" s="189">
        <f t="shared" si="19"/>
        <v>-14</v>
      </c>
      <c r="M427" s="213">
        <f t="shared" si="20"/>
        <v>-1.0829749960184765E-3</v>
      </c>
    </row>
    <row r="428" spans="1:13" ht="15.75" x14ac:dyDescent="0.25">
      <c r="A428" s="201" t="s">
        <v>1253</v>
      </c>
      <c r="B428" s="218" t="s">
        <v>403</v>
      </c>
      <c r="C428" s="201">
        <v>47</v>
      </c>
      <c r="D428" s="202">
        <v>750</v>
      </c>
      <c r="E428" s="203">
        <v>6.2666666666666662E-2</v>
      </c>
      <c r="G428" s="201">
        <v>46</v>
      </c>
      <c r="H428" s="202">
        <v>750</v>
      </c>
      <c r="I428" s="203">
        <v>6.133333333333333E-2</v>
      </c>
      <c r="K428" s="212">
        <f t="shared" si="18"/>
        <v>-1</v>
      </c>
      <c r="L428" s="189">
        <f t="shared" si="19"/>
        <v>0</v>
      </c>
      <c r="M428" s="213">
        <f t="shared" si="20"/>
        <v>-1.3333333333333322E-3</v>
      </c>
    </row>
    <row r="429" spans="1:13" ht="15.75" x14ac:dyDescent="0.25">
      <c r="A429" s="201" t="s">
        <v>1254</v>
      </c>
      <c r="B429" s="218" t="s">
        <v>404</v>
      </c>
      <c r="C429" s="201">
        <v>100</v>
      </c>
      <c r="D429" s="202">
        <v>617</v>
      </c>
      <c r="E429" s="203">
        <v>0.16207455429497569</v>
      </c>
      <c r="G429" s="201">
        <v>80</v>
      </c>
      <c r="H429" s="202">
        <v>613</v>
      </c>
      <c r="I429" s="203">
        <v>0.13050570962479607</v>
      </c>
      <c r="K429" s="212">
        <f t="shared" si="18"/>
        <v>-20</v>
      </c>
      <c r="L429" s="189">
        <f t="shared" si="19"/>
        <v>-4</v>
      </c>
      <c r="M429" s="213">
        <f t="shared" si="20"/>
        <v>-3.1568844670179619E-2</v>
      </c>
    </row>
    <row r="430" spans="1:13" ht="15.75" x14ac:dyDescent="0.25">
      <c r="A430" s="201" t="s">
        <v>1255</v>
      </c>
      <c r="B430" s="218" t="s">
        <v>405</v>
      </c>
      <c r="C430" s="201">
        <v>27</v>
      </c>
      <c r="D430" s="202">
        <v>570</v>
      </c>
      <c r="E430" s="203">
        <v>4.736842105263158E-2</v>
      </c>
      <c r="G430" s="201">
        <v>24</v>
      </c>
      <c r="H430" s="202">
        <v>570</v>
      </c>
      <c r="I430" s="203">
        <v>4.2105263157894736E-2</v>
      </c>
      <c r="K430" s="212">
        <f t="shared" si="18"/>
        <v>-3</v>
      </c>
      <c r="L430" s="189">
        <f t="shared" si="19"/>
        <v>0</v>
      </c>
      <c r="M430" s="213">
        <f t="shared" si="20"/>
        <v>-5.2631578947368446E-3</v>
      </c>
    </row>
    <row r="431" spans="1:13" ht="15.75" x14ac:dyDescent="0.25">
      <c r="A431" s="201" t="s">
        <v>1256</v>
      </c>
      <c r="B431" s="218" t="s">
        <v>406</v>
      </c>
      <c r="C431" s="201">
        <v>409</v>
      </c>
      <c r="D431" s="202">
        <v>3282</v>
      </c>
      <c r="E431" s="203">
        <v>0.12461913467397928</v>
      </c>
      <c r="G431" s="201">
        <v>423</v>
      </c>
      <c r="H431" s="202">
        <v>3285</v>
      </c>
      <c r="I431" s="203">
        <v>0.12876712328767123</v>
      </c>
      <c r="K431" s="212">
        <f t="shared" si="18"/>
        <v>14</v>
      </c>
      <c r="L431" s="189">
        <f t="shared" si="19"/>
        <v>3</v>
      </c>
      <c r="M431" s="213">
        <f t="shared" si="20"/>
        <v>4.1479886136919497E-3</v>
      </c>
    </row>
    <row r="432" spans="1:13" ht="15.75" x14ac:dyDescent="0.25">
      <c r="A432" s="201" t="s">
        <v>1257</v>
      </c>
      <c r="B432" s="218" t="s">
        <v>407</v>
      </c>
      <c r="C432" s="201">
        <v>37</v>
      </c>
      <c r="D432" s="202">
        <v>635</v>
      </c>
      <c r="E432" s="203">
        <v>5.826771653543307E-2</v>
      </c>
      <c r="G432" s="201">
        <v>42</v>
      </c>
      <c r="H432" s="202">
        <v>624</v>
      </c>
      <c r="I432" s="203">
        <v>6.7307692307692304E-2</v>
      </c>
      <c r="K432" s="212">
        <f t="shared" si="18"/>
        <v>5</v>
      </c>
      <c r="L432" s="189">
        <f t="shared" si="19"/>
        <v>-11</v>
      </c>
      <c r="M432" s="213">
        <f t="shared" si="20"/>
        <v>9.0399757722592344E-3</v>
      </c>
    </row>
    <row r="433" spans="1:13" ht="15.75" x14ac:dyDescent="0.25">
      <c r="A433" s="201" t="s">
        <v>1258</v>
      </c>
      <c r="B433" s="218" t="s">
        <v>408</v>
      </c>
      <c r="C433" s="201">
        <v>70</v>
      </c>
      <c r="D433" s="202">
        <v>2457</v>
      </c>
      <c r="E433" s="203">
        <v>2.8490028490028491E-2</v>
      </c>
      <c r="G433" s="201">
        <v>63</v>
      </c>
      <c r="H433" s="202">
        <v>2449</v>
      </c>
      <c r="I433" s="203">
        <v>2.5724785626786442E-2</v>
      </c>
      <c r="K433" s="212">
        <f t="shared" si="18"/>
        <v>-7</v>
      </c>
      <c r="L433" s="189">
        <f t="shared" si="19"/>
        <v>-8</v>
      </c>
      <c r="M433" s="213">
        <f t="shared" si="20"/>
        <v>-2.7652428632420484E-3</v>
      </c>
    </row>
    <row r="434" spans="1:13" ht="15.75" x14ac:dyDescent="0.25">
      <c r="A434" s="201" t="s">
        <v>1259</v>
      </c>
      <c r="B434" s="218" t="s">
        <v>409</v>
      </c>
      <c r="C434" s="201">
        <v>15</v>
      </c>
      <c r="D434" s="202">
        <v>123</v>
      </c>
      <c r="E434" s="203">
        <v>0.12195121951219512</v>
      </c>
      <c r="G434" s="201">
        <v>15</v>
      </c>
      <c r="H434" s="202">
        <v>127</v>
      </c>
      <c r="I434" s="203">
        <v>0.11811023622047244</v>
      </c>
      <c r="K434" s="212">
        <f t="shared" si="18"/>
        <v>0</v>
      </c>
      <c r="L434" s="189">
        <f t="shared" si="19"/>
        <v>4</v>
      </c>
      <c r="M434" s="213">
        <f t="shared" si="20"/>
        <v>-3.8409832917226799E-3</v>
      </c>
    </row>
    <row r="435" spans="1:13" ht="15.75" x14ac:dyDescent="0.25">
      <c r="A435" s="201" t="s">
        <v>1260</v>
      </c>
      <c r="B435" s="218" t="s">
        <v>410</v>
      </c>
      <c r="C435" s="201">
        <v>205</v>
      </c>
      <c r="D435" s="202">
        <v>1084</v>
      </c>
      <c r="E435" s="203">
        <v>0.18911439114391143</v>
      </c>
      <c r="G435" s="201">
        <v>190</v>
      </c>
      <c r="H435" s="202">
        <v>1106</v>
      </c>
      <c r="I435" s="203">
        <v>0.17179023508137431</v>
      </c>
      <c r="K435" s="212">
        <f t="shared" si="18"/>
        <v>-15</v>
      </c>
      <c r="L435" s="189">
        <f t="shared" si="19"/>
        <v>22</v>
      </c>
      <c r="M435" s="213">
        <f t="shared" si="20"/>
        <v>-1.7324156062537122E-2</v>
      </c>
    </row>
    <row r="436" spans="1:13" ht="15.75" x14ac:dyDescent="0.25">
      <c r="A436" s="201" t="s">
        <v>1261</v>
      </c>
      <c r="B436" s="218" t="s">
        <v>411</v>
      </c>
      <c r="C436" s="201">
        <v>13</v>
      </c>
      <c r="D436" s="202">
        <v>179</v>
      </c>
      <c r="E436" s="203">
        <v>7.2625698324022353E-2</v>
      </c>
      <c r="G436" s="201">
        <v>9</v>
      </c>
      <c r="H436" s="202">
        <v>182</v>
      </c>
      <c r="I436" s="203">
        <v>4.9450549450549448E-2</v>
      </c>
      <c r="K436" s="212">
        <f t="shared" si="18"/>
        <v>-4</v>
      </c>
      <c r="L436" s="189">
        <f t="shared" si="19"/>
        <v>3</v>
      </c>
      <c r="M436" s="213">
        <f t="shared" si="20"/>
        <v>-2.3175148873472905E-2</v>
      </c>
    </row>
    <row r="437" spans="1:13" ht="15.75" x14ac:dyDescent="0.25">
      <c r="A437" s="201" t="s">
        <v>1262</v>
      </c>
      <c r="B437" s="218" t="s">
        <v>412</v>
      </c>
      <c r="C437" s="201">
        <v>154</v>
      </c>
      <c r="D437" s="202">
        <v>888</v>
      </c>
      <c r="E437" s="203">
        <v>0.17342342342342343</v>
      </c>
      <c r="G437" s="201">
        <v>96</v>
      </c>
      <c r="H437" s="202">
        <v>881</v>
      </c>
      <c r="I437" s="203">
        <v>0.10896708286038592</v>
      </c>
      <c r="K437" s="212">
        <f t="shared" si="18"/>
        <v>-58</v>
      </c>
      <c r="L437" s="189">
        <f t="shared" si="19"/>
        <v>-7</v>
      </c>
      <c r="M437" s="213">
        <f t="shared" si="20"/>
        <v>-6.4456340563037506E-2</v>
      </c>
    </row>
    <row r="438" spans="1:13" ht="15.75" x14ac:dyDescent="0.25">
      <c r="A438" s="201" t="s">
        <v>1263</v>
      </c>
      <c r="B438" s="218" t="s">
        <v>413</v>
      </c>
      <c r="C438" s="201">
        <v>256</v>
      </c>
      <c r="D438" s="202">
        <v>839</v>
      </c>
      <c r="E438" s="203">
        <v>0.30512514898688914</v>
      </c>
      <c r="G438" s="201">
        <v>263</v>
      </c>
      <c r="H438" s="202">
        <v>840</v>
      </c>
      <c r="I438" s="203">
        <v>0.31309523809523809</v>
      </c>
      <c r="K438" s="212">
        <f t="shared" si="18"/>
        <v>7</v>
      </c>
      <c r="L438" s="189">
        <f t="shared" si="19"/>
        <v>1</v>
      </c>
      <c r="M438" s="213">
        <f t="shared" si="20"/>
        <v>7.9700891083489545E-3</v>
      </c>
    </row>
    <row r="439" spans="1:13" ht="15.75" x14ac:dyDescent="0.25">
      <c r="A439" s="201" t="s">
        <v>1264</v>
      </c>
      <c r="B439" s="218" t="s">
        <v>414</v>
      </c>
      <c r="C439" s="201">
        <v>315</v>
      </c>
      <c r="D439" s="202">
        <v>1283</v>
      </c>
      <c r="E439" s="203">
        <v>0.24551831644583008</v>
      </c>
      <c r="G439" s="201">
        <v>201</v>
      </c>
      <c r="H439" s="202">
        <v>1274</v>
      </c>
      <c r="I439" s="203">
        <v>0.15777080062794349</v>
      </c>
      <c r="K439" s="212">
        <f t="shared" si="18"/>
        <v>-114</v>
      </c>
      <c r="L439" s="189">
        <f t="shared" si="19"/>
        <v>-9</v>
      </c>
      <c r="M439" s="213">
        <f t="shared" si="20"/>
        <v>-8.774751581788659E-2</v>
      </c>
    </row>
    <row r="440" spans="1:13" ht="15.75" x14ac:dyDescent="0.25">
      <c r="A440" s="201" t="s">
        <v>1265</v>
      </c>
      <c r="B440" s="218" t="s">
        <v>415</v>
      </c>
      <c r="C440" s="201">
        <v>221</v>
      </c>
      <c r="D440" s="202">
        <v>7077</v>
      </c>
      <c r="E440" s="203">
        <v>3.1227921435636571E-2</v>
      </c>
      <c r="G440" s="201">
        <v>203</v>
      </c>
      <c r="H440" s="202">
        <v>7011</v>
      </c>
      <c r="I440" s="203">
        <v>2.8954500071316502E-2</v>
      </c>
      <c r="K440" s="212">
        <f t="shared" si="18"/>
        <v>-18</v>
      </c>
      <c r="L440" s="189">
        <f t="shared" si="19"/>
        <v>-66</v>
      </c>
      <c r="M440" s="213">
        <f t="shared" si="20"/>
        <v>-2.2734213643200683E-3</v>
      </c>
    </row>
    <row r="441" spans="1:13" ht="15.75" x14ac:dyDescent="0.25">
      <c r="A441" s="201" t="s">
        <v>1266</v>
      </c>
      <c r="B441" s="218" t="s">
        <v>416</v>
      </c>
      <c r="C441" s="201">
        <v>63</v>
      </c>
      <c r="D441" s="202">
        <v>1894</v>
      </c>
      <c r="E441" s="203">
        <v>3.3262935586061249E-2</v>
      </c>
      <c r="G441" s="201">
        <v>45</v>
      </c>
      <c r="H441" s="202">
        <v>1888</v>
      </c>
      <c r="I441" s="203">
        <v>2.3834745762711863E-2</v>
      </c>
      <c r="K441" s="212">
        <f t="shared" si="18"/>
        <v>-18</v>
      </c>
      <c r="L441" s="189">
        <f t="shared" si="19"/>
        <v>-6</v>
      </c>
      <c r="M441" s="213">
        <f t="shared" si="20"/>
        <v>-9.4281898233493852E-3</v>
      </c>
    </row>
    <row r="442" spans="1:13" ht="15.75" x14ac:dyDescent="0.25">
      <c r="A442" s="201" t="s">
        <v>1267</v>
      </c>
      <c r="B442" s="218" t="s">
        <v>417</v>
      </c>
      <c r="C442" s="201">
        <v>152</v>
      </c>
      <c r="D442" s="202">
        <v>1392</v>
      </c>
      <c r="E442" s="203">
        <v>0.10919540229885058</v>
      </c>
      <c r="G442" s="201">
        <v>155</v>
      </c>
      <c r="H442" s="202">
        <v>1393</v>
      </c>
      <c r="I442" s="203">
        <v>0.11127063890882986</v>
      </c>
      <c r="K442" s="212">
        <f t="shared" si="18"/>
        <v>3</v>
      </c>
      <c r="L442" s="189">
        <f t="shared" si="19"/>
        <v>1</v>
      </c>
      <c r="M442" s="213">
        <f t="shared" si="20"/>
        <v>2.0752366099792835E-3</v>
      </c>
    </row>
    <row r="443" spans="1:13" ht="15.75" x14ac:dyDescent="0.25">
      <c r="A443" s="201" t="s">
        <v>1268</v>
      </c>
      <c r="B443" s="218" t="s">
        <v>418</v>
      </c>
      <c r="C443" s="201">
        <v>70</v>
      </c>
      <c r="D443" s="202">
        <v>395</v>
      </c>
      <c r="E443" s="203">
        <v>0.17721518987341772</v>
      </c>
      <c r="G443" s="201">
        <v>72</v>
      </c>
      <c r="H443" s="202">
        <v>396</v>
      </c>
      <c r="I443" s="203">
        <v>0.18181818181818182</v>
      </c>
      <c r="K443" s="212">
        <f t="shared" si="18"/>
        <v>2</v>
      </c>
      <c r="L443" s="189">
        <f t="shared" si="19"/>
        <v>1</v>
      </c>
      <c r="M443" s="213">
        <f t="shared" si="20"/>
        <v>4.602991944764101E-3</v>
      </c>
    </row>
    <row r="444" spans="1:13" ht="15.75" x14ac:dyDescent="0.25">
      <c r="A444" s="201" t="s">
        <v>1269</v>
      </c>
      <c r="B444" s="218" t="s">
        <v>419</v>
      </c>
      <c r="C444" s="201">
        <v>10</v>
      </c>
      <c r="D444" s="202">
        <v>115</v>
      </c>
      <c r="E444" s="203">
        <v>8.6956521739130432E-2</v>
      </c>
      <c r="G444" s="201">
        <v>8</v>
      </c>
      <c r="H444" s="202">
        <v>116</v>
      </c>
      <c r="I444" s="203">
        <v>6.8965517241379309E-2</v>
      </c>
      <c r="K444" s="212">
        <f t="shared" si="18"/>
        <v>-2</v>
      </c>
      <c r="L444" s="189">
        <f t="shared" si="19"/>
        <v>1</v>
      </c>
      <c r="M444" s="213">
        <f t="shared" si="20"/>
        <v>-1.7991004497751123E-2</v>
      </c>
    </row>
    <row r="445" spans="1:13" ht="15.75" x14ac:dyDescent="0.25">
      <c r="A445" s="201" t="s">
        <v>1270</v>
      </c>
      <c r="B445" s="218" t="s">
        <v>420</v>
      </c>
      <c r="C445" s="201">
        <v>118</v>
      </c>
      <c r="D445" s="202">
        <v>1793</v>
      </c>
      <c r="E445" s="203">
        <v>6.5811489124372555E-2</v>
      </c>
      <c r="G445" s="201">
        <v>79</v>
      </c>
      <c r="H445" s="202">
        <v>1804</v>
      </c>
      <c r="I445" s="203">
        <v>4.3791574279379158E-2</v>
      </c>
      <c r="K445" s="212">
        <f t="shared" si="18"/>
        <v>-39</v>
      </c>
      <c r="L445" s="189">
        <f t="shared" si="19"/>
        <v>11</v>
      </c>
      <c r="M445" s="213">
        <f t="shared" si="20"/>
        <v>-2.2019914844993396E-2</v>
      </c>
    </row>
    <row r="446" spans="1:13" ht="15.75" x14ac:dyDescent="0.25">
      <c r="A446" s="201" t="s">
        <v>1271</v>
      </c>
      <c r="B446" s="218" t="s">
        <v>421</v>
      </c>
      <c r="C446" s="201">
        <v>324</v>
      </c>
      <c r="D446" s="202">
        <v>1426</v>
      </c>
      <c r="E446" s="203">
        <v>0.22720897615708274</v>
      </c>
      <c r="G446" s="201">
        <v>216</v>
      </c>
      <c r="H446" s="202">
        <v>1404</v>
      </c>
      <c r="I446" s="203">
        <v>0.15384615384615385</v>
      </c>
      <c r="K446" s="212">
        <f t="shared" si="18"/>
        <v>-108</v>
      </c>
      <c r="L446" s="189">
        <f t="shared" si="19"/>
        <v>-22</v>
      </c>
      <c r="M446" s="213">
        <f t="shared" si="20"/>
        <v>-7.3362822310928888E-2</v>
      </c>
    </row>
    <row r="447" spans="1:13" ht="15.75" x14ac:dyDescent="0.25">
      <c r="A447" s="201" t="s">
        <v>1272</v>
      </c>
      <c r="B447" s="218" t="s">
        <v>422</v>
      </c>
      <c r="C447" s="201">
        <v>49</v>
      </c>
      <c r="D447" s="202">
        <v>616</v>
      </c>
      <c r="E447" s="203">
        <v>7.9545454545454544E-2</v>
      </c>
      <c r="G447" s="201">
        <v>44</v>
      </c>
      <c r="H447" s="202">
        <v>611</v>
      </c>
      <c r="I447" s="203">
        <v>7.2013093289689037E-2</v>
      </c>
      <c r="K447" s="212">
        <f t="shared" si="18"/>
        <v>-5</v>
      </c>
      <c r="L447" s="189">
        <f t="shared" si="19"/>
        <v>-5</v>
      </c>
      <c r="M447" s="213">
        <f t="shared" si="20"/>
        <v>-7.5323612557655073E-3</v>
      </c>
    </row>
    <row r="448" spans="1:13" ht="15.75" x14ac:dyDescent="0.25">
      <c r="A448" s="201" t="s">
        <v>1273</v>
      </c>
      <c r="B448" s="218" t="s">
        <v>423</v>
      </c>
      <c r="C448" s="201">
        <v>264</v>
      </c>
      <c r="D448" s="202">
        <v>3891</v>
      </c>
      <c r="E448" s="203">
        <v>6.7848882035466462E-2</v>
      </c>
      <c r="G448" s="201">
        <v>236</v>
      </c>
      <c r="H448" s="202">
        <v>3855</v>
      </c>
      <c r="I448" s="203">
        <v>6.1219195849546042E-2</v>
      </c>
      <c r="K448" s="212">
        <f t="shared" si="18"/>
        <v>-28</v>
      </c>
      <c r="L448" s="189">
        <f t="shared" si="19"/>
        <v>-36</v>
      </c>
      <c r="M448" s="213">
        <f t="shared" si="20"/>
        <v>-6.6296861859204206E-3</v>
      </c>
    </row>
    <row r="449" spans="1:13" ht="15.75" x14ac:dyDescent="0.25">
      <c r="A449" s="201" t="s">
        <v>1274</v>
      </c>
      <c r="B449" s="218" t="s">
        <v>424</v>
      </c>
      <c r="C449" s="201">
        <v>258</v>
      </c>
      <c r="D449" s="202">
        <v>3434</v>
      </c>
      <c r="E449" s="203">
        <v>7.5131042516016308E-2</v>
      </c>
      <c r="G449" s="201">
        <v>179</v>
      </c>
      <c r="H449" s="202">
        <v>3456</v>
      </c>
      <c r="I449" s="203">
        <v>5.1793981481481483E-2</v>
      </c>
      <c r="K449" s="212">
        <f t="shared" si="18"/>
        <v>-79</v>
      </c>
      <c r="L449" s="189">
        <f t="shared" si="19"/>
        <v>22</v>
      </c>
      <c r="M449" s="213">
        <f t="shared" si="20"/>
        <v>-2.3337061034534826E-2</v>
      </c>
    </row>
    <row r="450" spans="1:13" ht="15.75" x14ac:dyDescent="0.25">
      <c r="A450" s="201" t="s">
        <v>1275</v>
      </c>
      <c r="B450" s="218" t="s">
        <v>425</v>
      </c>
      <c r="C450" s="201">
        <v>15</v>
      </c>
      <c r="D450" s="202">
        <v>112</v>
      </c>
      <c r="E450" s="203">
        <v>0.13392857142857142</v>
      </c>
      <c r="G450" s="201">
        <v>14</v>
      </c>
      <c r="H450" s="202">
        <v>111</v>
      </c>
      <c r="I450" s="203">
        <v>0.12612612612612611</v>
      </c>
      <c r="K450" s="212">
        <f t="shared" si="18"/>
        <v>-1</v>
      </c>
      <c r="L450" s="189">
        <f t="shared" si="19"/>
        <v>-1</v>
      </c>
      <c r="M450" s="213">
        <f t="shared" si="20"/>
        <v>-7.80244530244531E-3</v>
      </c>
    </row>
    <row r="451" spans="1:13" ht="15.75" x14ac:dyDescent="0.25">
      <c r="A451" s="201" t="s">
        <v>1276</v>
      </c>
      <c r="B451" s="218" t="s">
        <v>426</v>
      </c>
      <c r="C451" s="201">
        <v>62</v>
      </c>
      <c r="D451" s="202">
        <v>385</v>
      </c>
      <c r="E451" s="203">
        <v>0.16103896103896104</v>
      </c>
      <c r="G451" s="201">
        <v>35</v>
      </c>
      <c r="H451" s="202">
        <v>384</v>
      </c>
      <c r="I451" s="203">
        <v>9.1145833333333329E-2</v>
      </c>
      <c r="K451" s="212">
        <f t="shared" si="18"/>
        <v>-27</v>
      </c>
      <c r="L451" s="189">
        <f t="shared" si="19"/>
        <v>-1</v>
      </c>
      <c r="M451" s="213">
        <f t="shared" si="20"/>
        <v>-6.9893127705627708E-2</v>
      </c>
    </row>
    <row r="452" spans="1:13" ht="15.75" x14ac:dyDescent="0.25">
      <c r="A452" s="201" t="s">
        <v>1277</v>
      </c>
      <c r="B452" s="218" t="s">
        <v>427</v>
      </c>
      <c r="C452" s="201">
        <v>20</v>
      </c>
      <c r="D452" s="202">
        <v>106</v>
      </c>
      <c r="E452" s="203">
        <v>0.18867924528301888</v>
      </c>
      <c r="G452" s="201">
        <v>18</v>
      </c>
      <c r="H452" s="202">
        <v>107</v>
      </c>
      <c r="I452" s="203">
        <v>0.16822429906542055</v>
      </c>
      <c r="K452" s="212">
        <f t="shared" si="18"/>
        <v>-2</v>
      </c>
      <c r="L452" s="189">
        <f t="shared" si="19"/>
        <v>1</v>
      </c>
      <c r="M452" s="213">
        <f t="shared" si="20"/>
        <v>-2.045494621759833E-2</v>
      </c>
    </row>
    <row r="453" spans="1:13" ht="15.75" x14ac:dyDescent="0.25">
      <c r="A453" s="201" t="s">
        <v>1278</v>
      </c>
      <c r="B453" s="218" t="s">
        <v>428</v>
      </c>
      <c r="C453" s="201">
        <v>401</v>
      </c>
      <c r="D453" s="202">
        <v>2492</v>
      </c>
      <c r="E453" s="203">
        <v>0.16091492776886035</v>
      </c>
      <c r="G453" s="201">
        <v>393</v>
      </c>
      <c r="H453" s="202">
        <v>2495</v>
      </c>
      <c r="I453" s="203">
        <v>0.15751503006012024</v>
      </c>
      <c r="K453" s="212">
        <f t="shared" si="18"/>
        <v>-8</v>
      </c>
      <c r="L453" s="189">
        <f t="shared" si="19"/>
        <v>3</v>
      </c>
      <c r="M453" s="213">
        <f t="shared" si="20"/>
        <v>-3.3998977087401072E-3</v>
      </c>
    </row>
    <row r="454" spans="1:13" ht="15.75" x14ac:dyDescent="0.25">
      <c r="A454" s="201" t="s">
        <v>1279</v>
      </c>
      <c r="B454" s="218" t="s">
        <v>429</v>
      </c>
      <c r="C454" s="201">
        <v>162</v>
      </c>
      <c r="D454" s="202">
        <v>4237</v>
      </c>
      <c r="E454" s="203">
        <v>3.8234599952796787E-2</v>
      </c>
      <c r="G454" s="201">
        <v>170</v>
      </c>
      <c r="H454" s="202">
        <v>4241</v>
      </c>
      <c r="I454" s="203">
        <v>4.0084885640179202E-2</v>
      </c>
      <c r="K454" s="212">
        <f t="shared" si="18"/>
        <v>8</v>
      </c>
      <c r="L454" s="189">
        <f t="shared" si="19"/>
        <v>4</v>
      </c>
      <c r="M454" s="213">
        <f t="shared" si="20"/>
        <v>1.850285687382415E-3</v>
      </c>
    </row>
    <row r="455" spans="1:13" ht="15.75" x14ac:dyDescent="0.25">
      <c r="A455" s="201" t="s">
        <v>1280</v>
      </c>
      <c r="B455" s="218" t="s">
        <v>430</v>
      </c>
      <c r="C455" s="201">
        <v>458</v>
      </c>
      <c r="D455" s="202">
        <v>2135</v>
      </c>
      <c r="E455" s="203">
        <v>0.21451990632318502</v>
      </c>
      <c r="G455" s="201">
        <v>424</v>
      </c>
      <c r="H455" s="202">
        <v>2128</v>
      </c>
      <c r="I455" s="203">
        <v>0.19924812030075187</v>
      </c>
      <c r="K455" s="212">
        <f t="shared" si="18"/>
        <v>-34</v>
      </c>
      <c r="L455" s="189">
        <f t="shared" si="19"/>
        <v>-7</v>
      </c>
      <c r="M455" s="213">
        <f t="shared" si="20"/>
        <v>-1.5271786022433148E-2</v>
      </c>
    </row>
    <row r="456" spans="1:13" ht="15.75" x14ac:dyDescent="0.25">
      <c r="A456" s="201" t="s">
        <v>1281</v>
      </c>
      <c r="B456" s="218" t="s">
        <v>431</v>
      </c>
      <c r="C456" s="201">
        <v>320</v>
      </c>
      <c r="D456" s="202">
        <v>705</v>
      </c>
      <c r="E456" s="203">
        <v>0.45390070921985815</v>
      </c>
      <c r="G456" s="201">
        <v>242</v>
      </c>
      <c r="H456" s="202">
        <v>698</v>
      </c>
      <c r="I456" s="203">
        <v>0.34670487106017189</v>
      </c>
      <c r="K456" s="212">
        <f t="shared" ref="K456:K519" si="21">G456-C456</f>
        <v>-78</v>
      </c>
      <c r="L456" s="189">
        <f t="shared" ref="L456:L519" si="22">H456-D456</f>
        <v>-7</v>
      </c>
      <c r="M456" s="213">
        <f t="shared" ref="M456:M519" si="23">I456-E456</f>
        <v>-0.10719583815968625</v>
      </c>
    </row>
    <row r="457" spans="1:13" ht="15.75" x14ac:dyDescent="0.25">
      <c r="A457" s="201" t="s">
        <v>1282</v>
      </c>
      <c r="B457" s="218" t="s">
        <v>432</v>
      </c>
      <c r="C457" s="201">
        <v>156</v>
      </c>
      <c r="D457" s="202">
        <v>1477</v>
      </c>
      <c r="E457" s="203">
        <v>0.10561949898442789</v>
      </c>
      <c r="G457" s="201">
        <v>116</v>
      </c>
      <c r="H457" s="202">
        <v>1485</v>
      </c>
      <c r="I457" s="203">
        <v>7.8114478114478109E-2</v>
      </c>
      <c r="K457" s="212">
        <f t="shared" si="21"/>
        <v>-40</v>
      </c>
      <c r="L457" s="189">
        <f t="shared" si="22"/>
        <v>8</v>
      </c>
      <c r="M457" s="213">
        <f t="shared" si="23"/>
        <v>-2.7505020869949784E-2</v>
      </c>
    </row>
    <row r="458" spans="1:13" ht="15.75" x14ac:dyDescent="0.25">
      <c r="A458" s="201" t="s">
        <v>1283</v>
      </c>
      <c r="B458" s="218" t="s">
        <v>433</v>
      </c>
      <c r="C458" s="201">
        <v>162</v>
      </c>
      <c r="D458" s="202">
        <v>3506</v>
      </c>
      <c r="E458" s="203">
        <v>4.6206503137478608E-2</v>
      </c>
      <c r="G458" s="201">
        <v>158</v>
      </c>
      <c r="H458" s="202">
        <v>3565</v>
      </c>
      <c r="I458" s="203">
        <v>4.4319775596072933E-2</v>
      </c>
      <c r="K458" s="212">
        <f t="shared" si="21"/>
        <v>-4</v>
      </c>
      <c r="L458" s="189">
        <f t="shared" si="22"/>
        <v>59</v>
      </c>
      <c r="M458" s="213">
        <f t="shared" si="23"/>
        <v>-1.886727541405675E-3</v>
      </c>
    </row>
    <row r="459" spans="1:13" ht="15.75" x14ac:dyDescent="0.25">
      <c r="A459" s="201" t="s">
        <v>1284</v>
      </c>
      <c r="B459" s="218" t="s">
        <v>434</v>
      </c>
      <c r="C459" s="201">
        <v>592</v>
      </c>
      <c r="D459" s="202">
        <v>7260</v>
      </c>
      <c r="E459" s="203">
        <v>8.15426997245179E-2</v>
      </c>
      <c r="G459" s="201">
        <v>659</v>
      </c>
      <c r="H459" s="202">
        <v>7268</v>
      </c>
      <c r="I459" s="203">
        <v>9.067143643368189E-2</v>
      </c>
      <c r="K459" s="212">
        <f t="shared" si="21"/>
        <v>67</v>
      </c>
      <c r="L459" s="189">
        <f t="shared" si="22"/>
        <v>8</v>
      </c>
      <c r="M459" s="213">
        <f t="shared" si="23"/>
        <v>9.1287367091639898E-3</v>
      </c>
    </row>
    <row r="460" spans="1:13" ht="15.75" x14ac:dyDescent="0.25">
      <c r="A460" s="201" t="s">
        <v>1285</v>
      </c>
      <c r="B460" s="218" t="s">
        <v>435</v>
      </c>
      <c r="C460" s="201">
        <v>8</v>
      </c>
      <c r="D460" s="202">
        <v>58</v>
      </c>
      <c r="E460" s="203">
        <v>0.13793103448275862</v>
      </c>
      <c r="G460" s="201">
        <v>6</v>
      </c>
      <c r="H460" s="202">
        <v>57</v>
      </c>
      <c r="I460" s="203">
        <v>0.10526315789473684</v>
      </c>
      <c r="K460" s="212">
        <f t="shared" si="21"/>
        <v>-2</v>
      </c>
      <c r="L460" s="189">
        <f t="shared" si="22"/>
        <v>-1</v>
      </c>
      <c r="M460" s="213">
        <f t="shared" si="23"/>
        <v>-3.2667876588021783E-2</v>
      </c>
    </row>
    <row r="461" spans="1:13" ht="15.75" x14ac:dyDescent="0.25">
      <c r="A461" s="201" t="s">
        <v>1286</v>
      </c>
      <c r="B461" s="218" t="s">
        <v>436</v>
      </c>
      <c r="C461" s="201">
        <v>51</v>
      </c>
      <c r="D461" s="202">
        <v>1637</v>
      </c>
      <c r="E461" s="203">
        <v>3.1154551007941355E-2</v>
      </c>
      <c r="G461" s="201">
        <v>41</v>
      </c>
      <c r="H461" s="202">
        <v>1622</v>
      </c>
      <c r="I461" s="203">
        <v>2.5277435265104811E-2</v>
      </c>
      <c r="K461" s="212">
        <f t="shared" si="21"/>
        <v>-10</v>
      </c>
      <c r="L461" s="189">
        <f t="shared" si="22"/>
        <v>-15</v>
      </c>
      <c r="M461" s="213">
        <f t="shared" si="23"/>
        <v>-5.8771157428365445E-3</v>
      </c>
    </row>
    <row r="462" spans="1:13" ht="15.75" x14ac:dyDescent="0.25">
      <c r="A462" s="201" t="s">
        <v>1287</v>
      </c>
      <c r="B462" s="218" t="s">
        <v>437</v>
      </c>
      <c r="C462" s="201">
        <v>336</v>
      </c>
      <c r="D462" s="202">
        <v>2329</v>
      </c>
      <c r="E462" s="203">
        <v>0.14426792614856163</v>
      </c>
      <c r="G462" s="201">
        <v>346</v>
      </c>
      <c r="H462" s="202">
        <v>2331</v>
      </c>
      <c r="I462" s="203">
        <v>0.14843414843414843</v>
      </c>
      <c r="K462" s="212">
        <f t="shared" si="21"/>
        <v>10</v>
      </c>
      <c r="L462" s="189">
        <f t="shared" si="22"/>
        <v>2</v>
      </c>
      <c r="M462" s="213">
        <f t="shared" si="23"/>
        <v>4.1662222855868014E-3</v>
      </c>
    </row>
    <row r="463" spans="1:13" ht="15.75" x14ac:dyDescent="0.25">
      <c r="A463" s="201" t="s">
        <v>1288</v>
      </c>
      <c r="B463" s="218" t="s">
        <v>438</v>
      </c>
      <c r="C463" s="201">
        <v>125</v>
      </c>
      <c r="D463" s="202">
        <v>2059</v>
      </c>
      <c r="E463" s="203">
        <v>6.0709082078678971E-2</v>
      </c>
      <c r="G463" s="201">
        <v>146</v>
      </c>
      <c r="H463" s="202">
        <v>2031</v>
      </c>
      <c r="I463" s="203">
        <v>7.1885770556376169E-2</v>
      </c>
      <c r="K463" s="212">
        <f t="shared" si="21"/>
        <v>21</v>
      </c>
      <c r="L463" s="189">
        <f t="shared" si="22"/>
        <v>-28</v>
      </c>
      <c r="M463" s="213">
        <f t="shared" si="23"/>
        <v>1.1176688477697198E-2</v>
      </c>
    </row>
    <row r="464" spans="1:13" ht="15.75" x14ac:dyDescent="0.25">
      <c r="A464" s="201" t="s">
        <v>1289</v>
      </c>
      <c r="B464" s="218" t="s">
        <v>439</v>
      </c>
      <c r="C464" s="201">
        <v>59</v>
      </c>
      <c r="D464" s="202">
        <v>786</v>
      </c>
      <c r="E464" s="203">
        <v>7.5063613231552168E-2</v>
      </c>
      <c r="G464" s="201">
        <v>57</v>
      </c>
      <c r="H464" s="202">
        <v>777</v>
      </c>
      <c r="I464" s="203">
        <v>7.3359073359073365E-2</v>
      </c>
      <c r="K464" s="212">
        <f t="shared" si="21"/>
        <v>-2</v>
      </c>
      <c r="L464" s="189">
        <f t="shared" si="22"/>
        <v>-9</v>
      </c>
      <c r="M464" s="213">
        <f t="shared" si="23"/>
        <v>-1.7045398724788025E-3</v>
      </c>
    </row>
    <row r="465" spans="1:13" ht="15.75" x14ac:dyDescent="0.25">
      <c r="A465" s="201" t="s">
        <v>1290</v>
      </c>
      <c r="B465" s="218" t="s">
        <v>440</v>
      </c>
      <c r="C465" s="201">
        <v>109</v>
      </c>
      <c r="D465" s="202">
        <v>1133</v>
      </c>
      <c r="E465" s="203">
        <v>9.6204766107678724E-2</v>
      </c>
      <c r="G465" s="201">
        <v>109</v>
      </c>
      <c r="H465" s="202">
        <v>1121</v>
      </c>
      <c r="I465" s="203">
        <v>9.723461195361284E-2</v>
      </c>
      <c r="K465" s="212">
        <f t="shared" si="21"/>
        <v>0</v>
      </c>
      <c r="L465" s="189">
        <f t="shared" si="22"/>
        <v>-12</v>
      </c>
      <c r="M465" s="213">
        <f t="shared" si="23"/>
        <v>1.0298458459341159E-3</v>
      </c>
    </row>
    <row r="466" spans="1:13" ht="15.75" x14ac:dyDescent="0.25">
      <c r="A466" s="201" t="s">
        <v>1291</v>
      </c>
      <c r="B466" s="218" t="s">
        <v>441</v>
      </c>
      <c r="C466" s="201">
        <v>848</v>
      </c>
      <c r="D466" s="202">
        <v>4057</v>
      </c>
      <c r="E466" s="203">
        <v>0.20902144441705695</v>
      </c>
      <c r="G466" s="201">
        <v>567</v>
      </c>
      <c r="H466" s="202">
        <v>4013</v>
      </c>
      <c r="I466" s="203">
        <v>0.1412908048841266</v>
      </c>
      <c r="K466" s="212">
        <f t="shared" si="21"/>
        <v>-281</v>
      </c>
      <c r="L466" s="189">
        <f t="shared" si="22"/>
        <v>-44</v>
      </c>
      <c r="M466" s="213">
        <f t="shared" si="23"/>
        <v>-6.7730639532930348E-2</v>
      </c>
    </row>
    <row r="467" spans="1:13" ht="15.75" x14ac:dyDescent="0.25">
      <c r="A467" s="201" t="s">
        <v>1292</v>
      </c>
      <c r="B467" s="218" t="s">
        <v>442</v>
      </c>
      <c r="C467" s="201">
        <v>88</v>
      </c>
      <c r="D467" s="202">
        <v>475</v>
      </c>
      <c r="E467" s="203">
        <v>0.18526315789473685</v>
      </c>
      <c r="G467" s="201">
        <v>72</v>
      </c>
      <c r="H467" s="202">
        <v>468</v>
      </c>
      <c r="I467" s="203">
        <v>0.15384615384615385</v>
      </c>
      <c r="K467" s="212">
        <f t="shared" si="21"/>
        <v>-16</v>
      </c>
      <c r="L467" s="189">
        <f t="shared" si="22"/>
        <v>-7</v>
      </c>
      <c r="M467" s="213">
        <f t="shared" si="23"/>
        <v>-3.1417004048582997E-2</v>
      </c>
    </row>
    <row r="468" spans="1:13" ht="15.75" x14ac:dyDescent="0.25">
      <c r="A468" s="201" t="s">
        <v>1293</v>
      </c>
      <c r="B468" s="218" t="s">
        <v>443</v>
      </c>
      <c r="C468" s="201">
        <v>102</v>
      </c>
      <c r="D468" s="202">
        <v>1249</v>
      </c>
      <c r="E468" s="203">
        <v>8.1665332265812657E-2</v>
      </c>
      <c r="G468" s="201">
        <v>90</v>
      </c>
      <c r="H468" s="202">
        <v>1257</v>
      </c>
      <c r="I468" s="203">
        <v>7.1599045346062054E-2</v>
      </c>
      <c r="K468" s="212">
        <f t="shared" si="21"/>
        <v>-12</v>
      </c>
      <c r="L468" s="189">
        <f t="shared" si="22"/>
        <v>8</v>
      </c>
      <c r="M468" s="213">
        <f t="shared" si="23"/>
        <v>-1.0066286919750603E-2</v>
      </c>
    </row>
    <row r="469" spans="1:13" ht="15.75" x14ac:dyDescent="0.25">
      <c r="A469" s="201" t="s">
        <v>1294</v>
      </c>
      <c r="B469" s="218" t="s">
        <v>444</v>
      </c>
      <c r="C469" s="201">
        <v>409</v>
      </c>
      <c r="D469" s="202">
        <v>2605</v>
      </c>
      <c r="E469" s="203">
        <v>0.15700575815738962</v>
      </c>
      <c r="G469" s="201">
        <v>273</v>
      </c>
      <c r="H469" s="202">
        <v>2619</v>
      </c>
      <c r="I469" s="203">
        <v>0.10423825887743414</v>
      </c>
      <c r="K469" s="212">
        <f t="shared" si="21"/>
        <v>-136</v>
      </c>
      <c r="L469" s="189">
        <f t="shared" si="22"/>
        <v>14</v>
      </c>
      <c r="M469" s="213">
        <f t="shared" si="23"/>
        <v>-5.2767499279955485E-2</v>
      </c>
    </row>
    <row r="470" spans="1:13" ht="15.75" x14ac:dyDescent="0.25">
      <c r="A470" s="201" t="s">
        <v>1295</v>
      </c>
      <c r="B470" s="218" t="s">
        <v>445</v>
      </c>
      <c r="C470" s="201">
        <v>107</v>
      </c>
      <c r="D470" s="202">
        <v>499</v>
      </c>
      <c r="E470" s="203">
        <v>0.21442885771543085</v>
      </c>
      <c r="G470" s="201">
        <v>88</v>
      </c>
      <c r="H470" s="202">
        <v>493</v>
      </c>
      <c r="I470" s="203">
        <v>0.17849898580121704</v>
      </c>
      <c r="K470" s="212">
        <f t="shared" si="21"/>
        <v>-19</v>
      </c>
      <c r="L470" s="189">
        <f t="shared" si="22"/>
        <v>-6</v>
      </c>
      <c r="M470" s="213">
        <f t="shared" si="23"/>
        <v>-3.5929871914213818E-2</v>
      </c>
    </row>
    <row r="471" spans="1:13" ht="15.75" x14ac:dyDescent="0.25">
      <c r="A471" s="201" t="s">
        <v>1296</v>
      </c>
      <c r="B471" s="218" t="s">
        <v>446</v>
      </c>
      <c r="C471" s="201">
        <v>188</v>
      </c>
      <c r="D471" s="202">
        <v>1291</v>
      </c>
      <c r="E471" s="203">
        <v>0.14562354763749033</v>
      </c>
      <c r="G471" s="201">
        <v>170</v>
      </c>
      <c r="H471" s="202">
        <v>1278</v>
      </c>
      <c r="I471" s="203">
        <v>0.13302034428794993</v>
      </c>
      <c r="K471" s="212">
        <f t="shared" si="21"/>
        <v>-18</v>
      </c>
      <c r="L471" s="189">
        <f t="shared" si="22"/>
        <v>-13</v>
      </c>
      <c r="M471" s="213">
        <f t="shared" si="23"/>
        <v>-1.2603203349540404E-2</v>
      </c>
    </row>
    <row r="472" spans="1:13" ht="15.75" x14ac:dyDescent="0.25">
      <c r="A472" s="201" t="s">
        <v>1297</v>
      </c>
      <c r="B472" s="218" t="s">
        <v>447</v>
      </c>
      <c r="C472" s="201">
        <v>71</v>
      </c>
      <c r="D472" s="202">
        <v>431</v>
      </c>
      <c r="E472" s="203">
        <v>0.16473317865429235</v>
      </c>
      <c r="G472" s="201">
        <v>59</v>
      </c>
      <c r="H472" s="202">
        <v>426</v>
      </c>
      <c r="I472" s="203">
        <v>0.13849765258215962</v>
      </c>
      <c r="K472" s="212">
        <f t="shared" si="21"/>
        <v>-12</v>
      </c>
      <c r="L472" s="189">
        <f t="shared" si="22"/>
        <v>-5</v>
      </c>
      <c r="M472" s="213">
        <f t="shared" si="23"/>
        <v>-2.6235526072132725E-2</v>
      </c>
    </row>
    <row r="473" spans="1:13" ht="15.75" x14ac:dyDescent="0.25">
      <c r="A473" s="201" t="s">
        <v>1298</v>
      </c>
      <c r="B473" s="218" t="s">
        <v>448</v>
      </c>
      <c r="C473" s="201">
        <v>226</v>
      </c>
      <c r="D473" s="202">
        <v>4220</v>
      </c>
      <c r="E473" s="203">
        <v>5.3554502369668244E-2</v>
      </c>
      <c r="G473" s="201">
        <v>187</v>
      </c>
      <c r="H473" s="202">
        <v>4170</v>
      </c>
      <c r="I473" s="203">
        <v>4.484412470023981E-2</v>
      </c>
      <c r="K473" s="212">
        <f t="shared" si="21"/>
        <v>-39</v>
      </c>
      <c r="L473" s="189">
        <f t="shared" si="22"/>
        <v>-50</v>
      </c>
      <c r="M473" s="213">
        <f t="shared" si="23"/>
        <v>-8.7103776694284346E-3</v>
      </c>
    </row>
    <row r="474" spans="1:13" ht="15.75" x14ac:dyDescent="0.25">
      <c r="A474" s="201" t="s">
        <v>1299</v>
      </c>
      <c r="B474" s="218" t="s">
        <v>449</v>
      </c>
      <c r="C474" s="201">
        <v>570</v>
      </c>
      <c r="D474" s="202">
        <v>1883</v>
      </c>
      <c r="E474" s="203">
        <v>0.3027084439723845</v>
      </c>
      <c r="G474" s="201">
        <v>379</v>
      </c>
      <c r="H474" s="202">
        <v>1843</v>
      </c>
      <c r="I474" s="203">
        <v>0.20564297341291374</v>
      </c>
      <c r="K474" s="212">
        <f t="shared" si="21"/>
        <v>-191</v>
      </c>
      <c r="L474" s="189">
        <f t="shared" si="22"/>
        <v>-40</v>
      </c>
      <c r="M474" s="213">
        <f t="shared" si="23"/>
        <v>-9.7065470559470762E-2</v>
      </c>
    </row>
    <row r="475" spans="1:13" ht="15.75" x14ac:dyDescent="0.25">
      <c r="A475" s="201" t="s">
        <v>1300</v>
      </c>
      <c r="B475" s="218" t="s">
        <v>450</v>
      </c>
      <c r="C475" s="201">
        <v>603</v>
      </c>
      <c r="D475" s="202">
        <v>2536</v>
      </c>
      <c r="E475" s="203">
        <v>0.23777602523659305</v>
      </c>
      <c r="G475" s="201">
        <v>590</v>
      </c>
      <c r="H475" s="202">
        <v>2538</v>
      </c>
      <c r="I475" s="203">
        <v>0.23246650906225375</v>
      </c>
      <c r="K475" s="212">
        <f t="shared" si="21"/>
        <v>-13</v>
      </c>
      <c r="L475" s="189">
        <f t="shared" si="22"/>
        <v>2</v>
      </c>
      <c r="M475" s="213">
        <f t="shared" si="23"/>
        <v>-5.3095161743393071E-3</v>
      </c>
    </row>
    <row r="476" spans="1:13" ht="15.75" x14ac:dyDescent="0.25">
      <c r="A476" s="201" t="s">
        <v>1301</v>
      </c>
      <c r="B476" s="218" t="s">
        <v>451</v>
      </c>
      <c r="C476" s="201">
        <v>583</v>
      </c>
      <c r="D476" s="202">
        <v>3135</v>
      </c>
      <c r="E476" s="203">
        <v>0.18596491228070175</v>
      </c>
      <c r="G476" s="201">
        <v>443</v>
      </c>
      <c r="H476" s="202">
        <v>3142</v>
      </c>
      <c r="I476" s="203">
        <v>0.14099299809038829</v>
      </c>
      <c r="K476" s="212">
        <f t="shared" si="21"/>
        <v>-140</v>
      </c>
      <c r="L476" s="189">
        <f t="shared" si="22"/>
        <v>7</v>
      </c>
      <c r="M476" s="213">
        <f t="shared" si="23"/>
        <v>-4.4971914190313461E-2</v>
      </c>
    </row>
    <row r="477" spans="1:13" ht="15.75" x14ac:dyDescent="0.25">
      <c r="A477" s="201" t="s">
        <v>1302</v>
      </c>
      <c r="B477" s="218" t="s">
        <v>452</v>
      </c>
      <c r="C477" s="201">
        <v>1138</v>
      </c>
      <c r="D477" s="202">
        <v>5177</v>
      </c>
      <c r="E477" s="203">
        <v>0.21981842766080742</v>
      </c>
      <c r="G477" s="201">
        <v>1151</v>
      </c>
      <c r="H477" s="202">
        <v>5183</v>
      </c>
      <c r="I477" s="203">
        <v>0.22207215898128496</v>
      </c>
      <c r="K477" s="212">
        <f t="shared" si="21"/>
        <v>13</v>
      </c>
      <c r="L477" s="189">
        <f t="shared" si="22"/>
        <v>6</v>
      </c>
      <c r="M477" s="213">
        <f t="shared" si="23"/>
        <v>2.2537313204775422E-3</v>
      </c>
    </row>
    <row r="478" spans="1:13" ht="15.75" x14ac:dyDescent="0.25">
      <c r="A478" s="201" t="s">
        <v>1303</v>
      </c>
      <c r="B478" s="218" t="s">
        <v>453</v>
      </c>
      <c r="C478" s="201">
        <v>28</v>
      </c>
      <c r="D478" s="202">
        <v>381</v>
      </c>
      <c r="E478" s="203">
        <v>7.3490813648293962E-2</v>
      </c>
      <c r="G478" s="201">
        <v>26</v>
      </c>
      <c r="H478" s="202">
        <v>379</v>
      </c>
      <c r="I478" s="203">
        <v>6.860158311345646E-2</v>
      </c>
      <c r="K478" s="212">
        <f t="shared" si="21"/>
        <v>-2</v>
      </c>
      <c r="L478" s="189">
        <f t="shared" si="22"/>
        <v>-2</v>
      </c>
      <c r="M478" s="213">
        <f t="shared" si="23"/>
        <v>-4.889230534837502E-3</v>
      </c>
    </row>
    <row r="479" spans="1:13" ht="15.75" x14ac:dyDescent="0.25">
      <c r="A479" s="201" t="s">
        <v>1304</v>
      </c>
      <c r="B479" s="218" t="s">
        <v>454</v>
      </c>
      <c r="C479" s="201">
        <v>8</v>
      </c>
      <c r="D479" s="202">
        <v>71</v>
      </c>
      <c r="E479" s="203">
        <v>0.11267605633802817</v>
      </c>
      <c r="G479" s="201">
        <v>5</v>
      </c>
      <c r="H479" s="202">
        <v>71</v>
      </c>
      <c r="I479" s="203">
        <v>7.0422535211267609E-2</v>
      </c>
      <c r="K479" s="212">
        <f t="shared" si="21"/>
        <v>-3</v>
      </c>
      <c r="L479" s="189">
        <f t="shared" si="22"/>
        <v>0</v>
      </c>
      <c r="M479" s="213">
        <f t="shared" si="23"/>
        <v>-4.2253521126760563E-2</v>
      </c>
    </row>
    <row r="480" spans="1:13" ht="15.75" x14ac:dyDescent="0.25">
      <c r="A480" s="201" t="s">
        <v>1305</v>
      </c>
      <c r="B480" s="218" t="s">
        <v>455</v>
      </c>
      <c r="C480" s="201">
        <v>378</v>
      </c>
      <c r="D480" s="202">
        <v>4451</v>
      </c>
      <c r="E480" s="203">
        <v>8.492473601437879E-2</v>
      </c>
      <c r="G480" s="201">
        <v>337</v>
      </c>
      <c r="H480" s="202">
        <v>4405</v>
      </c>
      <c r="I480" s="203">
        <v>7.6503972758229288E-2</v>
      </c>
      <c r="K480" s="212">
        <f t="shared" si="21"/>
        <v>-41</v>
      </c>
      <c r="L480" s="189">
        <f t="shared" si="22"/>
        <v>-46</v>
      </c>
      <c r="M480" s="213">
        <f t="shared" si="23"/>
        <v>-8.4207632561495022E-3</v>
      </c>
    </row>
    <row r="481" spans="1:13" ht="15.75" x14ac:dyDescent="0.25">
      <c r="A481" s="201" t="s">
        <v>1306</v>
      </c>
      <c r="B481" s="218" t="s">
        <v>456</v>
      </c>
      <c r="C481" s="201">
        <v>168</v>
      </c>
      <c r="D481" s="202">
        <v>2286</v>
      </c>
      <c r="E481" s="203">
        <v>7.3490813648293962E-2</v>
      </c>
      <c r="G481" s="201">
        <v>150</v>
      </c>
      <c r="H481" s="202">
        <v>2261</v>
      </c>
      <c r="I481" s="203">
        <v>6.6342326404245908E-2</v>
      </c>
      <c r="K481" s="212">
        <f t="shared" si="21"/>
        <v>-18</v>
      </c>
      <c r="L481" s="189">
        <f t="shared" si="22"/>
        <v>-25</v>
      </c>
      <c r="M481" s="213">
        <f t="shared" si="23"/>
        <v>-7.1484872440480546E-3</v>
      </c>
    </row>
    <row r="482" spans="1:13" ht="15.75" x14ac:dyDescent="0.25">
      <c r="A482" s="201" t="s">
        <v>1307</v>
      </c>
      <c r="B482" s="218" t="s">
        <v>457</v>
      </c>
      <c r="C482" s="201">
        <v>1178</v>
      </c>
      <c r="D482" s="202">
        <v>15078</v>
      </c>
      <c r="E482" s="203">
        <v>7.8127072556041913E-2</v>
      </c>
      <c r="G482" s="201">
        <v>1051</v>
      </c>
      <c r="H482" s="202">
        <v>15098</v>
      </c>
      <c r="I482" s="203">
        <v>6.9611869121737974E-2</v>
      </c>
      <c r="K482" s="212">
        <f t="shared" si="21"/>
        <v>-127</v>
      </c>
      <c r="L482" s="189">
        <f t="shared" si="22"/>
        <v>20</v>
      </c>
      <c r="M482" s="213">
        <f t="shared" si="23"/>
        <v>-8.515203434303939E-3</v>
      </c>
    </row>
    <row r="483" spans="1:13" ht="15.75" x14ac:dyDescent="0.25">
      <c r="A483" s="201" t="s">
        <v>1308</v>
      </c>
      <c r="B483" s="218" t="s">
        <v>458</v>
      </c>
      <c r="C483" s="201">
        <v>66</v>
      </c>
      <c r="D483" s="202">
        <v>729</v>
      </c>
      <c r="E483" s="203">
        <v>9.0534979423868317E-2</v>
      </c>
      <c r="G483" s="201">
        <v>39</v>
      </c>
      <c r="H483" s="202">
        <v>734</v>
      </c>
      <c r="I483" s="203">
        <v>5.3133514986376022E-2</v>
      </c>
      <c r="K483" s="212">
        <f t="shared" si="21"/>
        <v>-27</v>
      </c>
      <c r="L483" s="189">
        <f t="shared" si="22"/>
        <v>5</v>
      </c>
      <c r="M483" s="213">
        <f t="shared" si="23"/>
        <v>-3.7401464437492295E-2</v>
      </c>
    </row>
    <row r="484" spans="1:13" ht="15.75" x14ac:dyDescent="0.25">
      <c r="A484" s="201" t="s">
        <v>1309</v>
      </c>
      <c r="B484" s="218" t="s">
        <v>459</v>
      </c>
      <c r="C484" s="201">
        <v>207</v>
      </c>
      <c r="D484" s="202">
        <v>1203</v>
      </c>
      <c r="E484" s="203">
        <v>0.17206982543640897</v>
      </c>
      <c r="G484" s="201">
        <v>182</v>
      </c>
      <c r="H484" s="202">
        <v>1188</v>
      </c>
      <c r="I484" s="203">
        <v>0.1531986531986532</v>
      </c>
      <c r="K484" s="212">
        <f t="shared" si="21"/>
        <v>-25</v>
      </c>
      <c r="L484" s="189">
        <f t="shared" si="22"/>
        <v>-15</v>
      </c>
      <c r="M484" s="213">
        <f t="shared" si="23"/>
        <v>-1.8871172237755779E-2</v>
      </c>
    </row>
    <row r="485" spans="1:13" ht="15.75" x14ac:dyDescent="0.25">
      <c r="A485" s="201" t="s">
        <v>1310</v>
      </c>
      <c r="B485" s="218" t="s">
        <v>460</v>
      </c>
      <c r="C485" s="201">
        <v>86</v>
      </c>
      <c r="D485" s="202">
        <v>599</v>
      </c>
      <c r="E485" s="203">
        <v>0.14357262103505844</v>
      </c>
      <c r="G485" s="201">
        <v>76</v>
      </c>
      <c r="H485" s="202">
        <v>591</v>
      </c>
      <c r="I485" s="203">
        <v>0.12859560067681894</v>
      </c>
      <c r="K485" s="212">
        <f t="shared" si="21"/>
        <v>-10</v>
      </c>
      <c r="L485" s="189">
        <f t="shared" si="22"/>
        <v>-8</v>
      </c>
      <c r="M485" s="213">
        <f t="shared" si="23"/>
        <v>-1.4977020358239501E-2</v>
      </c>
    </row>
    <row r="486" spans="1:13" ht="15.75" x14ac:dyDescent="0.25">
      <c r="A486" s="201" t="s">
        <v>1311</v>
      </c>
      <c r="B486" s="218" t="s">
        <v>461</v>
      </c>
      <c r="C486" s="201">
        <v>208</v>
      </c>
      <c r="D486" s="202">
        <v>1265</v>
      </c>
      <c r="E486" s="203">
        <v>0.16442687747035573</v>
      </c>
      <c r="G486" s="201">
        <v>159</v>
      </c>
      <c r="H486" s="202">
        <v>1234</v>
      </c>
      <c r="I486" s="203">
        <v>0.12884927066450566</v>
      </c>
      <c r="K486" s="212">
        <f t="shared" si="21"/>
        <v>-49</v>
      </c>
      <c r="L486" s="189">
        <f t="shared" si="22"/>
        <v>-31</v>
      </c>
      <c r="M486" s="213">
        <f t="shared" si="23"/>
        <v>-3.5577606805850065E-2</v>
      </c>
    </row>
    <row r="487" spans="1:13" ht="15.75" x14ac:dyDescent="0.25">
      <c r="A487" s="201" t="s">
        <v>1312</v>
      </c>
      <c r="B487" s="218" t="s">
        <v>462</v>
      </c>
      <c r="C487" s="201">
        <v>41</v>
      </c>
      <c r="D487" s="202">
        <v>215</v>
      </c>
      <c r="E487" s="203">
        <v>0.19069767441860466</v>
      </c>
      <c r="G487" s="201">
        <v>38</v>
      </c>
      <c r="H487" s="202">
        <v>213</v>
      </c>
      <c r="I487" s="203">
        <v>0.17840375586854459</v>
      </c>
      <c r="K487" s="212">
        <f t="shared" si="21"/>
        <v>-3</v>
      </c>
      <c r="L487" s="189">
        <f t="shared" si="22"/>
        <v>-2</v>
      </c>
      <c r="M487" s="213">
        <f t="shared" si="23"/>
        <v>-1.2293918550060068E-2</v>
      </c>
    </row>
    <row r="488" spans="1:13" ht="15.75" x14ac:dyDescent="0.25">
      <c r="A488" s="201" t="s">
        <v>1313</v>
      </c>
      <c r="B488" s="218" t="s">
        <v>463</v>
      </c>
      <c r="C488" s="201">
        <v>191</v>
      </c>
      <c r="D488" s="202">
        <v>468</v>
      </c>
      <c r="E488" s="203">
        <v>0.40811965811965811</v>
      </c>
      <c r="G488" s="201">
        <v>178</v>
      </c>
      <c r="H488" s="202">
        <v>442</v>
      </c>
      <c r="I488" s="203">
        <v>0.40271493212669685</v>
      </c>
      <c r="K488" s="212">
        <f t="shared" si="21"/>
        <v>-13</v>
      </c>
      <c r="L488" s="189">
        <f t="shared" si="22"/>
        <v>-26</v>
      </c>
      <c r="M488" s="213">
        <f t="shared" si="23"/>
        <v>-5.4047259929612679E-3</v>
      </c>
    </row>
    <row r="489" spans="1:13" ht="15.75" x14ac:dyDescent="0.25">
      <c r="A489" s="201" t="s">
        <v>1314</v>
      </c>
      <c r="B489" s="218" t="s">
        <v>464</v>
      </c>
      <c r="C489" s="201">
        <v>114</v>
      </c>
      <c r="D489" s="202">
        <v>1064</v>
      </c>
      <c r="E489" s="203">
        <v>0.10714285714285714</v>
      </c>
      <c r="G489" s="201">
        <v>90</v>
      </c>
      <c r="H489" s="202">
        <v>1071</v>
      </c>
      <c r="I489" s="203">
        <v>8.4033613445378158E-2</v>
      </c>
      <c r="K489" s="212">
        <f t="shared" si="21"/>
        <v>-24</v>
      </c>
      <c r="L489" s="189">
        <f t="shared" si="22"/>
        <v>7</v>
      </c>
      <c r="M489" s="213">
        <f t="shared" si="23"/>
        <v>-2.3109243697478979E-2</v>
      </c>
    </row>
    <row r="490" spans="1:13" ht="15.75" x14ac:dyDescent="0.25">
      <c r="A490" s="201" t="s">
        <v>1315</v>
      </c>
      <c r="B490" s="218" t="s">
        <v>465</v>
      </c>
      <c r="C490" s="201">
        <v>109</v>
      </c>
      <c r="D490" s="202">
        <v>1609</v>
      </c>
      <c r="E490" s="203">
        <v>6.7743940335612179E-2</v>
      </c>
      <c r="G490" s="201">
        <v>96</v>
      </c>
      <c r="H490" s="202">
        <v>1585</v>
      </c>
      <c r="I490" s="203">
        <v>6.0567823343848581E-2</v>
      </c>
      <c r="K490" s="212">
        <f t="shared" si="21"/>
        <v>-13</v>
      </c>
      <c r="L490" s="189">
        <f t="shared" si="22"/>
        <v>-24</v>
      </c>
      <c r="M490" s="213">
        <f t="shared" si="23"/>
        <v>-7.1761169917635981E-3</v>
      </c>
    </row>
    <row r="491" spans="1:13" ht="15.75" x14ac:dyDescent="0.25">
      <c r="A491" s="201" t="s">
        <v>1316</v>
      </c>
      <c r="B491" s="218" t="s">
        <v>466</v>
      </c>
      <c r="C491" s="201">
        <v>53</v>
      </c>
      <c r="D491" s="202">
        <v>946</v>
      </c>
      <c r="E491" s="203">
        <v>5.6025369978858354E-2</v>
      </c>
      <c r="G491" s="201">
        <v>28</v>
      </c>
      <c r="H491" s="202">
        <v>944</v>
      </c>
      <c r="I491" s="203">
        <v>2.9661016949152543E-2</v>
      </c>
      <c r="K491" s="212">
        <f t="shared" si="21"/>
        <v>-25</v>
      </c>
      <c r="L491" s="189">
        <f t="shared" si="22"/>
        <v>-2</v>
      </c>
      <c r="M491" s="213">
        <f t="shared" si="23"/>
        <v>-2.6364353029705811E-2</v>
      </c>
    </row>
    <row r="492" spans="1:13" ht="15.75" x14ac:dyDescent="0.25">
      <c r="A492" s="201" t="s">
        <v>1317</v>
      </c>
      <c r="B492" s="218" t="s">
        <v>467</v>
      </c>
      <c r="C492" s="201">
        <v>104</v>
      </c>
      <c r="D492" s="202">
        <v>758</v>
      </c>
      <c r="E492" s="203">
        <v>0.13720316622691292</v>
      </c>
      <c r="G492" s="201">
        <v>83</v>
      </c>
      <c r="H492" s="202">
        <v>751</v>
      </c>
      <c r="I492" s="203">
        <v>0.11051930758988016</v>
      </c>
      <c r="K492" s="212">
        <f t="shared" si="21"/>
        <v>-21</v>
      </c>
      <c r="L492" s="189">
        <f t="shared" si="22"/>
        <v>-7</v>
      </c>
      <c r="M492" s="213">
        <f t="shared" si="23"/>
        <v>-2.6683858637032765E-2</v>
      </c>
    </row>
    <row r="493" spans="1:13" ht="15.75" x14ac:dyDescent="0.25">
      <c r="A493" s="201" t="s">
        <v>1318</v>
      </c>
      <c r="B493" s="218" t="s">
        <v>468</v>
      </c>
      <c r="C493" s="201">
        <v>342</v>
      </c>
      <c r="D493" s="202">
        <v>1616</v>
      </c>
      <c r="E493" s="203">
        <v>0.21163366336633663</v>
      </c>
      <c r="G493" s="201">
        <v>328</v>
      </c>
      <c r="H493" s="202">
        <v>1617</v>
      </c>
      <c r="I493" s="203">
        <v>0.20284477427334571</v>
      </c>
      <c r="K493" s="212">
        <f t="shared" si="21"/>
        <v>-14</v>
      </c>
      <c r="L493" s="189">
        <f t="shared" si="22"/>
        <v>1</v>
      </c>
      <c r="M493" s="213">
        <f t="shared" si="23"/>
        <v>-8.7888890929909147E-3</v>
      </c>
    </row>
    <row r="494" spans="1:13" ht="15.75" x14ac:dyDescent="0.25">
      <c r="A494" s="201" t="s">
        <v>1319</v>
      </c>
      <c r="B494" s="218" t="s">
        <v>469</v>
      </c>
      <c r="C494" s="201">
        <v>137</v>
      </c>
      <c r="D494" s="202">
        <v>924</v>
      </c>
      <c r="E494" s="203">
        <v>0.14826839826839827</v>
      </c>
      <c r="G494" s="201">
        <v>106</v>
      </c>
      <c r="H494" s="202">
        <v>909</v>
      </c>
      <c r="I494" s="203">
        <v>0.11661166116611661</v>
      </c>
      <c r="K494" s="212">
        <f t="shared" si="21"/>
        <v>-31</v>
      </c>
      <c r="L494" s="189">
        <f t="shared" si="22"/>
        <v>-15</v>
      </c>
      <c r="M494" s="213">
        <f t="shared" si="23"/>
        <v>-3.165673710228166E-2</v>
      </c>
    </row>
    <row r="495" spans="1:13" ht="15.75" x14ac:dyDescent="0.25">
      <c r="A495" s="201" t="s">
        <v>1320</v>
      </c>
      <c r="B495" s="218" t="s">
        <v>470</v>
      </c>
      <c r="C495" s="201">
        <v>114</v>
      </c>
      <c r="D495" s="202">
        <v>578</v>
      </c>
      <c r="E495" s="203">
        <v>0.1972318339100346</v>
      </c>
      <c r="G495" s="201">
        <v>85</v>
      </c>
      <c r="H495" s="202">
        <v>588</v>
      </c>
      <c r="I495" s="203">
        <v>0.14455782312925169</v>
      </c>
      <c r="K495" s="212">
        <f t="shared" si="21"/>
        <v>-29</v>
      </c>
      <c r="L495" s="189">
        <f t="shared" si="22"/>
        <v>10</v>
      </c>
      <c r="M495" s="213">
        <f t="shared" si="23"/>
        <v>-5.2674010780782904E-2</v>
      </c>
    </row>
    <row r="496" spans="1:13" ht="15.75" x14ac:dyDescent="0.25">
      <c r="A496" s="201" t="s">
        <v>1321</v>
      </c>
      <c r="B496" s="218" t="s">
        <v>471</v>
      </c>
      <c r="C496" s="201">
        <v>56</v>
      </c>
      <c r="D496" s="202">
        <v>1333</v>
      </c>
      <c r="E496" s="203">
        <v>4.2010502625656414E-2</v>
      </c>
      <c r="G496" s="201">
        <v>55</v>
      </c>
      <c r="H496" s="202">
        <v>1329</v>
      </c>
      <c r="I496" s="203">
        <v>4.1384499623777278E-2</v>
      </c>
      <c r="K496" s="212">
        <f t="shared" si="21"/>
        <v>-1</v>
      </c>
      <c r="L496" s="189">
        <f t="shared" si="22"/>
        <v>-4</v>
      </c>
      <c r="M496" s="213">
        <f t="shared" si="23"/>
        <v>-6.2600300187913571E-4</v>
      </c>
    </row>
    <row r="497" spans="1:13" ht="15.75" x14ac:dyDescent="0.25">
      <c r="A497" s="201" t="s">
        <v>1322</v>
      </c>
      <c r="B497" s="218" t="s">
        <v>472</v>
      </c>
      <c r="C497" s="201">
        <v>25</v>
      </c>
      <c r="D497" s="202">
        <v>243</v>
      </c>
      <c r="E497" s="203">
        <v>0.102880658436214</v>
      </c>
      <c r="G497" s="201">
        <v>18</v>
      </c>
      <c r="H497" s="202">
        <v>240</v>
      </c>
      <c r="I497" s="203">
        <v>7.4999999999999997E-2</v>
      </c>
      <c r="K497" s="212">
        <f t="shared" si="21"/>
        <v>-7</v>
      </c>
      <c r="L497" s="189">
        <f t="shared" si="22"/>
        <v>-3</v>
      </c>
      <c r="M497" s="213">
        <f t="shared" si="23"/>
        <v>-2.7880658436213998E-2</v>
      </c>
    </row>
    <row r="498" spans="1:13" ht="15.75" x14ac:dyDescent="0.25">
      <c r="A498" s="201" t="s">
        <v>1323</v>
      </c>
      <c r="B498" s="218" t="s">
        <v>473</v>
      </c>
      <c r="C498" s="201">
        <v>56</v>
      </c>
      <c r="D498" s="202">
        <v>860</v>
      </c>
      <c r="E498" s="203">
        <v>6.5116279069767441E-2</v>
      </c>
      <c r="G498" s="201">
        <v>44</v>
      </c>
      <c r="H498" s="202">
        <v>848</v>
      </c>
      <c r="I498" s="203">
        <v>5.1886792452830191E-2</v>
      </c>
      <c r="K498" s="212">
        <f t="shared" si="21"/>
        <v>-12</v>
      </c>
      <c r="L498" s="189">
        <f t="shared" si="22"/>
        <v>-12</v>
      </c>
      <c r="M498" s="213">
        <f t="shared" si="23"/>
        <v>-1.322948661693725E-2</v>
      </c>
    </row>
    <row r="499" spans="1:13" ht="15.75" x14ac:dyDescent="0.25">
      <c r="A499" s="201" t="s">
        <v>1324</v>
      </c>
      <c r="B499" s="218" t="s">
        <v>474</v>
      </c>
      <c r="C499" s="201">
        <v>293</v>
      </c>
      <c r="D499" s="202">
        <v>4752</v>
      </c>
      <c r="E499" s="203">
        <v>6.1658249158249155E-2</v>
      </c>
      <c r="G499" s="201">
        <v>243</v>
      </c>
      <c r="H499" s="202">
        <v>4743</v>
      </c>
      <c r="I499" s="203">
        <v>5.1233396584440226E-2</v>
      </c>
      <c r="K499" s="212">
        <f t="shared" si="21"/>
        <v>-50</v>
      </c>
      <c r="L499" s="189">
        <f t="shared" si="22"/>
        <v>-9</v>
      </c>
      <c r="M499" s="213">
        <f t="shared" si="23"/>
        <v>-1.0424852573808929E-2</v>
      </c>
    </row>
    <row r="500" spans="1:13" ht="15.75" x14ac:dyDescent="0.25">
      <c r="A500" s="201" t="s">
        <v>1325</v>
      </c>
      <c r="B500" s="218" t="s">
        <v>475</v>
      </c>
      <c r="C500" s="201">
        <v>124</v>
      </c>
      <c r="D500" s="202">
        <v>2725</v>
      </c>
      <c r="E500" s="203">
        <v>4.5504587155963304E-2</v>
      </c>
      <c r="G500" s="201">
        <v>111</v>
      </c>
      <c r="H500" s="202">
        <v>2711</v>
      </c>
      <c r="I500" s="203">
        <v>4.0944300995942456E-2</v>
      </c>
      <c r="K500" s="212">
        <f t="shared" si="21"/>
        <v>-13</v>
      </c>
      <c r="L500" s="189">
        <f t="shared" si="22"/>
        <v>-14</v>
      </c>
      <c r="M500" s="213">
        <f t="shared" si="23"/>
        <v>-4.5602861600208475E-3</v>
      </c>
    </row>
    <row r="501" spans="1:13" ht="15.75" x14ac:dyDescent="0.25">
      <c r="A501" s="201" t="s">
        <v>1326</v>
      </c>
      <c r="B501" s="218" t="s">
        <v>476</v>
      </c>
      <c r="C501" s="201">
        <v>72</v>
      </c>
      <c r="D501" s="202">
        <v>1706</v>
      </c>
      <c r="E501" s="203">
        <v>4.2203985932004688E-2</v>
      </c>
      <c r="G501" s="201">
        <v>72</v>
      </c>
      <c r="H501" s="202">
        <v>1690</v>
      </c>
      <c r="I501" s="203">
        <v>4.2603550295857988E-2</v>
      </c>
      <c r="K501" s="212">
        <f t="shared" si="21"/>
        <v>0</v>
      </c>
      <c r="L501" s="189">
        <f t="shared" si="22"/>
        <v>-16</v>
      </c>
      <c r="M501" s="213">
        <f t="shared" si="23"/>
        <v>3.9956436385329974E-4</v>
      </c>
    </row>
    <row r="502" spans="1:13" ht="15.75" x14ac:dyDescent="0.25">
      <c r="A502" s="201" t="s">
        <v>1327</v>
      </c>
      <c r="B502" s="218" t="s">
        <v>477</v>
      </c>
      <c r="C502" s="201">
        <v>1488</v>
      </c>
      <c r="D502" s="202">
        <v>8047</v>
      </c>
      <c r="E502" s="203">
        <v>0.18491363240959363</v>
      </c>
      <c r="G502" s="201">
        <v>1113</v>
      </c>
      <c r="H502" s="202">
        <v>8192</v>
      </c>
      <c r="I502" s="203">
        <v>0.1358642578125</v>
      </c>
      <c r="K502" s="212">
        <f t="shared" si="21"/>
        <v>-375</v>
      </c>
      <c r="L502" s="189">
        <f t="shared" si="22"/>
        <v>145</v>
      </c>
      <c r="M502" s="213">
        <f t="shared" si="23"/>
        <v>-4.9049374597093631E-2</v>
      </c>
    </row>
    <row r="503" spans="1:13" ht="15.75" x14ac:dyDescent="0.25">
      <c r="A503" s="201" t="s">
        <v>1328</v>
      </c>
      <c r="B503" s="218" t="s">
        <v>478</v>
      </c>
      <c r="C503" s="201">
        <v>187</v>
      </c>
      <c r="D503" s="202">
        <v>1136</v>
      </c>
      <c r="E503" s="203">
        <v>0.16461267605633803</v>
      </c>
      <c r="G503" s="201">
        <v>227</v>
      </c>
      <c r="H503" s="202">
        <v>1121</v>
      </c>
      <c r="I503" s="203">
        <v>0.20249776984834969</v>
      </c>
      <c r="K503" s="212">
        <f t="shared" si="21"/>
        <v>40</v>
      </c>
      <c r="L503" s="189">
        <f t="shared" si="22"/>
        <v>-15</v>
      </c>
      <c r="M503" s="213">
        <f t="shared" si="23"/>
        <v>3.7885093792011659E-2</v>
      </c>
    </row>
    <row r="504" spans="1:13" ht="15.75" x14ac:dyDescent="0.25">
      <c r="A504" s="201" t="s">
        <v>1329</v>
      </c>
      <c r="B504" s="218" t="s">
        <v>479</v>
      </c>
      <c r="C504" s="201">
        <v>350</v>
      </c>
      <c r="D504" s="202">
        <v>1726</v>
      </c>
      <c r="E504" s="203">
        <v>0.20278099652375434</v>
      </c>
      <c r="G504" s="201">
        <v>361</v>
      </c>
      <c r="H504" s="202">
        <v>1715</v>
      </c>
      <c r="I504" s="203">
        <v>0.21049562682215744</v>
      </c>
      <c r="K504" s="212">
        <f t="shared" si="21"/>
        <v>11</v>
      </c>
      <c r="L504" s="189">
        <f t="shared" si="22"/>
        <v>-11</v>
      </c>
      <c r="M504" s="213">
        <f t="shared" si="23"/>
        <v>7.7146302984031079E-3</v>
      </c>
    </row>
    <row r="505" spans="1:13" ht="15.75" x14ac:dyDescent="0.25">
      <c r="A505" s="201" t="s">
        <v>1330</v>
      </c>
      <c r="B505" s="218" t="s">
        <v>480</v>
      </c>
      <c r="C505" s="201">
        <v>25</v>
      </c>
      <c r="D505" s="202">
        <v>310</v>
      </c>
      <c r="E505" s="203">
        <v>8.0645161290322578E-2</v>
      </c>
      <c r="G505" s="201">
        <v>23</v>
      </c>
      <c r="H505" s="202">
        <v>317</v>
      </c>
      <c r="I505" s="203">
        <v>7.2555205047318619E-2</v>
      </c>
      <c r="K505" s="212">
        <f t="shared" si="21"/>
        <v>-2</v>
      </c>
      <c r="L505" s="189">
        <f t="shared" si="22"/>
        <v>7</v>
      </c>
      <c r="M505" s="213">
        <f t="shared" si="23"/>
        <v>-8.0899562430039595E-3</v>
      </c>
    </row>
    <row r="506" spans="1:13" ht="15.75" x14ac:dyDescent="0.25">
      <c r="A506" s="201" t="s">
        <v>1331</v>
      </c>
      <c r="B506" s="218" t="s">
        <v>481</v>
      </c>
      <c r="C506" s="201">
        <v>89</v>
      </c>
      <c r="D506" s="202">
        <v>1695</v>
      </c>
      <c r="E506" s="203">
        <v>5.2507374631268436E-2</v>
      </c>
      <c r="G506" s="201">
        <v>77</v>
      </c>
      <c r="H506" s="202">
        <v>1695</v>
      </c>
      <c r="I506" s="203">
        <v>4.5427728613569321E-2</v>
      </c>
      <c r="K506" s="212">
        <f t="shared" si="21"/>
        <v>-12</v>
      </c>
      <c r="L506" s="189">
        <f t="shared" si="22"/>
        <v>0</v>
      </c>
      <c r="M506" s="213">
        <f t="shared" si="23"/>
        <v>-7.0796460176991149E-3</v>
      </c>
    </row>
    <row r="507" spans="1:13" ht="15.75" x14ac:dyDescent="0.25">
      <c r="A507" s="201" t="s">
        <v>1332</v>
      </c>
      <c r="B507" s="218" t="s">
        <v>482</v>
      </c>
      <c r="C507" s="201">
        <v>23</v>
      </c>
      <c r="D507" s="202">
        <v>267</v>
      </c>
      <c r="E507" s="203">
        <v>8.6142322097378279E-2</v>
      </c>
      <c r="G507" s="201">
        <v>22</v>
      </c>
      <c r="H507" s="202">
        <v>269</v>
      </c>
      <c r="I507" s="203">
        <v>8.1784386617100371E-2</v>
      </c>
      <c r="K507" s="212">
        <f t="shared" si="21"/>
        <v>-1</v>
      </c>
      <c r="L507" s="189">
        <f t="shared" si="22"/>
        <v>2</v>
      </c>
      <c r="M507" s="213">
        <f t="shared" si="23"/>
        <v>-4.357935480277908E-3</v>
      </c>
    </row>
    <row r="508" spans="1:13" ht="15.75" x14ac:dyDescent="0.25">
      <c r="A508" s="201" t="s">
        <v>1333</v>
      </c>
      <c r="B508" s="218" t="s">
        <v>483</v>
      </c>
      <c r="C508" s="201">
        <v>86</v>
      </c>
      <c r="D508" s="202">
        <v>1003</v>
      </c>
      <c r="E508" s="203">
        <v>8.5742771684945165E-2</v>
      </c>
      <c r="G508" s="201">
        <v>77</v>
      </c>
      <c r="H508" s="202">
        <v>998</v>
      </c>
      <c r="I508" s="203">
        <v>7.7154308617234463E-2</v>
      </c>
      <c r="K508" s="212">
        <f t="shared" si="21"/>
        <v>-9</v>
      </c>
      <c r="L508" s="189">
        <f t="shared" si="22"/>
        <v>-5</v>
      </c>
      <c r="M508" s="213">
        <f t="shared" si="23"/>
        <v>-8.5884630677107027E-3</v>
      </c>
    </row>
    <row r="509" spans="1:13" ht="15.75" x14ac:dyDescent="0.25">
      <c r="A509" s="201" t="s">
        <v>1334</v>
      </c>
      <c r="B509" s="218" t="s">
        <v>484</v>
      </c>
      <c r="C509" s="201">
        <v>134</v>
      </c>
      <c r="D509" s="202">
        <v>1252</v>
      </c>
      <c r="E509" s="203">
        <v>0.10702875399361023</v>
      </c>
      <c r="G509" s="201">
        <v>123</v>
      </c>
      <c r="H509" s="202">
        <v>1246</v>
      </c>
      <c r="I509" s="203">
        <v>9.8715890850722313E-2</v>
      </c>
      <c r="K509" s="212">
        <f t="shared" si="21"/>
        <v>-11</v>
      </c>
      <c r="L509" s="189">
        <f t="shared" si="22"/>
        <v>-6</v>
      </c>
      <c r="M509" s="213">
        <f t="shared" si="23"/>
        <v>-8.3128631428879135E-3</v>
      </c>
    </row>
    <row r="510" spans="1:13" ht="15.75" x14ac:dyDescent="0.25">
      <c r="A510" s="201" t="s">
        <v>1335</v>
      </c>
      <c r="B510" s="218" t="s">
        <v>485</v>
      </c>
      <c r="C510" s="201">
        <v>111</v>
      </c>
      <c r="D510" s="202">
        <v>1057</v>
      </c>
      <c r="E510" s="203">
        <v>0.10501419110690634</v>
      </c>
      <c r="G510" s="201">
        <v>108</v>
      </c>
      <c r="H510" s="202">
        <v>1063</v>
      </c>
      <c r="I510" s="203">
        <v>0.10159924741298212</v>
      </c>
      <c r="K510" s="212">
        <f t="shared" si="21"/>
        <v>-3</v>
      </c>
      <c r="L510" s="189">
        <f t="shared" si="22"/>
        <v>6</v>
      </c>
      <c r="M510" s="213">
        <f t="shared" si="23"/>
        <v>-3.4149436939242134E-3</v>
      </c>
    </row>
    <row r="511" spans="1:13" ht="15.75" x14ac:dyDescent="0.25">
      <c r="A511" s="201" t="s">
        <v>1336</v>
      </c>
      <c r="B511" s="218" t="s">
        <v>486</v>
      </c>
      <c r="C511" s="201">
        <v>33</v>
      </c>
      <c r="D511" s="202">
        <v>284</v>
      </c>
      <c r="E511" s="203">
        <v>0.11619718309859155</v>
      </c>
      <c r="G511" s="201">
        <v>34</v>
      </c>
      <c r="H511" s="202">
        <v>279</v>
      </c>
      <c r="I511" s="203">
        <v>0.12186379928315412</v>
      </c>
      <c r="K511" s="212">
        <f t="shared" si="21"/>
        <v>1</v>
      </c>
      <c r="L511" s="189">
        <f t="shared" si="22"/>
        <v>-5</v>
      </c>
      <c r="M511" s="213">
        <f t="shared" si="23"/>
        <v>5.6666161845625729E-3</v>
      </c>
    </row>
    <row r="512" spans="1:13" ht="15.75" x14ac:dyDescent="0.25">
      <c r="A512" s="201" t="s">
        <v>1337</v>
      </c>
      <c r="B512" s="218" t="s">
        <v>487</v>
      </c>
      <c r="C512" s="201">
        <v>157</v>
      </c>
      <c r="D512" s="202">
        <v>3497</v>
      </c>
      <c r="E512" s="203">
        <v>4.4895624821275376E-2</v>
      </c>
      <c r="G512" s="201">
        <v>121</v>
      </c>
      <c r="H512" s="202">
        <v>3426</v>
      </c>
      <c r="I512" s="203">
        <v>3.531815528312901E-2</v>
      </c>
      <c r="K512" s="212">
        <f t="shared" si="21"/>
        <v>-36</v>
      </c>
      <c r="L512" s="189">
        <f t="shared" si="22"/>
        <v>-71</v>
      </c>
      <c r="M512" s="213">
        <f t="shared" si="23"/>
        <v>-9.5774695381463659E-3</v>
      </c>
    </row>
    <row r="513" spans="1:13" ht="15.75" x14ac:dyDescent="0.25">
      <c r="A513" s="201" t="s">
        <v>1338</v>
      </c>
      <c r="B513" s="218" t="s">
        <v>488</v>
      </c>
      <c r="C513" s="201">
        <v>97</v>
      </c>
      <c r="D513" s="202">
        <v>1020</v>
      </c>
      <c r="E513" s="203">
        <v>9.509803921568627E-2</v>
      </c>
      <c r="G513" s="201">
        <v>99</v>
      </c>
      <c r="H513" s="202">
        <v>1021</v>
      </c>
      <c r="I513" s="203">
        <v>9.6963761018609207E-2</v>
      </c>
      <c r="K513" s="212">
        <f t="shared" si="21"/>
        <v>2</v>
      </c>
      <c r="L513" s="189">
        <f t="shared" si="22"/>
        <v>1</v>
      </c>
      <c r="M513" s="213">
        <f t="shared" si="23"/>
        <v>1.8657218029229372E-3</v>
      </c>
    </row>
    <row r="514" spans="1:13" ht="15.75" x14ac:dyDescent="0.25">
      <c r="A514" s="201" t="s">
        <v>1339</v>
      </c>
      <c r="B514" s="218" t="s">
        <v>489</v>
      </c>
      <c r="C514" s="201">
        <v>91</v>
      </c>
      <c r="D514" s="202">
        <v>499</v>
      </c>
      <c r="E514" s="203">
        <v>0.18236472945891782</v>
      </c>
      <c r="G514" s="201">
        <v>65</v>
      </c>
      <c r="H514" s="202">
        <v>496</v>
      </c>
      <c r="I514" s="203">
        <v>0.13104838709677419</v>
      </c>
      <c r="K514" s="212">
        <f t="shared" si="21"/>
        <v>-26</v>
      </c>
      <c r="L514" s="189">
        <f t="shared" si="22"/>
        <v>-3</v>
      </c>
      <c r="M514" s="213">
        <f t="shared" si="23"/>
        <v>-5.1316342362143635E-2</v>
      </c>
    </row>
    <row r="515" spans="1:13" ht="15.75" x14ac:dyDescent="0.25">
      <c r="A515" s="201" t="s">
        <v>1340</v>
      </c>
      <c r="B515" s="218" t="s">
        <v>490</v>
      </c>
      <c r="C515" s="201">
        <v>95</v>
      </c>
      <c r="D515" s="202">
        <v>2576</v>
      </c>
      <c r="E515" s="203">
        <v>3.687888198757764E-2</v>
      </c>
      <c r="G515" s="201">
        <v>99</v>
      </c>
      <c r="H515" s="202">
        <v>2579</v>
      </c>
      <c r="I515" s="203">
        <v>3.8386971694455214E-2</v>
      </c>
      <c r="K515" s="212">
        <f t="shared" si="21"/>
        <v>4</v>
      </c>
      <c r="L515" s="189">
        <f t="shared" si="22"/>
        <v>3</v>
      </c>
      <c r="M515" s="213">
        <f t="shared" si="23"/>
        <v>1.5080897068775745E-3</v>
      </c>
    </row>
    <row r="516" spans="1:13" ht="15.75" x14ac:dyDescent="0.25">
      <c r="A516" s="201" t="s">
        <v>1341</v>
      </c>
      <c r="B516" s="218" t="s">
        <v>491</v>
      </c>
      <c r="C516" s="201">
        <v>447</v>
      </c>
      <c r="D516" s="202">
        <v>1397</v>
      </c>
      <c r="E516" s="203">
        <v>0.31997136721546171</v>
      </c>
      <c r="G516" s="201">
        <v>346</v>
      </c>
      <c r="H516" s="202">
        <v>1385</v>
      </c>
      <c r="I516" s="203">
        <v>0.24981949458483754</v>
      </c>
      <c r="K516" s="212">
        <f t="shared" si="21"/>
        <v>-101</v>
      </c>
      <c r="L516" s="189">
        <f t="shared" si="22"/>
        <v>-12</v>
      </c>
      <c r="M516" s="213">
        <f t="shared" si="23"/>
        <v>-7.0151872630624168E-2</v>
      </c>
    </row>
    <row r="517" spans="1:13" ht="15.75" x14ac:dyDescent="0.25">
      <c r="A517" s="201" t="s">
        <v>1342</v>
      </c>
      <c r="B517" s="218" t="s">
        <v>492</v>
      </c>
      <c r="C517" s="201">
        <v>58</v>
      </c>
      <c r="D517" s="202">
        <v>578</v>
      </c>
      <c r="E517" s="203">
        <v>0.10034602076124567</v>
      </c>
      <c r="G517" s="201">
        <v>36</v>
      </c>
      <c r="H517" s="202">
        <v>574</v>
      </c>
      <c r="I517" s="203">
        <v>6.2717770034843204E-2</v>
      </c>
      <c r="K517" s="212">
        <f t="shared" si="21"/>
        <v>-22</v>
      </c>
      <c r="L517" s="189">
        <f t="shared" si="22"/>
        <v>-4</v>
      </c>
      <c r="M517" s="213">
        <f t="shared" si="23"/>
        <v>-3.7628250726402468E-2</v>
      </c>
    </row>
    <row r="518" spans="1:13" ht="15.75" x14ac:dyDescent="0.25">
      <c r="A518" s="201" t="s">
        <v>1343</v>
      </c>
      <c r="B518" s="218" t="s">
        <v>493</v>
      </c>
      <c r="C518" s="201">
        <v>310</v>
      </c>
      <c r="D518" s="202">
        <v>1468</v>
      </c>
      <c r="E518" s="203">
        <v>0.21117166212534061</v>
      </c>
      <c r="G518" s="201">
        <v>230</v>
      </c>
      <c r="H518" s="202">
        <v>1454</v>
      </c>
      <c r="I518" s="203">
        <v>0.15818431911966988</v>
      </c>
      <c r="K518" s="212">
        <f t="shared" si="21"/>
        <v>-80</v>
      </c>
      <c r="L518" s="189">
        <f t="shared" si="22"/>
        <v>-14</v>
      </c>
      <c r="M518" s="213">
        <f t="shared" si="23"/>
        <v>-5.2987343005670734E-2</v>
      </c>
    </row>
    <row r="519" spans="1:13" ht="15.75" x14ac:dyDescent="0.25">
      <c r="A519" s="201" t="s">
        <v>1344</v>
      </c>
      <c r="B519" s="218" t="s">
        <v>494</v>
      </c>
      <c r="C519" s="201">
        <v>148</v>
      </c>
      <c r="D519" s="202">
        <v>2412</v>
      </c>
      <c r="E519" s="203">
        <v>6.1359867330016582E-2</v>
      </c>
      <c r="G519" s="201">
        <v>138</v>
      </c>
      <c r="H519" s="202">
        <v>2427</v>
      </c>
      <c r="I519" s="203">
        <v>5.6860321384425219E-2</v>
      </c>
      <c r="K519" s="212">
        <f t="shared" si="21"/>
        <v>-10</v>
      </c>
      <c r="L519" s="189">
        <f t="shared" si="22"/>
        <v>15</v>
      </c>
      <c r="M519" s="213">
        <f t="shared" si="23"/>
        <v>-4.4995459455913628E-3</v>
      </c>
    </row>
    <row r="520" spans="1:13" ht="15.75" x14ac:dyDescent="0.25">
      <c r="A520" s="201" t="s">
        <v>1345</v>
      </c>
      <c r="B520" s="218" t="s">
        <v>495</v>
      </c>
      <c r="C520" s="201">
        <v>52</v>
      </c>
      <c r="D520" s="202">
        <v>340</v>
      </c>
      <c r="E520" s="203">
        <v>0.15294117647058825</v>
      </c>
      <c r="G520" s="201">
        <v>47</v>
      </c>
      <c r="H520" s="202">
        <v>334</v>
      </c>
      <c r="I520" s="203">
        <v>0.1407185628742515</v>
      </c>
      <c r="K520" s="212">
        <f t="shared" ref="K520:K583" si="24">G520-C520</f>
        <v>-5</v>
      </c>
      <c r="L520" s="189">
        <f t="shared" ref="L520:L583" si="25">H520-D520</f>
        <v>-6</v>
      </c>
      <c r="M520" s="213">
        <f t="shared" ref="M520:M583" si="26">I520-E520</f>
        <v>-1.2222613596336751E-2</v>
      </c>
    </row>
    <row r="521" spans="1:13" ht="15.75" x14ac:dyDescent="0.25">
      <c r="A521" s="201" t="s">
        <v>1346</v>
      </c>
      <c r="B521" s="218" t="s">
        <v>496</v>
      </c>
      <c r="C521" s="201">
        <v>162</v>
      </c>
      <c r="D521" s="202">
        <v>2255</v>
      </c>
      <c r="E521" s="203">
        <v>7.1840354767184034E-2</v>
      </c>
      <c r="G521" s="201">
        <v>136</v>
      </c>
      <c r="H521" s="202">
        <v>2248</v>
      </c>
      <c r="I521" s="203">
        <v>6.0498220640569395E-2</v>
      </c>
      <c r="K521" s="212">
        <f t="shared" si="24"/>
        <v>-26</v>
      </c>
      <c r="L521" s="189">
        <f t="shared" si="25"/>
        <v>-7</v>
      </c>
      <c r="M521" s="213">
        <f t="shared" si="26"/>
        <v>-1.1342134126614639E-2</v>
      </c>
    </row>
    <row r="522" spans="1:13" ht="15.75" x14ac:dyDescent="0.25">
      <c r="A522" s="201" t="s">
        <v>1347</v>
      </c>
      <c r="B522" s="218" t="s">
        <v>497</v>
      </c>
      <c r="C522" s="201">
        <v>152</v>
      </c>
      <c r="D522" s="202">
        <v>1645</v>
      </c>
      <c r="E522" s="203">
        <v>9.2401215805471129E-2</v>
      </c>
      <c r="G522" s="201">
        <v>130</v>
      </c>
      <c r="H522" s="202">
        <v>1640</v>
      </c>
      <c r="I522" s="203">
        <v>7.926829268292683E-2</v>
      </c>
      <c r="K522" s="212">
        <f t="shared" si="24"/>
        <v>-22</v>
      </c>
      <c r="L522" s="189">
        <f t="shared" si="25"/>
        <v>-5</v>
      </c>
      <c r="M522" s="213">
        <f t="shared" si="26"/>
        <v>-1.3132923122544299E-2</v>
      </c>
    </row>
    <row r="523" spans="1:13" ht="15.75" x14ac:dyDescent="0.25">
      <c r="A523" s="201" t="s">
        <v>1348</v>
      </c>
      <c r="B523" s="218" t="s">
        <v>498</v>
      </c>
      <c r="C523" s="201">
        <v>495</v>
      </c>
      <c r="D523" s="202">
        <v>2220</v>
      </c>
      <c r="E523" s="203">
        <v>0.22297297297297297</v>
      </c>
      <c r="G523" s="201">
        <v>474</v>
      </c>
      <c r="H523" s="202">
        <v>2241</v>
      </c>
      <c r="I523" s="203">
        <v>0.21151271753681392</v>
      </c>
      <c r="K523" s="212">
        <f t="shared" si="24"/>
        <v>-21</v>
      </c>
      <c r="L523" s="189">
        <f t="shared" si="25"/>
        <v>21</v>
      </c>
      <c r="M523" s="213">
        <f t="shared" si="26"/>
        <v>-1.1460255436159056E-2</v>
      </c>
    </row>
    <row r="524" spans="1:13" ht="15.75" x14ac:dyDescent="0.25">
      <c r="A524" s="201" t="s">
        <v>1349</v>
      </c>
      <c r="B524" s="218" t="s">
        <v>499</v>
      </c>
      <c r="C524" s="201">
        <v>75</v>
      </c>
      <c r="D524" s="202">
        <v>552</v>
      </c>
      <c r="E524" s="203">
        <v>0.1358695652173913</v>
      </c>
      <c r="G524" s="201">
        <v>55</v>
      </c>
      <c r="H524" s="202">
        <v>541</v>
      </c>
      <c r="I524" s="203">
        <v>0.10166358595194085</v>
      </c>
      <c r="K524" s="212">
        <f t="shared" si="24"/>
        <v>-20</v>
      </c>
      <c r="L524" s="189">
        <f t="shared" si="25"/>
        <v>-11</v>
      </c>
      <c r="M524" s="213">
        <f t="shared" si="26"/>
        <v>-3.4205979265450451E-2</v>
      </c>
    </row>
    <row r="525" spans="1:13" ht="15.75" x14ac:dyDescent="0.25">
      <c r="A525" s="201" t="s">
        <v>1350</v>
      </c>
      <c r="B525" s="218" t="s">
        <v>500</v>
      </c>
      <c r="C525" s="201">
        <v>719</v>
      </c>
      <c r="D525" s="202">
        <v>17472</v>
      </c>
      <c r="E525" s="203">
        <v>4.1151556776556776E-2</v>
      </c>
      <c r="G525" s="201">
        <v>551</v>
      </c>
      <c r="H525" s="202">
        <v>17555</v>
      </c>
      <c r="I525" s="203">
        <v>3.1387069211050986E-2</v>
      </c>
      <c r="K525" s="212">
        <f t="shared" si="24"/>
        <v>-168</v>
      </c>
      <c r="L525" s="189">
        <f t="shared" si="25"/>
        <v>83</v>
      </c>
      <c r="M525" s="213">
        <f t="shared" si="26"/>
        <v>-9.7644875655057903E-3</v>
      </c>
    </row>
    <row r="526" spans="1:13" ht="15.75" x14ac:dyDescent="0.25">
      <c r="A526" s="201" t="s">
        <v>1351</v>
      </c>
      <c r="B526" s="218" t="s">
        <v>501</v>
      </c>
      <c r="C526" s="201">
        <v>80</v>
      </c>
      <c r="D526" s="202">
        <v>643</v>
      </c>
      <c r="E526" s="203">
        <v>0.12441679626749612</v>
      </c>
      <c r="G526" s="201">
        <v>49</v>
      </c>
      <c r="H526" s="202">
        <v>631</v>
      </c>
      <c r="I526" s="203">
        <v>7.7654516640253565E-2</v>
      </c>
      <c r="K526" s="212">
        <f t="shared" si="24"/>
        <v>-31</v>
      </c>
      <c r="L526" s="189">
        <f t="shared" si="25"/>
        <v>-12</v>
      </c>
      <c r="M526" s="213">
        <f t="shared" si="26"/>
        <v>-4.6762279627242553E-2</v>
      </c>
    </row>
    <row r="527" spans="1:13" ht="15.75" x14ac:dyDescent="0.25">
      <c r="A527" s="201" t="s">
        <v>1352</v>
      </c>
      <c r="B527" s="218" t="s">
        <v>502</v>
      </c>
      <c r="C527" s="201">
        <v>45</v>
      </c>
      <c r="D527" s="202">
        <v>474</v>
      </c>
      <c r="E527" s="203">
        <v>9.49367088607595E-2</v>
      </c>
      <c r="G527" s="201">
        <v>30</v>
      </c>
      <c r="H527" s="202">
        <v>466</v>
      </c>
      <c r="I527" s="203">
        <v>6.4377682403433473E-2</v>
      </c>
      <c r="K527" s="212">
        <f t="shared" si="24"/>
        <v>-15</v>
      </c>
      <c r="L527" s="189">
        <f t="shared" si="25"/>
        <v>-8</v>
      </c>
      <c r="M527" s="213">
        <f t="shared" si="26"/>
        <v>-3.0559026457326027E-2</v>
      </c>
    </row>
    <row r="528" spans="1:13" ht="15.75" x14ac:dyDescent="0.25">
      <c r="A528" s="201" t="s">
        <v>1353</v>
      </c>
      <c r="B528" s="218" t="s">
        <v>503</v>
      </c>
      <c r="C528" s="201">
        <v>64</v>
      </c>
      <c r="D528" s="202">
        <v>324</v>
      </c>
      <c r="E528" s="203">
        <v>0.19753086419753085</v>
      </c>
      <c r="G528" s="201">
        <v>33</v>
      </c>
      <c r="H528" s="202">
        <v>313</v>
      </c>
      <c r="I528" s="203">
        <v>0.10543130990415335</v>
      </c>
      <c r="K528" s="212">
        <f t="shared" si="24"/>
        <v>-31</v>
      </c>
      <c r="L528" s="189">
        <f t="shared" si="25"/>
        <v>-11</v>
      </c>
      <c r="M528" s="213">
        <f t="shared" si="26"/>
        <v>-9.2099554293377503E-2</v>
      </c>
    </row>
    <row r="529" spans="1:13" ht="15.75" x14ac:dyDescent="0.25">
      <c r="A529" s="201" t="s">
        <v>1354</v>
      </c>
      <c r="B529" s="218" t="s">
        <v>504</v>
      </c>
      <c r="C529" s="201">
        <v>78</v>
      </c>
      <c r="D529" s="202">
        <v>679</v>
      </c>
      <c r="E529" s="203">
        <v>0.11487481590574374</v>
      </c>
      <c r="G529" s="201">
        <v>65</v>
      </c>
      <c r="H529" s="202">
        <v>682</v>
      </c>
      <c r="I529" s="203">
        <v>9.5307917888563048E-2</v>
      </c>
      <c r="K529" s="212">
        <f t="shared" si="24"/>
        <v>-13</v>
      </c>
      <c r="L529" s="189">
        <f t="shared" si="25"/>
        <v>3</v>
      </c>
      <c r="M529" s="213">
        <f t="shared" si="26"/>
        <v>-1.9566898017180687E-2</v>
      </c>
    </row>
    <row r="530" spans="1:13" ht="15.75" x14ac:dyDescent="0.25">
      <c r="A530" s="201" t="s">
        <v>1355</v>
      </c>
      <c r="B530" s="218" t="s">
        <v>505</v>
      </c>
      <c r="C530" s="201">
        <v>6</v>
      </c>
      <c r="D530" s="202">
        <v>115</v>
      </c>
      <c r="E530" s="203">
        <v>5.2173913043478258E-2</v>
      </c>
      <c r="G530" s="201">
        <v>5</v>
      </c>
      <c r="H530" s="202">
        <v>114</v>
      </c>
      <c r="I530" s="203">
        <v>4.3859649122807015E-2</v>
      </c>
      <c r="K530" s="212">
        <f t="shared" si="24"/>
        <v>-1</v>
      </c>
      <c r="L530" s="189">
        <f t="shared" si="25"/>
        <v>-1</v>
      </c>
      <c r="M530" s="213">
        <f t="shared" si="26"/>
        <v>-8.3142639206712429E-3</v>
      </c>
    </row>
    <row r="531" spans="1:13" ht="15.75" x14ac:dyDescent="0.25">
      <c r="A531" s="201" t="s">
        <v>1356</v>
      </c>
      <c r="B531" s="218" t="s">
        <v>506</v>
      </c>
      <c r="C531" s="201">
        <v>49</v>
      </c>
      <c r="D531" s="202">
        <v>560</v>
      </c>
      <c r="E531" s="203">
        <v>8.7499999999999994E-2</v>
      </c>
      <c r="G531" s="201">
        <v>39</v>
      </c>
      <c r="H531" s="202">
        <v>553</v>
      </c>
      <c r="I531" s="203">
        <v>7.0524412296564198E-2</v>
      </c>
      <c r="K531" s="212">
        <f t="shared" si="24"/>
        <v>-10</v>
      </c>
      <c r="L531" s="189">
        <f t="shared" si="25"/>
        <v>-7</v>
      </c>
      <c r="M531" s="213">
        <f t="shared" si="26"/>
        <v>-1.6975587703435796E-2</v>
      </c>
    </row>
    <row r="532" spans="1:13" ht="15.75" x14ac:dyDescent="0.25">
      <c r="A532" s="201" t="s">
        <v>1357</v>
      </c>
      <c r="B532" s="218" t="s">
        <v>2595</v>
      </c>
      <c r="C532" s="201">
        <v>69</v>
      </c>
      <c r="D532" s="202">
        <v>996</v>
      </c>
      <c r="E532" s="203">
        <v>6.9277108433734941E-2</v>
      </c>
      <c r="G532" s="201">
        <v>36</v>
      </c>
      <c r="H532" s="202">
        <v>993</v>
      </c>
      <c r="I532" s="203">
        <v>3.6253776435045321E-2</v>
      </c>
      <c r="K532" s="212">
        <f t="shared" si="24"/>
        <v>-33</v>
      </c>
      <c r="L532" s="189">
        <f t="shared" si="25"/>
        <v>-3</v>
      </c>
      <c r="M532" s="213">
        <f t="shared" si="26"/>
        <v>-3.302333199868962E-2</v>
      </c>
    </row>
    <row r="533" spans="1:13" ht="15.75" x14ac:dyDescent="0.25">
      <c r="A533" s="201" t="s">
        <v>1358</v>
      </c>
      <c r="B533" s="218" t="s">
        <v>507</v>
      </c>
      <c r="C533" s="201">
        <v>16</v>
      </c>
      <c r="D533" s="202">
        <v>123</v>
      </c>
      <c r="E533" s="203">
        <v>0.13008130081300814</v>
      </c>
      <c r="G533" s="201">
        <v>12</v>
      </c>
      <c r="H533" s="202">
        <v>122</v>
      </c>
      <c r="I533" s="203">
        <v>9.8360655737704916E-2</v>
      </c>
      <c r="K533" s="212">
        <f t="shared" si="24"/>
        <v>-4</v>
      </c>
      <c r="L533" s="189">
        <f t="shared" si="25"/>
        <v>-1</v>
      </c>
      <c r="M533" s="213">
        <f t="shared" si="26"/>
        <v>-3.1720645075303228E-2</v>
      </c>
    </row>
    <row r="534" spans="1:13" ht="15.75" x14ac:dyDescent="0.25">
      <c r="A534" s="201" t="s">
        <v>1359</v>
      </c>
      <c r="B534" s="218" t="s">
        <v>508</v>
      </c>
      <c r="C534" s="201">
        <v>17</v>
      </c>
      <c r="D534" s="202">
        <v>183</v>
      </c>
      <c r="E534" s="203">
        <v>9.2896174863387984E-2</v>
      </c>
      <c r="G534" s="201">
        <v>25</v>
      </c>
      <c r="H534" s="202">
        <v>185</v>
      </c>
      <c r="I534" s="203">
        <v>0.13513513513513514</v>
      </c>
      <c r="K534" s="212">
        <f t="shared" si="24"/>
        <v>8</v>
      </c>
      <c r="L534" s="189">
        <f t="shared" si="25"/>
        <v>2</v>
      </c>
      <c r="M534" s="213">
        <f t="shared" si="26"/>
        <v>4.2238960271747159E-2</v>
      </c>
    </row>
    <row r="535" spans="1:13" ht="15.75" x14ac:dyDescent="0.25">
      <c r="A535" s="201" t="s">
        <v>1360</v>
      </c>
      <c r="B535" s="218" t="s">
        <v>509</v>
      </c>
      <c r="C535" s="201">
        <v>187</v>
      </c>
      <c r="D535" s="202">
        <v>5652</v>
      </c>
      <c r="E535" s="203">
        <v>3.3085633404104739E-2</v>
      </c>
      <c r="G535" s="201">
        <v>174</v>
      </c>
      <c r="H535" s="202">
        <v>5599</v>
      </c>
      <c r="I535" s="203">
        <v>3.1076978031791391E-2</v>
      </c>
      <c r="K535" s="212">
        <f t="shared" si="24"/>
        <v>-13</v>
      </c>
      <c r="L535" s="189">
        <f t="shared" si="25"/>
        <v>-53</v>
      </c>
      <c r="M535" s="213">
        <f t="shared" si="26"/>
        <v>-2.0086553723133484E-3</v>
      </c>
    </row>
    <row r="536" spans="1:13" ht="15.75" x14ac:dyDescent="0.25">
      <c r="A536" s="201" t="s">
        <v>1361</v>
      </c>
      <c r="B536" s="218" t="s">
        <v>510</v>
      </c>
      <c r="C536" s="201">
        <v>38</v>
      </c>
      <c r="D536" s="202">
        <v>225</v>
      </c>
      <c r="E536" s="203">
        <v>0.16888888888888889</v>
      </c>
      <c r="G536" s="201">
        <v>28</v>
      </c>
      <c r="H536" s="202">
        <v>225</v>
      </c>
      <c r="I536" s="203">
        <v>0.12444444444444444</v>
      </c>
      <c r="K536" s="212">
        <f t="shared" si="24"/>
        <v>-10</v>
      </c>
      <c r="L536" s="189">
        <f t="shared" si="25"/>
        <v>0</v>
      </c>
      <c r="M536" s="213">
        <f t="shared" si="26"/>
        <v>-4.4444444444444453E-2</v>
      </c>
    </row>
    <row r="537" spans="1:13" ht="15.75" x14ac:dyDescent="0.25">
      <c r="A537" s="201" t="s">
        <v>1362</v>
      </c>
      <c r="B537" s="218" t="s">
        <v>511</v>
      </c>
      <c r="C537" s="201">
        <v>90</v>
      </c>
      <c r="D537" s="202">
        <v>4598</v>
      </c>
      <c r="E537" s="203">
        <v>1.9573727707698999E-2</v>
      </c>
      <c r="G537" s="201">
        <v>89</v>
      </c>
      <c r="H537" s="202">
        <v>4603</v>
      </c>
      <c r="I537" s="203">
        <v>1.9335216163371714E-2</v>
      </c>
      <c r="K537" s="212">
        <f t="shared" si="24"/>
        <v>-1</v>
      </c>
      <c r="L537" s="189">
        <f t="shared" si="25"/>
        <v>5</v>
      </c>
      <c r="M537" s="213">
        <f t="shared" si="26"/>
        <v>-2.3851154432728491E-4</v>
      </c>
    </row>
    <row r="538" spans="1:13" ht="15.75" x14ac:dyDescent="0.25">
      <c r="A538" s="201" t="s">
        <v>1363</v>
      </c>
      <c r="B538" s="218" t="s">
        <v>512</v>
      </c>
      <c r="C538" s="201">
        <v>15</v>
      </c>
      <c r="D538" s="202">
        <v>311</v>
      </c>
      <c r="E538" s="203">
        <v>4.8231511254019289E-2</v>
      </c>
      <c r="G538" s="201">
        <v>12</v>
      </c>
      <c r="H538" s="202">
        <v>313</v>
      </c>
      <c r="I538" s="203">
        <v>3.8338658146964855E-2</v>
      </c>
      <c r="K538" s="212">
        <f t="shared" si="24"/>
        <v>-3</v>
      </c>
      <c r="L538" s="189">
        <f t="shared" si="25"/>
        <v>2</v>
      </c>
      <c r="M538" s="213">
        <f t="shared" si="26"/>
        <v>-9.8928531070544348E-3</v>
      </c>
    </row>
    <row r="539" spans="1:13" ht="15.75" x14ac:dyDescent="0.25">
      <c r="A539" s="201" t="s">
        <v>1364</v>
      </c>
      <c r="B539" s="218" t="s">
        <v>513</v>
      </c>
      <c r="C539" s="201">
        <v>11</v>
      </c>
      <c r="D539" s="202">
        <v>237</v>
      </c>
      <c r="E539" s="203">
        <v>4.6413502109704644E-2</v>
      </c>
      <c r="G539" s="201">
        <v>9</v>
      </c>
      <c r="H539" s="202">
        <v>239</v>
      </c>
      <c r="I539" s="203">
        <v>3.7656903765690378E-2</v>
      </c>
      <c r="K539" s="212">
        <f t="shared" si="24"/>
        <v>-2</v>
      </c>
      <c r="L539" s="189">
        <f t="shared" si="25"/>
        <v>2</v>
      </c>
      <c r="M539" s="213">
        <f t="shared" si="26"/>
        <v>-8.7565983440142658E-3</v>
      </c>
    </row>
    <row r="540" spans="1:13" ht="15.75" x14ac:dyDescent="0.25">
      <c r="A540" s="201" t="s">
        <v>1365</v>
      </c>
      <c r="B540" s="218" t="s">
        <v>514</v>
      </c>
      <c r="C540" s="201">
        <v>78</v>
      </c>
      <c r="D540" s="202">
        <v>608</v>
      </c>
      <c r="E540" s="203">
        <v>0.12828947368421054</v>
      </c>
      <c r="G540" s="201">
        <v>79</v>
      </c>
      <c r="H540" s="202">
        <v>609</v>
      </c>
      <c r="I540" s="203">
        <v>0.1297208538587849</v>
      </c>
      <c r="K540" s="212">
        <f t="shared" si="24"/>
        <v>1</v>
      </c>
      <c r="L540" s="189">
        <f t="shared" si="25"/>
        <v>1</v>
      </c>
      <c r="M540" s="213">
        <f t="shared" si="26"/>
        <v>1.4313801745743648E-3</v>
      </c>
    </row>
    <row r="541" spans="1:13" ht="15.75" x14ac:dyDescent="0.25">
      <c r="A541" s="201" t="s">
        <v>1366</v>
      </c>
      <c r="B541" s="218" t="s">
        <v>515</v>
      </c>
      <c r="C541" s="201">
        <v>578</v>
      </c>
      <c r="D541" s="202">
        <v>5321</v>
      </c>
      <c r="E541" s="203">
        <v>0.10862619808306709</v>
      </c>
      <c r="G541" s="201">
        <v>604</v>
      </c>
      <c r="H541" s="202">
        <v>5326</v>
      </c>
      <c r="I541" s="203">
        <v>0.11340593315809237</v>
      </c>
      <c r="K541" s="212">
        <f t="shared" si="24"/>
        <v>26</v>
      </c>
      <c r="L541" s="189">
        <f t="shared" si="25"/>
        <v>5</v>
      </c>
      <c r="M541" s="213">
        <f t="shared" si="26"/>
        <v>4.7797350750252848E-3</v>
      </c>
    </row>
    <row r="542" spans="1:13" ht="15.75" x14ac:dyDescent="0.25">
      <c r="A542" s="201" t="s">
        <v>1367</v>
      </c>
      <c r="B542" s="218" t="s">
        <v>516</v>
      </c>
      <c r="C542" s="201">
        <v>70</v>
      </c>
      <c r="D542" s="202">
        <v>1265</v>
      </c>
      <c r="E542" s="203">
        <v>5.533596837944664E-2</v>
      </c>
      <c r="G542" s="201">
        <v>59</v>
      </c>
      <c r="H542" s="202">
        <v>1250</v>
      </c>
      <c r="I542" s="203">
        <v>4.7199999999999999E-2</v>
      </c>
      <c r="K542" s="212">
        <f t="shared" si="24"/>
        <v>-11</v>
      </c>
      <c r="L542" s="189">
        <f t="shared" si="25"/>
        <v>-15</v>
      </c>
      <c r="M542" s="213">
        <f t="shared" si="26"/>
        <v>-8.1359683794466411E-3</v>
      </c>
    </row>
    <row r="543" spans="1:13" ht="15.75" x14ac:dyDescent="0.25">
      <c r="A543" s="201" t="s">
        <v>1368</v>
      </c>
      <c r="B543" s="218" t="s">
        <v>517</v>
      </c>
      <c r="C543" s="201">
        <v>108</v>
      </c>
      <c r="D543" s="202">
        <v>693</v>
      </c>
      <c r="E543" s="203">
        <v>0.15584415584415584</v>
      </c>
      <c r="G543" s="201">
        <v>89</v>
      </c>
      <c r="H543" s="202">
        <v>682</v>
      </c>
      <c r="I543" s="203">
        <v>0.13049853372434017</v>
      </c>
      <c r="K543" s="212">
        <f t="shared" si="24"/>
        <v>-19</v>
      </c>
      <c r="L543" s="189">
        <f t="shared" si="25"/>
        <v>-11</v>
      </c>
      <c r="M543" s="213">
        <f t="shared" si="26"/>
        <v>-2.5345622119815669E-2</v>
      </c>
    </row>
    <row r="544" spans="1:13" ht="15.75" x14ac:dyDescent="0.25">
      <c r="A544" s="201" t="s">
        <v>1369</v>
      </c>
      <c r="B544" s="218" t="s">
        <v>518</v>
      </c>
      <c r="C544" s="201">
        <v>128</v>
      </c>
      <c r="D544" s="202">
        <v>1195</v>
      </c>
      <c r="E544" s="203">
        <v>0.10711297071129706</v>
      </c>
      <c r="G544" s="201">
        <v>135</v>
      </c>
      <c r="H544" s="202">
        <v>1196</v>
      </c>
      <c r="I544" s="203">
        <v>0.112876254180602</v>
      </c>
      <c r="K544" s="212">
        <f t="shared" si="24"/>
        <v>7</v>
      </c>
      <c r="L544" s="189">
        <f t="shared" si="25"/>
        <v>1</v>
      </c>
      <c r="M544" s="213">
        <f t="shared" si="26"/>
        <v>5.7632834693049362E-3</v>
      </c>
    </row>
    <row r="545" spans="1:13" ht="15.75" x14ac:dyDescent="0.25">
      <c r="A545" s="201" t="s">
        <v>1370</v>
      </c>
      <c r="B545" s="218" t="s">
        <v>519</v>
      </c>
      <c r="C545" s="201">
        <v>125</v>
      </c>
      <c r="D545" s="202">
        <v>734</v>
      </c>
      <c r="E545" s="203">
        <v>0.17029972752043596</v>
      </c>
      <c r="G545" s="201">
        <v>113</v>
      </c>
      <c r="H545" s="202">
        <v>723</v>
      </c>
      <c r="I545" s="203">
        <v>0.15629322268326418</v>
      </c>
      <c r="K545" s="212">
        <f t="shared" si="24"/>
        <v>-12</v>
      </c>
      <c r="L545" s="189">
        <f t="shared" si="25"/>
        <v>-11</v>
      </c>
      <c r="M545" s="213">
        <f t="shared" si="26"/>
        <v>-1.4006504837171779E-2</v>
      </c>
    </row>
    <row r="546" spans="1:13" ht="15.75" x14ac:dyDescent="0.25">
      <c r="A546" s="201" t="s">
        <v>1371</v>
      </c>
      <c r="B546" s="218" t="s">
        <v>520</v>
      </c>
      <c r="C546" s="201">
        <v>227</v>
      </c>
      <c r="D546" s="202">
        <v>1671</v>
      </c>
      <c r="E546" s="203">
        <v>0.13584679832435667</v>
      </c>
      <c r="G546" s="201">
        <v>124</v>
      </c>
      <c r="H546" s="202">
        <v>1631</v>
      </c>
      <c r="I546" s="203">
        <v>7.6026977314530966E-2</v>
      </c>
      <c r="K546" s="212">
        <f t="shared" si="24"/>
        <v>-103</v>
      </c>
      <c r="L546" s="189">
        <f t="shared" si="25"/>
        <v>-40</v>
      </c>
      <c r="M546" s="213">
        <f t="shared" si="26"/>
        <v>-5.9819821009825705E-2</v>
      </c>
    </row>
    <row r="547" spans="1:13" ht="15.75" x14ac:dyDescent="0.25">
      <c r="A547" s="201" t="s">
        <v>1372</v>
      </c>
      <c r="B547" s="218" t="s">
        <v>521</v>
      </c>
      <c r="C547" s="201">
        <v>892</v>
      </c>
      <c r="D547" s="202">
        <v>3462</v>
      </c>
      <c r="E547" s="203">
        <v>0.25765453495089541</v>
      </c>
      <c r="G547" s="201">
        <v>703</v>
      </c>
      <c r="H547" s="202">
        <v>3452</v>
      </c>
      <c r="I547" s="203">
        <v>0.20365005793742758</v>
      </c>
      <c r="K547" s="212">
        <f t="shared" si="24"/>
        <v>-189</v>
      </c>
      <c r="L547" s="189">
        <f t="shared" si="25"/>
        <v>-10</v>
      </c>
      <c r="M547" s="213">
        <f t="shared" si="26"/>
        <v>-5.4004477013467833E-2</v>
      </c>
    </row>
    <row r="548" spans="1:13" ht="15.75" x14ac:dyDescent="0.25">
      <c r="A548" s="201" t="s">
        <v>1373</v>
      </c>
      <c r="B548" s="218" t="s">
        <v>522</v>
      </c>
      <c r="C548" s="201">
        <v>106</v>
      </c>
      <c r="D548" s="202">
        <v>650</v>
      </c>
      <c r="E548" s="203">
        <v>0.16307692307692306</v>
      </c>
      <c r="G548" s="201">
        <v>79</v>
      </c>
      <c r="H548" s="202">
        <v>634</v>
      </c>
      <c r="I548" s="203">
        <v>0.12460567823343849</v>
      </c>
      <c r="K548" s="212">
        <f t="shared" si="24"/>
        <v>-27</v>
      </c>
      <c r="L548" s="189">
        <f t="shared" si="25"/>
        <v>-16</v>
      </c>
      <c r="M548" s="213">
        <f t="shared" si="26"/>
        <v>-3.8471244843484576E-2</v>
      </c>
    </row>
    <row r="549" spans="1:13" ht="15.75" x14ac:dyDescent="0.25">
      <c r="A549" s="201" t="s">
        <v>1374</v>
      </c>
      <c r="B549" s="218" t="s">
        <v>523</v>
      </c>
      <c r="C549" s="201">
        <v>181</v>
      </c>
      <c r="D549" s="202">
        <v>776</v>
      </c>
      <c r="E549" s="203">
        <v>0.23324742268041238</v>
      </c>
      <c r="G549" s="201">
        <v>151</v>
      </c>
      <c r="H549" s="202">
        <v>757</v>
      </c>
      <c r="I549" s="203">
        <v>0.19947159841479525</v>
      </c>
      <c r="K549" s="212">
        <f t="shared" si="24"/>
        <v>-30</v>
      </c>
      <c r="L549" s="189">
        <f t="shared" si="25"/>
        <v>-19</v>
      </c>
      <c r="M549" s="213">
        <f t="shared" si="26"/>
        <v>-3.3775824265617121E-2</v>
      </c>
    </row>
    <row r="550" spans="1:13" ht="15.75" x14ac:dyDescent="0.25">
      <c r="A550" s="201" t="s">
        <v>1375</v>
      </c>
      <c r="B550" s="218" t="s">
        <v>524</v>
      </c>
      <c r="C550" s="201">
        <v>213</v>
      </c>
      <c r="D550" s="202">
        <v>1249</v>
      </c>
      <c r="E550" s="203">
        <v>0.17053642914331466</v>
      </c>
      <c r="G550" s="201">
        <v>163</v>
      </c>
      <c r="H550" s="202">
        <v>1244</v>
      </c>
      <c r="I550" s="203">
        <v>0.13102893890675241</v>
      </c>
      <c r="K550" s="212">
        <f t="shared" si="24"/>
        <v>-50</v>
      </c>
      <c r="L550" s="189">
        <f t="shared" si="25"/>
        <v>-5</v>
      </c>
      <c r="M550" s="213">
        <f t="shared" si="26"/>
        <v>-3.9507490236562248E-2</v>
      </c>
    </row>
    <row r="551" spans="1:13" ht="15.75" x14ac:dyDescent="0.25">
      <c r="A551" s="201" t="s">
        <v>1376</v>
      </c>
      <c r="B551" s="218" t="s">
        <v>525</v>
      </c>
      <c r="C551" s="201">
        <v>727</v>
      </c>
      <c r="D551" s="202">
        <v>3238</v>
      </c>
      <c r="E551" s="203">
        <v>0.22452130945027796</v>
      </c>
      <c r="G551" s="201">
        <v>809</v>
      </c>
      <c r="H551" s="202">
        <v>3242</v>
      </c>
      <c r="I551" s="203">
        <v>0.24953732264034548</v>
      </c>
      <c r="K551" s="212">
        <f t="shared" si="24"/>
        <v>82</v>
      </c>
      <c r="L551" s="189">
        <f t="shared" si="25"/>
        <v>4</v>
      </c>
      <c r="M551" s="213">
        <f t="shared" si="26"/>
        <v>2.5016013190067521E-2</v>
      </c>
    </row>
    <row r="552" spans="1:13" ht="15.75" x14ac:dyDescent="0.25">
      <c r="A552" s="201" t="s">
        <v>1377</v>
      </c>
      <c r="B552" s="218" t="s">
        <v>526</v>
      </c>
      <c r="C552" s="201">
        <v>238</v>
      </c>
      <c r="D552" s="202">
        <v>4239</v>
      </c>
      <c r="E552" s="203">
        <v>5.6145317291814108E-2</v>
      </c>
      <c r="G552" s="201">
        <v>187</v>
      </c>
      <c r="H552" s="202">
        <v>4226</v>
      </c>
      <c r="I552" s="203">
        <v>4.4249881684808326E-2</v>
      </c>
      <c r="K552" s="212">
        <f t="shared" si="24"/>
        <v>-51</v>
      </c>
      <c r="L552" s="189">
        <f t="shared" si="25"/>
        <v>-13</v>
      </c>
      <c r="M552" s="213">
        <f t="shared" si="26"/>
        <v>-1.1895435607005782E-2</v>
      </c>
    </row>
    <row r="553" spans="1:13" ht="15.75" x14ac:dyDescent="0.25">
      <c r="A553" s="201" t="s">
        <v>1378</v>
      </c>
      <c r="B553" s="218" t="s">
        <v>527</v>
      </c>
      <c r="C553" s="201">
        <v>27</v>
      </c>
      <c r="D553" s="202">
        <v>86</v>
      </c>
      <c r="E553" s="203">
        <v>0.31395348837209303</v>
      </c>
      <c r="G553" s="201">
        <v>24</v>
      </c>
      <c r="H553" s="202">
        <v>86</v>
      </c>
      <c r="I553" s="203">
        <v>0.27906976744186046</v>
      </c>
      <c r="K553" s="212">
        <f t="shared" si="24"/>
        <v>-3</v>
      </c>
      <c r="L553" s="189">
        <f t="shared" si="25"/>
        <v>0</v>
      </c>
      <c r="M553" s="213">
        <f t="shared" si="26"/>
        <v>-3.4883720930232565E-2</v>
      </c>
    </row>
    <row r="554" spans="1:13" ht="15.75" x14ac:dyDescent="0.25">
      <c r="A554" s="201" t="s">
        <v>1379</v>
      </c>
      <c r="B554" s="218" t="s">
        <v>528</v>
      </c>
      <c r="C554" s="201">
        <v>68</v>
      </c>
      <c r="D554" s="202">
        <v>459</v>
      </c>
      <c r="E554" s="203">
        <v>0.14814814814814814</v>
      </c>
      <c r="G554" s="201">
        <v>72</v>
      </c>
      <c r="H554" s="202">
        <v>466</v>
      </c>
      <c r="I554" s="203">
        <v>0.15450643776824036</v>
      </c>
      <c r="K554" s="212">
        <f t="shared" si="24"/>
        <v>4</v>
      </c>
      <c r="L554" s="189">
        <f t="shared" si="25"/>
        <v>7</v>
      </c>
      <c r="M554" s="213">
        <f t="shared" si="26"/>
        <v>6.3582896200922168E-3</v>
      </c>
    </row>
    <row r="555" spans="1:13" ht="15.75" x14ac:dyDescent="0.25">
      <c r="A555" s="201" t="s">
        <v>1380</v>
      </c>
      <c r="B555" s="218" t="s">
        <v>529</v>
      </c>
      <c r="C555" s="201">
        <v>39</v>
      </c>
      <c r="D555" s="202">
        <v>1345</v>
      </c>
      <c r="E555" s="203">
        <v>2.8996282527881039E-2</v>
      </c>
      <c r="G555" s="201">
        <v>42</v>
      </c>
      <c r="H555" s="202">
        <v>1346</v>
      </c>
      <c r="I555" s="203">
        <v>3.1203566121842496E-2</v>
      </c>
      <c r="K555" s="212">
        <f t="shared" si="24"/>
        <v>3</v>
      </c>
      <c r="L555" s="189">
        <f t="shared" si="25"/>
        <v>1</v>
      </c>
      <c r="M555" s="213">
        <f t="shared" si="26"/>
        <v>2.2072835939614573E-3</v>
      </c>
    </row>
    <row r="556" spans="1:13" ht="15.75" x14ac:dyDescent="0.25">
      <c r="A556" s="201" t="s">
        <v>1381</v>
      </c>
      <c r="B556" s="218" t="s">
        <v>530</v>
      </c>
      <c r="C556" s="201">
        <v>57</v>
      </c>
      <c r="D556" s="202">
        <v>1869</v>
      </c>
      <c r="E556" s="203">
        <v>3.0497592295345103E-2</v>
      </c>
      <c r="G556" s="201">
        <v>57</v>
      </c>
      <c r="H556" s="202">
        <v>1871</v>
      </c>
      <c r="I556" s="203">
        <v>3.0464991982896848E-2</v>
      </c>
      <c r="K556" s="212">
        <f t="shared" si="24"/>
        <v>0</v>
      </c>
      <c r="L556" s="189">
        <f t="shared" si="25"/>
        <v>2</v>
      </c>
      <c r="M556" s="213">
        <f t="shared" si="26"/>
        <v>-3.2600312448255453E-5</v>
      </c>
    </row>
    <row r="557" spans="1:13" ht="15.75" x14ac:dyDescent="0.25">
      <c r="A557" s="201" t="s">
        <v>1382</v>
      </c>
      <c r="B557" s="218" t="s">
        <v>531</v>
      </c>
      <c r="C557" s="201">
        <v>40</v>
      </c>
      <c r="D557" s="202">
        <v>1303</v>
      </c>
      <c r="E557" s="203">
        <v>3.0698388334612432E-2</v>
      </c>
      <c r="G557" s="201">
        <v>41</v>
      </c>
      <c r="H557" s="202">
        <v>1305</v>
      </c>
      <c r="I557" s="203">
        <v>3.1417624521072794E-2</v>
      </c>
      <c r="K557" s="212">
        <f t="shared" si="24"/>
        <v>1</v>
      </c>
      <c r="L557" s="189">
        <f t="shared" si="25"/>
        <v>2</v>
      </c>
      <c r="M557" s="213">
        <f t="shared" si="26"/>
        <v>7.1923618646036261E-4</v>
      </c>
    </row>
    <row r="558" spans="1:13" ht="15.75" x14ac:dyDescent="0.25">
      <c r="A558" s="201" t="s">
        <v>1384</v>
      </c>
      <c r="B558" s="218" t="s">
        <v>533</v>
      </c>
      <c r="C558" s="201">
        <v>46</v>
      </c>
      <c r="D558" s="202">
        <v>292</v>
      </c>
      <c r="E558" s="203">
        <v>0.15753424657534246</v>
      </c>
      <c r="G558" s="201">
        <v>43</v>
      </c>
      <c r="H558" s="202">
        <v>291</v>
      </c>
      <c r="I558" s="203">
        <v>0.14776632302405499</v>
      </c>
      <c r="K558" s="212">
        <f t="shared" si="24"/>
        <v>-3</v>
      </c>
      <c r="L558" s="189">
        <f t="shared" si="25"/>
        <v>-1</v>
      </c>
      <c r="M558" s="213">
        <f t="shared" si="26"/>
        <v>-9.7679235512874718E-3</v>
      </c>
    </row>
    <row r="559" spans="1:13" ht="15.75" x14ac:dyDescent="0.25">
      <c r="A559" s="201" t="s">
        <v>1385</v>
      </c>
      <c r="B559" s="218" t="s">
        <v>534</v>
      </c>
      <c r="C559" s="201">
        <v>82</v>
      </c>
      <c r="D559" s="202">
        <v>373</v>
      </c>
      <c r="E559" s="203">
        <v>0.21983914209115282</v>
      </c>
      <c r="G559" s="201">
        <v>70</v>
      </c>
      <c r="H559" s="202">
        <v>382</v>
      </c>
      <c r="I559" s="203">
        <v>0.18324607329842932</v>
      </c>
      <c r="K559" s="212">
        <f t="shared" si="24"/>
        <v>-12</v>
      </c>
      <c r="L559" s="189">
        <f t="shared" si="25"/>
        <v>9</v>
      </c>
      <c r="M559" s="213">
        <f t="shared" si="26"/>
        <v>-3.6593068792723504E-2</v>
      </c>
    </row>
    <row r="560" spans="1:13" ht="15.75" x14ac:dyDescent="0.25">
      <c r="A560" s="201" t="s">
        <v>1386</v>
      </c>
      <c r="B560" s="218" t="s">
        <v>535</v>
      </c>
      <c r="C560" s="201">
        <v>285</v>
      </c>
      <c r="D560" s="202">
        <v>4234</v>
      </c>
      <c r="E560" s="203">
        <v>6.7312234293812001E-2</v>
      </c>
      <c r="G560" s="201">
        <v>244</v>
      </c>
      <c r="H560" s="202">
        <v>4183</v>
      </c>
      <c r="I560" s="203">
        <v>5.8331341142720539E-2</v>
      </c>
      <c r="K560" s="212">
        <f t="shared" si="24"/>
        <v>-41</v>
      </c>
      <c r="L560" s="189">
        <f t="shared" si="25"/>
        <v>-51</v>
      </c>
      <c r="M560" s="213">
        <f t="shared" si="26"/>
        <v>-8.9808931510914625E-3</v>
      </c>
    </row>
    <row r="561" spans="1:13" ht="15.75" x14ac:dyDescent="0.25">
      <c r="A561" s="201" t="s">
        <v>1387</v>
      </c>
      <c r="B561" s="218" t="s">
        <v>536</v>
      </c>
      <c r="C561" s="201">
        <v>180</v>
      </c>
      <c r="D561" s="202">
        <v>2836</v>
      </c>
      <c r="E561" s="203">
        <v>6.3469675599435824E-2</v>
      </c>
      <c r="G561" s="201">
        <v>158</v>
      </c>
      <c r="H561" s="202">
        <v>2800</v>
      </c>
      <c r="I561" s="203">
        <v>5.6428571428571425E-2</v>
      </c>
      <c r="K561" s="212">
        <f t="shared" si="24"/>
        <v>-22</v>
      </c>
      <c r="L561" s="189">
        <f t="shared" si="25"/>
        <v>-36</v>
      </c>
      <c r="M561" s="213">
        <f t="shared" si="26"/>
        <v>-7.0411041708643984E-3</v>
      </c>
    </row>
    <row r="562" spans="1:13" ht="15.75" x14ac:dyDescent="0.25">
      <c r="A562" s="201" t="s">
        <v>1388</v>
      </c>
      <c r="B562" s="218" t="s">
        <v>537</v>
      </c>
      <c r="C562" s="201">
        <v>45</v>
      </c>
      <c r="D562" s="202">
        <v>342</v>
      </c>
      <c r="E562" s="203">
        <v>0.13157894736842105</v>
      </c>
      <c r="G562" s="201">
        <v>40</v>
      </c>
      <c r="H562" s="202">
        <v>348</v>
      </c>
      <c r="I562" s="203">
        <v>0.11494252873563218</v>
      </c>
      <c r="K562" s="212">
        <f t="shared" si="24"/>
        <v>-5</v>
      </c>
      <c r="L562" s="189">
        <f t="shared" si="25"/>
        <v>6</v>
      </c>
      <c r="M562" s="213">
        <f t="shared" si="26"/>
        <v>-1.6636418632788863E-2</v>
      </c>
    </row>
    <row r="563" spans="1:13" ht="15.75" x14ac:dyDescent="0.25">
      <c r="A563" s="201" t="s">
        <v>1389</v>
      </c>
      <c r="B563" s="218" t="s">
        <v>538</v>
      </c>
      <c r="C563" s="201">
        <v>23</v>
      </c>
      <c r="D563" s="202">
        <v>1003</v>
      </c>
      <c r="E563" s="203">
        <v>2.2931206380857428E-2</v>
      </c>
      <c r="G563" s="201">
        <v>18</v>
      </c>
      <c r="H563" s="202">
        <v>1000</v>
      </c>
      <c r="I563" s="203">
        <v>1.7999999999999999E-2</v>
      </c>
      <c r="K563" s="212">
        <f t="shared" si="24"/>
        <v>-5</v>
      </c>
      <c r="L563" s="189">
        <f t="shared" si="25"/>
        <v>-3</v>
      </c>
      <c r="M563" s="213">
        <f t="shared" si="26"/>
        <v>-4.9312063808574294E-3</v>
      </c>
    </row>
    <row r="564" spans="1:13" ht="15.75" x14ac:dyDescent="0.25">
      <c r="A564" s="201" t="s">
        <v>1390</v>
      </c>
      <c r="B564" s="218" t="s">
        <v>539</v>
      </c>
      <c r="C564" s="201">
        <v>353</v>
      </c>
      <c r="D564" s="202">
        <v>2225</v>
      </c>
      <c r="E564" s="203">
        <v>0.15865168539325844</v>
      </c>
      <c r="G564" s="201">
        <v>373</v>
      </c>
      <c r="H564" s="202">
        <v>2228</v>
      </c>
      <c r="I564" s="203">
        <v>0.16741472172351884</v>
      </c>
      <c r="K564" s="212">
        <f t="shared" si="24"/>
        <v>20</v>
      </c>
      <c r="L564" s="189">
        <f t="shared" si="25"/>
        <v>3</v>
      </c>
      <c r="M564" s="213">
        <f t="shared" si="26"/>
        <v>8.7630363302604042E-3</v>
      </c>
    </row>
    <row r="565" spans="1:13" ht="15.75" x14ac:dyDescent="0.25">
      <c r="A565" s="201" t="s">
        <v>1391</v>
      </c>
      <c r="B565" s="218" t="s">
        <v>540</v>
      </c>
      <c r="C565" s="201">
        <v>456</v>
      </c>
      <c r="D565" s="202">
        <v>3785</v>
      </c>
      <c r="E565" s="203">
        <v>0.12047556142668428</v>
      </c>
      <c r="G565" s="201">
        <v>476</v>
      </c>
      <c r="H565" s="202">
        <v>3789</v>
      </c>
      <c r="I565" s="203">
        <v>0.12562681446291898</v>
      </c>
      <c r="K565" s="212">
        <f t="shared" si="24"/>
        <v>20</v>
      </c>
      <c r="L565" s="189">
        <f t="shared" si="25"/>
        <v>4</v>
      </c>
      <c r="M565" s="213">
        <f t="shared" si="26"/>
        <v>5.1512530362347042E-3</v>
      </c>
    </row>
    <row r="566" spans="1:13" ht="15.75" x14ac:dyDescent="0.25">
      <c r="A566" s="201" t="s">
        <v>1392</v>
      </c>
      <c r="B566" s="218" t="s">
        <v>541</v>
      </c>
      <c r="C566" s="201">
        <v>140</v>
      </c>
      <c r="D566" s="202">
        <v>3603</v>
      </c>
      <c r="E566" s="203">
        <v>3.8856508465167916E-2</v>
      </c>
      <c r="G566" s="201">
        <v>150</v>
      </c>
      <c r="H566" s="202">
        <v>3607</v>
      </c>
      <c r="I566" s="203">
        <v>4.1585805378430832E-2</v>
      </c>
      <c r="K566" s="212">
        <f t="shared" si="24"/>
        <v>10</v>
      </c>
      <c r="L566" s="189">
        <f t="shared" si="25"/>
        <v>4</v>
      </c>
      <c r="M566" s="213">
        <f t="shared" si="26"/>
        <v>2.7292969132629158E-3</v>
      </c>
    </row>
    <row r="567" spans="1:13" ht="15.75" x14ac:dyDescent="0.25">
      <c r="A567" s="201" t="s">
        <v>1393</v>
      </c>
      <c r="B567" s="218" t="s">
        <v>542</v>
      </c>
      <c r="C567" s="201">
        <v>327</v>
      </c>
      <c r="D567" s="202">
        <v>6222</v>
      </c>
      <c r="E567" s="203">
        <v>5.2555448408871747E-2</v>
      </c>
      <c r="G567" s="201">
        <v>329</v>
      </c>
      <c r="H567" s="202">
        <v>6229</v>
      </c>
      <c r="I567" s="203">
        <v>5.2817466688071919E-2</v>
      </c>
      <c r="K567" s="212">
        <f t="shared" si="24"/>
        <v>2</v>
      </c>
      <c r="L567" s="189">
        <f t="shared" si="25"/>
        <v>7</v>
      </c>
      <c r="M567" s="213">
        <f t="shared" si="26"/>
        <v>2.6201827920017268E-4</v>
      </c>
    </row>
    <row r="568" spans="1:13" ht="15.75" x14ac:dyDescent="0.25">
      <c r="A568" s="201" t="s">
        <v>1394</v>
      </c>
      <c r="B568" s="218" t="s">
        <v>543</v>
      </c>
      <c r="C568" s="201">
        <v>12</v>
      </c>
      <c r="D568" s="202">
        <v>76</v>
      </c>
      <c r="E568" s="203">
        <v>0.15789473684210525</v>
      </c>
      <c r="G568" s="201">
        <v>5</v>
      </c>
      <c r="H568" s="202">
        <v>74</v>
      </c>
      <c r="I568" s="203">
        <v>6.7567567567567571E-2</v>
      </c>
      <c r="K568" s="212">
        <f t="shared" si="24"/>
        <v>-7</v>
      </c>
      <c r="L568" s="189">
        <f t="shared" si="25"/>
        <v>-2</v>
      </c>
      <c r="M568" s="213">
        <f t="shared" si="26"/>
        <v>-9.0327169274537683E-2</v>
      </c>
    </row>
    <row r="569" spans="1:13" ht="15.75" x14ac:dyDescent="0.25">
      <c r="A569" s="201" t="s">
        <v>1395</v>
      </c>
      <c r="B569" s="218" t="s">
        <v>544</v>
      </c>
      <c r="C569" s="201">
        <v>28</v>
      </c>
      <c r="D569" s="202">
        <v>252</v>
      </c>
      <c r="E569" s="203">
        <v>0.1111111111111111</v>
      </c>
      <c r="G569" s="201">
        <v>21</v>
      </c>
      <c r="H569" s="202">
        <v>252</v>
      </c>
      <c r="I569" s="203">
        <v>8.3333333333333329E-2</v>
      </c>
      <c r="K569" s="212">
        <f t="shared" si="24"/>
        <v>-7</v>
      </c>
      <c r="L569" s="189">
        <f t="shared" si="25"/>
        <v>0</v>
      </c>
      <c r="M569" s="213">
        <f t="shared" si="26"/>
        <v>-2.7777777777777776E-2</v>
      </c>
    </row>
    <row r="570" spans="1:13" ht="15.75" x14ac:dyDescent="0.25">
      <c r="A570" s="201" t="s">
        <v>1396</v>
      </c>
      <c r="B570" s="218" t="s">
        <v>545</v>
      </c>
      <c r="C570" s="201">
        <v>111</v>
      </c>
      <c r="D570" s="202">
        <v>908</v>
      </c>
      <c r="E570" s="203">
        <v>0.1222466960352423</v>
      </c>
      <c r="G570" s="201">
        <v>115</v>
      </c>
      <c r="H570" s="202">
        <v>905</v>
      </c>
      <c r="I570" s="203">
        <v>0.1270718232044199</v>
      </c>
      <c r="K570" s="212">
        <f t="shared" si="24"/>
        <v>4</v>
      </c>
      <c r="L570" s="189">
        <f t="shared" si="25"/>
        <v>-3</v>
      </c>
      <c r="M570" s="213">
        <f t="shared" si="26"/>
        <v>4.825127169177601E-3</v>
      </c>
    </row>
    <row r="571" spans="1:13" ht="15.75" x14ac:dyDescent="0.25">
      <c r="A571" s="201" t="s">
        <v>1397</v>
      </c>
      <c r="B571" s="218" t="s">
        <v>546</v>
      </c>
      <c r="C571" s="201">
        <v>119</v>
      </c>
      <c r="D571" s="202">
        <v>676</v>
      </c>
      <c r="E571" s="203">
        <v>0.17603550295857989</v>
      </c>
      <c r="G571" s="201">
        <v>119</v>
      </c>
      <c r="H571" s="202">
        <v>681</v>
      </c>
      <c r="I571" s="203">
        <v>0.17474302496328928</v>
      </c>
      <c r="K571" s="212">
        <f t="shared" si="24"/>
        <v>0</v>
      </c>
      <c r="L571" s="189">
        <f t="shared" si="25"/>
        <v>5</v>
      </c>
      <c r="M571" s="213">
        <f t="shared" si="26"/>
        <v>-1.292477995290614E-3</v>
      </c>
    </row>
    <row r="572" spans="1:13" ht="15.75" x14ac:dyDescent="0.25">
      <c r="A572" s="201" t="s">
        <v>1398</v>
      </c>
      <c r="B572" s="218" t="s">
        <v>547</v>
      </c>
      <c r="C572" s="201">
        <v>26</v>
      </c>
      <c r="D572" s="202">
        <v>150</v>
      </c>
      <c r="E572" s="203">
        <v>0.17333333333333334</v>
      </c>
      <c r="G572" s="201">
        <v>23</v>
      </c>
      <c r="H572" s="202">
        <v>152</v>
      </c>
      <c r="I572" s="203">
        <v>0.15131578947368421</v>
      </c>
      <c r="K572" s="212">
        <f t="shared" si="24"/>
        <v>-3</v>
      </c>
      <c r="L572" s="189">
        <f t="shared" si="25"/>
        <v>2</v>
      </c>
      <c r="M572" s="213">
        <f t="shared" si="26"/>
        <v>-2.201754385964913E-2</v>
      </c>
    </row>
    <row r="573" spans="1:13" ht="15.75" x14ac:dyDescent="0.25">
      <c r="A573" s="201" t="s">
        <v>1399</v>
      </c>
      <c r="B573" s="218" t="s">
        <v>548</v>
      </c>
      <c r="C573" s="201">
        <v>49</v>
      </c>
      <c r="D573" s="202">
        <v>231</v>
      </c>
      <c r="E573" s="203">
        <v>0.21212121212121213</v>
      </c>
      <c r="G573" s="201">
        <v>44</v>
      </c>
      <c r="H573" s="202">
        <v>228</v>
      </c>
      <c r="I573" s="203">
        <v>0.19298245614035087</v>
      </c>
      <c r="K573" s="212">
        <f t="shared" si="24"/>
        <v>-5</v>
      </c>
      <c r="L573" s="189">
        <f t="shared" si="25"/>
        <v>-3</v>
      </c>
      <c r="M573" s="213">
        <f t="shared" si="26"/>
        <v>-1.9138755980861261E-2</v>
      </c>
    </row>
    <row r="574" spans="1:13" ht="15.75" x14ac:dyDescent="0.25">
      <c r="A574" s="201" t="s">
        <v>1400</v>
      </c>
      <c r="B574" s="218" t="s">
        <v>549</v>
      </c>
      <c r="C574" s="201">
        <v>62</v>
      </c>
      <c r="D574" s="202">
        <v>507</v>
      </c>
      <c r="E574" s="203">
        <v>0.1222879684418146</v>
      </c>
      <c r="G574" s="201">
        <v>64</v>
      </c>
      <c r="H574" s="202">
        <v>503</v>
      </c>
      <c r="I574" s="203">
        <v>0.1272365805168986</v>
      </c>
      <c r="K574" s="212">
        <f t="shared" si="24"/>
        <v>2</v>
      </c>
      <c r="L574" s="189">
        <f t="shared" si="25"/>
        <v>-4</v>
      </c>
      <c r="M574" s="213">
        <f t="shared" si="26"/>
        <v>4.9486120750839996E-3</v>
      </c>
    </row>
    <row r="575" spans="1:13" ht="15.75" x14ac:dyDescent="0.25">
      <c r="A575" s="201" t="s">
        <v>1401</v>
      </c>
      <c r="B575" s="218" t="s">
        <v>550</v>
      </c>
      <c r="C575" s="201">
        <v>22</v>
      </c>
      <c r="D575" s="202">
        <v>93</v>
      </c>
      <c r="E575" s="203">
        <v>0.23655913978494625</v>
      </c>
      <c r="G575" s="201">
        <v>18</v>
      </c>
      <c r="H575" s="202">
        <v>90</v>
      </c>
      <c r="I575" s="203">
        <v>0.2</v>
      </c>
      <c r="K575" s="212">
        <f t="shared" si="24"/>
        <v>-4</v>
      </c>
      <c r="L575" s="189">
        <f t="shared" si="25"/>
        <v>-3</v>
      </c>
      <c r="M575" s="213">
        <f t="shared" si="26"/>
        <v>-3.6559139784946237E-2</v>
      </c>
    </row>
    <row r="576" spans="1:13" ht="15.75" x14ac:dyDescent="0.25">
      <c r="A576" s="201" t="s">
        <v>1402</v>
      </c>
      <c r="B576" s="218" t="s">
        <v>551</v>
      </c>
      <c r="C576" s="201">
        <v>8</v>
      </c>
      <c r="D576" s="202">
        <v>37</v>
      </c>
      <c r="E576" s="203">
        <v>0.21621621621621623</v>
      </c>
      <c r="G576" s="201">
        <v>7</v>
      </c>
      <c r="H576" s="202">
        <v>37</v>
      </c>
      <c r="I576" s="203">
        <v>0.1891891891891892</v>
      </c>
      <c r="K576" s="212">
        <f t="shared" si="24"/>
        <v>-1</v>
      </c>
      <c r="L576" s="189">
        <f t="shared" si="25"/>
        <v>0</v>
      </c>
      <c r="M576" s="213">
        <f t="shared" si="26"/>
        <v>-2.7027027027027029E-2</v>
      </c>
    </row>
    <row r="577" spans="1:13" ht="15.75" x14ac:dyDescent="0.25">
      <c r="A577" s="201" t="s">
        <v>1403</v>
      </c>
      <c r="B577" s="218" t="s">
        <v>552</v>
      </c>
      <c r="C577" s="201">
        <v>68</v>
      </c>
      <c r="D577" s="202">
        <v>554</v>
      </c>
      <c r="E577" s="203">
        <v>0.12274368231046931</v>
      </c>
      <c r="G577" s="201">
        <v>52</v>
      </c>
      <c r="H577" s="202">
        <v>546</v>
      </c>
      <c r="I577" s="203">
        <v>9.5238095238095233E-2</v>
      </c>
      <c r="K577" s="212">
        <f t="shared" si="24"/>
        <v>-16</v>
      </c>
      <c r="L577" s="189">
        <f t="shared" si="25"/>
        <v>-8</v>
      </c>
      <c r="M577" s="213">
        <f t="shared" si="26"/>
        <v>-2.7505587072374077E-2</v>
      </c>
    </row>
    <row r="578" spans="1:13" ht="15.75" x14ac:dyDescent="0.25">
      <c r="A578" s="201" t="s">
        <v>1404</v>
      </c>
      <c r="B578" s="218" t="s">
        <v>553</v>
      </c>
      <c r="C578" s="201">
        <v>124</v>
      </c>
      <c r="D578" s="202">
        <v>1940</v>
      </c>
      <c r="E578" s="203">
        <v>6.3917525773195871E-2</v>
      </c>
      <c r="G578" s="201">
        <v>99</v>
      </c>
      <c r="H578" s="202">
        <v>1924</v>
      </c>
      <c r="I578" s="203">
        <v>5.1455301455301458E-2</v>
      </c>
      <c r="K578" s="212">
        <f t="shared" si="24"/>
        <v>-25</v>
      </c>
      <c r="L578" s="189">
        <f t="shared" si="25"/>
        <v>-16</v>
      </c>
      <c r="M578" s="213">
        <f t="shared" si="26"/>
        <v>-1.2462224317894413E-2</v>
      </c>
    </row>
    <row r="579" spans="1:13" ht="15.75" x14ac:dyDescent="0.25">
      <c r="A579" s="201" t="s">
        <v>1405</v>
      </c>
      <c r="B579" s="218" t="s">
        <v>554</v>
      </c>
      <c r="C579" s="201">
        <v>66</v>
      </c>
      <c r="D579" s="202">
        <v>263</v>
      </c>
      <c r="E579" s="203">
        <v>0.2509505703422053</v>
      </c>
      <c r="G579" s="201">
        <v>43</v>
      </c>
      <c r="H579" s="202">
        <v>260</v>
      </c>
      <c r="I579" s="203">
        <v>0.16538461538461538</v>
      </c>
      <c r="K579" s="212">
        <f t="shared" si="24"/>
        <v>-23</v>
      </c>
      <c r="L579" s="189">
        <f t="shared" si="25"/>
        <v>-3</v>
      </c>
      <c r="M579" s="213">
        <f t="shared" si="26"/>
        <v>-8.5565954957589924E-2</v>
      </c>
    </row>
    <row r="580" spans="1:13" ht="15.75" x14ac:dyDescent="0.25">
      <c r="A580" s="201" t="s">
        <v>1406</v>
      </c>
      <c r="B580" s="218" t="s">
        <v>555</v>
      </c>
      <c r="C580" s="201">
        <v>36</v>
      </c>
      <c r="D580" s="202">
        <v>364</v>
      </c>
      <c r="E580" s="203">
        <v>9.8901098901098897E-2</v>
      </c>
      <c r="G580" s="201">
        <v>28</v>
      </c>
      <c r="H580" s="202">
        <v>358</v>
      </c>
      <c r="I580" s="203">
        <v>7.8212290502793297E-2</v>
      </c>
      <c r="K580" s="212">
        <f t="shared" si="24"/>
        <v>-8</v>
      </c>
      <c r="L580" s="189">
        <f t="shared" si="25"/>
        <v>-6</v>
      </c>
      <c r="M580" s="213">
        <f t="shared" si="26"/>
        <v>-2.06888083983056E-2</v>
      </c>
    </row>
    <row r="581" spans="1:13" ht="15.75" x14ac:dyDescent="0.25">
      <c r="A581" s="201" t="s">
        <v>1407</v>
      </c>
      <c r="B581" s="218" t="s">
        <v>556</v>
      </c>
      <c r="C581" s="201">
        <v>226</v>
      </c>
      <c r="D581" s="202">
        <v>1530</v>
      </c>
      <c r="E581" s="203">
        <v>0.1477124183006536</v>
      </c>
      <c r="G581" s="201">
        <v>218</v>
      </c>
      <c r="H581" s="202">
        <v>1506</v>
      </c>
      <c r="I581" s="203">
        <v>0.14475431606905712</v>
      </c>
      <c r="K581" s="212">
        <f t="shared" si="24"/>
        <v>-8</v>
      </c>
      <c r="L581" s="189">
        <f t="shared" si="25"/>
        <v>-24</v>
      </c>
      <c r="M581" s="213">
        <f t="shared" si="26"/>
        <v>-2.9581022315964822E-3</v>
      </c>
    </row>
    <row r="582" spans="1:13" ht="15.75" x14ac:dyDescent="0.25">
      <c r="A582" s="201" t="s">
        <v>1408</v>
      </c>
      <c r="B582" s="218" t="s">
        <v>557</v>
      </c>
      <c r="C582" s="201">
        <v>30</v>
      </c>
      <c r="D582" s="202">
        <v>994</v>
      </c>
      <c r="E582" s="203">
        <v>3.0181086519114688E-2</v>
      </c>
      <c r="G582" s="201">
        <v>36</v>
      </c>
      <c r="H582" s="202">
        <v>974</v>
      </c>
      <c r="I582" s="203">
        <v>3.6960985626283367E-2</v>
      </c>
      <c r="K582" s="212">
        <f t="shared" si="24"/>
        <v>6</v>
      </c>
      <c r="L582" s="189">
        <f t="shared" si="25"/>
        <v>-20</v>
      </c>
      <c r="M582" s="213">
        <f t="shared" si="26"/>
        <v>6.7798991071686791E-3</v>
      </c>
    </row>
    <row r="583" spans="1:13" ht="15.75" x14ac:dyDescent="0.25">
      <c r="A583" s="201" t="s">
        <v>1409</v>
      </c>
      <c r="B583" s="218" t="s">
        <v>558</v>
      </c>
      <c r="C583" s="201">
        <v>593</v>
      </c>
      <c r="D583" s="202">
        <v>5627</v>
      </c>
      <c r="E583" s="203">
        <v>0.10538475208814643</v>
      </c>
      <c r="G583" s="201">
        <v>682</v>
      </c>
      <c r="H583" s="202">
        <v>5633</v>
      </c>
      <c r="I583" s="203">
        <v>0.12107225279602343</v>
      </c>
      <c r="K583" s="212">
        <f t="shared" si="24"/>
        <v>89</v>
      </c>
      <c r="L583" s="189">
        <f t="shared" si="25"/>
        <v>6</v>
      </c>
      <c r="M583" s="213">
        <f t="shared" si="26"/>
        <v>1.5687500707877E-2</v>
      </c>
    </row>
    <row r="584" spans="1:13" ht="15.75" x14ac:dyDescent="0.25">
      <c r="A584" s="201" t="s">
        <v>1410</v>
      </c>
      <c r="B584" s="218" t="s">
        <v>559</v>
      </c>
      <c r="C584" s="201">
        <v>334</v>
      </c>
      <c r="D584" s="202">
        <v>1946</v>
      </c>
      <c r="E584" s="203">
        <v>0.17163412127440905</v>
      </c>
      <c r="G584" s="201">
        <v>307</v>
      </c>
      <c r="H584" s="202">
        <v>1921</v>
      </c>
      <c r="I584" s="203">
        <v>0.15981259760541386</v>
      </c>
      <c r="K584" s="212">
        <f t="shared" ref="K584:K647" si="27">G584-C584</f>
        <v>-27</v>
      </c>
      <c r="L584" s="189">
        <f t="shared" ref="L584:L647" si="28">H584-D584</f>
        <v>-25</v>
      </c>
      <c r="M584" s="213">
        <f t="shared" ref="M584:M647" si="29">I584-E584</f>
        <v>-1.1821523668995193E-2</v>
      </c>
    </row>
    <row r="585" spans="1:13" ht="15.75" x14ac:dyDescent="0.25">
      <c r="A585" s="201" t="s">
        <v>1411</v>
      </c>
      <c r="B585" s="218" t="s">
        <v>560</v>
      </c>
      <c r="C585" s="201">
        <v>195</v>
      </c>
      <c r="D585" s="202">
        <v>1448</v>
      </c>
      <c r="E585" s="203">
        <v>0.13466850828729282</v>
      </c>
      <c r="G585" s="201">
        <v>171</v>
      </c>
      <c r="H585" s="202">
        <v>1432</v>
      </c>
      <c r="I585" s="203">
        <v>0.11941340782122906</v>
      </c>
      <c r="K585" s="212">
        <f t="shared" si="27"/>
        <v>-24</v>
      </c>
      <c r="L585" s="189">
        <f t="shared" si="28"/>
        <v>-16</v>
      </c>
      <c r="M585" s="213">
        <f t="shared" si="29"/>
        <v>-1.5255100466063765E-2</v>
      </c>
    </row>
    <row r="586" spans="1:13" ht="15.75" x14ac:dyDescent="0.25">
      <c r="A586" s="201" t="s">
        <v>1412</v>
      </c>
      <c r="B586" s="218" t="s">
        <v>561</v>
      </c>
      <c r="C586" s="201">
        <v>1089</v>
      </c>
      <c r="D586" s="202">
        <v>12495</v>
      </c>
      <c r="E586" s="203">
        <v>8.7154861944777909E-2</v>
      </c>
      <c r="G586" s="201">
        <v>1176</v>
      </c>
      <c r="H586" s="202">
        <v>12509</v>
      </c>
      <c r="I586" s="203">
        <v>9.4012311135982088E-2</v>
      </c>
      <c r="K586" s="212">
        <f t="shared" si="27"/>
        <v>87</v>
      </c>
      <c r="L586" s="189">
        <f t="shared" si="28"/>
        <v>14</v>
      </c>
      <c r="M586" s="213">
        <f t="shared" si="29"/>
        <v>6.8574491912041791E-3</v>
      </c>
    </row>
    <row r="587" spans="1:13" ht="15.75" x14ac:dyDescent="0.25">
      <c r="A587" s="201" t="s">
        <v>1413</v>
      </c>
      <c r="B587" s="218" t="s">
        <v>562</v>
      </c>
      <c r="C587" s="201">
        <v>65</v>
      </c>
      <c r="D587" s="202">
        <v>343</v>
      </c>
      <c r="E587" s="203">
        <v>0.18950437317784258</v>
      </c>
      <c r="G587" s="201">
        <v>66</v>
      </c>
      <c r="H587" s="202">
        <v>345</v>
      </c>
      <c r="I587" s="203">
        <v>0.19130434782608696</v>
      </c>
      <c r="K587" s="212">
        <f t="shared" si="27"/>
        <v>1</v>
      </c>
      <c r="L587" s="189">
        <f t="shared" si="28"/>
        <v>2</v>
      </c>
      <c r="M587" s="213">
        <f t="shared" si="29"/>
        <v>1.7999746482443846E-3</v>
      </c>
    </row>
    <row r="588" spans="1:13" ht="15.75" x14ac:dyDescent="0.25">
      <c r="A588" s="201" t="s">
        <v>1414</v>
      </c>
      <c r="B588" s="218" t="s">
        <v>563</v>
      </c>
      <c r="C588" s="201">
        <v>195</v>
      </c>
      <c r="D588" s="202">
        <v>2024</v>
      </c>
      <c r="E588" s="203">
        <v>9.634387351778656E-2</v>
      </c>
      <c r="G588" s="201">
        <v>220</v>
      </c>
      <c r="H588" s="202">
        <v>2026</v>
      </c>
      <c r="I588" s="203">
        <v>0.10858835143139191</v>
      </c>
      <c r="K588" s="212">
        <f t="shared" si="27"/>
        <v>25</v>
      </c>
      <c r="L588" s="189">
        <f t="shared" si="28"/>
        <v>2</v>
      </c>
      <c r="M588" s="213">
        <f t="shared" si="29"/>
        <v>1.2244477913605348E-2</v>
      </c>
    </row>
    <row r="589" spans="1:13" ht="15.75" x14ac:dyDescent="0.25">
      <c r="A589" s="201" t="s">
        <v>1415</v>
      </c>
      <c r="B589" s="218" t="s">
        <v>564</v>
      </c>
      <c r="C589" s="201">
        <v>57</v>
      </c>
      <c r="D589" s="202">
        <v>817</v>
      </c>
      <c r="E589" s="203">
        <v>6.9767441860465115E-2</v>
      </c>
      <c r="G589" s="201">
        <v>65</v>
      </c>
      <c r="H589" s="202">
        <v>818</v>
      </c>
      <c r="I589" s="203">
        <v>7.9462102689486558E-2</v>
      </c>
      <c r="K589" s="212">
        <f t="shared" si="27"/>
        <v>8</v>
      </c>
      <c r="L589" s="189">
        <f t="shared" si="28"/>
        <v>1</v>
      </c>
      <c r="M589" s="213">
        <f t="shared" si="29"/>
        <v>9.6946608290214425E-3</v>
      </c>
    </row>
    <row r="590" spans="1:13" ht="15.75" x14ac:dyDescent="0.25">
      <c r="A590" s="201" t="s">
        <v>1416</v>
      </c>
      <c r="B590" s="218" t="s">
        <v>565</v>
      </c>
      <c r="C590" s="201">
        <v>246</v>
      </c>
      <c r="D590" s="202">
        <v>1364</v>
      </c>
      <c r="E590" s="203">
        <v>0.18035190615835778</v>
      </c>
      <c r="G590" s="201">
        <v>225</v>
      </c>
      <c r="H590" s="202">
        <v>1342</v>
      </c>
      <c r="I590" s="203">
        <v>0.1676602086438152</v>
      </c>
      <c r="K590" s="212">
        <f t="shared" si="27"/>
        <v>-21</v>
      </c>
      <c r="L590" s="189">
        <f t="shared" si="28"/>
        <v>-22</v>
      </c>
      <c r="M590" s="213">
        <f t="shared" si="29"/>
        <v>-1.2691697514542577E-2</v>
      </c>
    </row>
    <row r="591" spans="1:13" ht="15.75" x14ac:dyDescent="0.25">
      <c r="A591" s="201" t="s">
        <v>1417</v>
      </c>
      <c r="B591" s="218" t="s">
        <v>566</v>
      </c>
      <c r="C591" s="201">
        <v>58</v>
      </c>
      <c r="D591" s="202">
        <v>503</v>
      </c>
      <c r="E591" s="203">
        <v>0.11530815109343936</v>
      </c>
      <c r="G591" s="201">
        <v>64</v>
      </c>
      <c r="H591" s="202">
        <v>495</v>
      </c>
      <c r="I591" s="203">
        <v>0.12929292929292929</v>
      </c>
      <c r="K591" s="212">
        <f t="shared" si="27"/>
        <v>6</v>
      </c>
      <c r="L591" s="189">
        <f t="shared" si="28"/>
        <v>-8</v>
      </c>
      <c r="M591" s="213">
        <f t="shared" si="29"/>
        <v>1.3984778199489928E-2</v>
      </c>
    </row>
    <row r="592" spans="1:13" ht="15.75" x14ac:dyDescent="0.25">
      <c r="A592" s="201" t="s">
        <v>1418</v>
      </c>
      <c r="B592" s="218" t="s">
        <v>567</v>
      </c>
      <c r="C592" s="201">
        <v>67</v>
      </c>
      <c r="D592" s="202">
        <v>578</v>
      </c>
      <c r="E592" s="203">
        <v>0.11591695501730104</v>
      </c>
      <c r="G592" s="201">
        <v>57</v>
      </c>
      <c r="H592" s="202">
        <v>569</v>
      </c>
      <c r="I592" s="203">
        <v>0.10017574692442882</v>
      </c>
      <c r="K592" s="212">
        <f t="shared" si="27"/>
        <v>-10</v>
      </c>
      <c r="L592" s="189">
        <f t="shared" si="28"/>
        <v>-9</v>
      </c>
      <c r="M592" s="213">
        <f t="shared" si="29"/>
        <v>-1.5741208092872216E-2</v>
      </c>
    </row>
    <row r="593" spans="1:13" ht="15.75" x14ac:dyDescent="0.25">
      <c r="A593" s="201" t="s">
        <v>1419</v>
      </c>
      <c r="B593" s="218" t="s">
        <v>568</v>
      </c>
      <c r="C593" s="201">
        <v>260</v>
      </c>
      <c r="D593" s="202">
        <v>1153</v>
      </c>
      <c r="E593" s="203">
        <v>0.22549869904596703</v>
      </c>
      <c r="G593" s="201">
        <v>209</v>
      </c>
      <c r="H593" s="202">
        <v>1136</v>
      </c>
      <c r="I593" s="203">
        <v>0.18397887323943662</v>
      </c>
      <c r="K593" s="212">
        <f t="shared" si="27"/>
        <v>-51</v>
      </c>
      <c r="L593" s="189">
        <f t="shared" si="28"/>
        <v>-17</v>
      </c>
      <c r="M593" s="213">
        <f t="shared" si="29"/>
        <v>-4.1519825806530408E-2</v>
      </c>
    </row>
    <row r="594" spans="1:13" ht="15.75" x14ac:dyDescent="0.25">
      <c r="A594" s="201" t="s">
        <v>1420</v>
      </c>
      <c r="B594" s="218" t="s">
        <v>569</v>
      </c>
      <c r="C594" s="204">
        <v>466</v>
      </c>
      <c r="D594" s="205">
        <v>1702</v>
      </c>
      <c r="E594" s="203">
        <v>0.27379553466509987</v>
      </c>
      <c r="G594" s="201">
        <v>460</v>
      </c>
      <c r="H594" s="202">
        <v>1703</v>
      </c>
      <c r="I594" s="203">
        <v>0.27011156782149148</v>
      </c>
      <c r="K594" s="212">
        <f t="shared" si="27"/>
        <v>-6</v>
      </c>
      <c r="L594" s="189">
        <f t="shared" si="28"/>
        <v>1</v>
      </c>
      <c r="M594" s="213">
        <f t="shared" si="29"/>
        <v>-3.6839668436083883E-3</v>
      </c>
    </row>
    <row r="595" spans="1:13" ht="15.75" x14ac:dyDescent="0.25">
      <c r="A595" s="201" t="s">
        <v>1421</v>
      </c>
      <c r="B595" s="218" t="s">
        <v>570</v>
      </c>
      <c r="C595" s="201">
        <v>236</v>
      </c>
      <c r="D595" s="202">
        <v>5254</v>
      </c>
      <c r="E595" s="203">
        <v>4.4918157594213935E-2</v>
      </c>
      <c r="G595" s="201">
        <v>252</v>
      </c>
      <c r="H595" s="202">
        <v>5260</v>
      </c>
      <c r="I595" s="203">
        <v>4.7908745247148291E-2</v>
      </c>
      <c r="K595" s="212">
        <f t="shared" si="27"/>
        <v>16</v>
      </c>
      <c r="L595" s="189">
        <f t="shared" si="28"/>
        <v>6</v>
      </c>
      <c r="M595" s="213">
        <f t="shared" si="29"/>
        <v>2.9905876529343553E-3</v>
      </c>
    </row>
    <row r="596" spans="1:13" ht="15.75" x14ac:dyDescent="0.25">
      <c r="A596" s="201" t="s">
        <v>1422</v>
      </c>
      <c r="B596" s="218" t="s">
        <v>571</v>
      </c>
      <c r="C596" s="201">
        <v>29</v>
      </c>
      <c r="D596" s="202">
        <v>257</v>
      </c>
      <c r="E596" s="203">
        <v>0.11284046692607004</v>
      </c>
      <c r="G596" s="201">
        <v>30</v>
      </c>
      <c r="H596" s="202">
        <v>252</v>
      </c>
      <c r="I596" s="203">
        <v>0.11904761904761904</v>
      </c>
      <c r="K596" s="212">
        <f t="shared" si="27"/>
        <v>1</v>
      </c>
      <c r="L596" s="189">
        <f t="shared" si="28"/>
        <v>-5</v>
      </c>
      <c r="M596" s="213">
        <f t="shared" si="29"/>
        <v>6.2071521215490005E-3</v>
      </c>
    </row>
    <row r="597" spans="1:13" ht="15.75" x14ac:dyDescent="0.25">
      <c r="A597" s="201" t="s">
        <v>14392</v>
      </c>
      <c r="B597" s="218" t="s">
        <v>2596</v>
      </c>
      <c r="C597" s="201">
        <v>19</v>
      </c>
      <c r="D597" s="202">
        <v>219</v>
      </c>
      <c r="E597" s="203">
        <v>8.6757990867579904E-2</v>
      </c>
      <c r="G597" s="201">
        <v>16</v>
      </c>
      <c r="H597" s="202">
        <v>217</v>
      </c>
      <c r="I597" s="203">
        <v>7.3732718894009217E-2</v>
      </c>
      <c r="K597" s="212">
        <f t="shared" si="27"/>
        <v>-3</v>
      </c>
      <c r="L597" s="189">
        <f t="shared" si="28"/>
        <v>-2</v>
      </c>
      <c r="M597" s="213">
        <f t="shared" si="29"/>
        <v>-1.3025271973570687E-2</v>
      </c>
    </row>
    <row r="598" spans="1:13" ht="15.75" x14ac:dyDescent="0.25">
      <c r="A598" s="201" t="s">
        <v>1423</v>
      </c>
      <c r="B598" s="218" t="s">
        <v>572</v>
      </c>
      <c r="C598" s="201">
        <v>51</v>
      </c>
      <c r="D598" s="202">
        <v>559</v>
      </c>
      <c r="E598" s="203">
        <v>9.1234347048300538E-2</v>
      </c>
      <c r="G598" s="201">
        <v>34</v>
      </c>
      <c r="H598" s="202">
        <v>556</v>
      </c>
      <c r="I598" s="203">
        <v>6.1151079136690649E-2</v>
      </c>
      <c r="K598" s="212">
        <f t="shared" si="27"/>
        <v>-17</v>
      </c>
      <c r="L598" s="189">
        <f t="shared" si="28"/>
        <v>-3</v>
      </c>
      <c r="M598" s="213">
        <f t="shared" si="29"/>
        <v>-3.0083267911609889E-2</v>
      </c>
    </row>
    <row r="599" spans="1:13" ht="15.75" x14ac:dyDescent="0.25">
      <c r="A599" s="201" t="s">
        <v>1424</v>
      </c>
      <c r="B599" s="218" t="s">
        <v>573</v>
      </c>
      <c r="C599" s="201">
        <v>209</v>
      </c>
      <c r="D599" s="202">
        <v>1459</v>
      </c>
      <c r="E599" s="203">
        <v>0.14324880054832076</v>
      </c>
      <c r="G599" s="201">
        <v>180</v>
      </c>
      <c r="H599" s="202">
        <v>1472</v>
      </c>
      <c r="I599" s="203">
        <v>0.12228260869565218</v>
      </c>
      <c r="K599" s="212">
        <f t="shared" si="27"/>
        <v>-29</v>
      </c>
      <c r="L599" s="189">
        <f t="shared" si="28"/>
        <v>13</v>
      </c>
      <c r="M599" s="213">
        <f t="shared" si="29"/>
        <v>-2.0966191852668584E-2</v>
      </c>
    </row>
    <row r="600" spans="1:13" ht="15.75" x14ac:dyDescent="0.25">
      <c r="A600" s="201" t="s">
        <v>1425</v>
      </c>
      <c r="B600" s="218" t="s">
        <v>574</v>
      </c>
      <c r="C600" s="201">
        <v>75</v>
      </c>
      <c r="D600" s="202">
        <v>624</v>
      </c>
      <c r="E600" s="203">
        <v>0.1201923076923077</v>
      </c>
      <c r="G600" s="201">
        <v>55</v>
      </c>
      <c r="H600" s="202">
        <v>614</v>
      </c>
      <c r="I600" s="203">
        <v>8.9576547231270356E-2</v>
      </c>
      <c r="K600" s="212">
        <f t="shared" si="27"/>
        <v>-20</v>
      </c>
      <c r="L600" s="189">
        <f t="shared" si="28"/>
        <v>-10</v>
      </c>
      <c r="M600" s="213">
        <f t="shared" si="29"/>
        <v>-3.0615760461037339E-2</v>
      </c>
    </row>
    <row r="601" spans="1:13" ht="15.75" x14ac:dyDescent="0.25">
      <c r="A601" s="201" t="s">
        <v>1426</v>
      </c>
      <c r="B601" s="218" t="s">
        <v>575</v>
      </c>
      <c r="C601" s="201">
        <v>47</v>
      </c>
      <c r="D601" s="202">
        <v>437</v>
      </c>
      <c r="E601" s="203">
        <v>0.10755148741418764</v>
      </c>
      <c r="G601" s="201">
        <v>45</v>
      </c>
      <c r="H601" s="202">
        <v>430</v>
      </c>
      <c r="I601" s="203">
        <v>0.10465116279069768</v>
      </c>
      <c r="K601" s="212">
        <f t="shared" si="27"/>
        <v>-2</v>
      </c>
      <c r="L601" s="189">
        <f t="shared" si="28"/>
        <v>-7</v>
      </c>
      <c r="M601" s="213">
        <f t="shared" si="29"/>
        <v>-2.9003246234899638E-3</v>
      </c>
    </row>
    <row r="602" spans="1:13" ht="15.75" x14ac:dyDescent="0.25">
      <c r="A602" s="201" t="s">
        <v>1427</v>
      </c>
      <c r="B602" s="218" t="s">
        <v>576</v>
      </c>
      <c r="C602" s="201">
        <v>68</v>
      </c>
      <c r="D602" s="202">
        <v>968</v>
      </c>
      <c r="E602" s="203">
        <v>7.0247933884297523E-2</v>
      </c>
      <c r="G602" s="201">
        <v>73</v>
      </c>
      <c r="H602" s="202">
        <v>972</v>
      </c>
      <c r="I602" s="203">
        <v>7.5102880658436219E-2</v>
      </c>
      <c r="K602" s="212">
        <f t="shared" si="27"/>
        <v>5</v>
      </c>
      <c r="L602" s="189">
        <f t="shared" si="28"/>
        <v>4</v>
      </c>
      <c r="M602" s="213">
        <f t="shared" si="29"/>
        <v>4.8549467741386965E-3</v>
      </c>
    </row>
    <row r="603" spans="1:13" ht="15.75" x14ac:dyDescent="0.25">
      <c r="A603" s="201" t="s">
        <v>1428</v>
      </c>
      <c r="B603" s="218" t="s">
        <v>577</v>
      </c>
      <c r="C603" s="201">
        <v>272</v>
      </c>
      <c r="D603" s="202">
        <v>1954</v>
      </c>
      <c r="E603" s="203">
        <v>0.13920163766632548</v>
      </c>
      <c r="G603" s="201">
        <v>211</v>
      </c>
      <c r="H603" s="202">
        <v>1914</v>
      </c>
      <c r="I603" s="203">
        <v>0.11024033437826541</v>
      </c>
      <c r="K603" s="212">
        <f t="shared" si="27"/>
        <v>-61</v>
      </c>
      <c r="L603" s="189">
        <f t="shared" si="28"/>
        <v>-40</v>
      </c>
      <c r="M603" s="213">
        <f t="shared" si="29"/>
        <v>-2.896130328806007E-2</v>
      </c>
    </row>
    <row r="604" spans="1:13" ht="15.75" x14ac:dyDescent="0.25">
      <c r="A604" s="201" t="s">
        <v>1429</v>
      </c>
      <c r="B604" s="218" t="s">
        <v>578</v>
      </c>
      <c r="C604" s="201">
        <v>612</v>
      </c>
      <c r="D604" s="202">
        <v>3396</v>
      </c>
      <c r="E604" s="203">
        <v>0.18021201413427562</v>
      </c>
      <c r="G604" s="201">
        <v>483</v>
      </c>
      <c r="H604" s="202">
        <v>3327</v>
      </c>
      <c r="I604" s="203">
        <v>0.14517583408476104</v>
      </c>
      <c r="K604" s="212">
        <f t="shared" si="27"/>
        <v>-129</v>
      </c>
      <c r="L604" s="189">
        <f t="shared" si="28"/>
        <v>-69</v>
      </c>
      <c r="M604" s="213">
        <f t="shared" si="29"/>
        <v>-3.5036180049514587E-2</v>
      </c>
    </row>
    <row r="605" spans="1:13" ht="15.75" x14ac:dyDescent="0.25">
      <c r="A605" s="201" t="s">
        <v>1430</v>
      </c>
      <c r="B605" s="218" t="s">
        <v>579</v>
      </c>
      <c r="C605" s="201">
        <v>55</v>
      </c>
      <c r="D605" s="202">
        <v>166</v>
      </c>
      <c r="E605" s="203">
        <v>0.33132530120481929</v>
      </c>
      <c r="G605" s="201">
        <v>59</v>
      </c>
      <c r="H605" s="202">
        <v>163</v>
      </c>
      <c r="I605" s="203">
        <v>0.3619631901840491</v>
      </c>
      <c r="K605" s="212">
        <f t="shared" si="27"/>
        <v>4</v>
      </c>
      <c r="L605" s="189">
        <f t="shared" si="28"/>
        <v>-3</v>
      </c>
      <c r="M605" s="213">
        <f t="shared" si="29"/>
        <v>3.063788897922981E-2</v>
      </c>
    </row>
    <row r="606" spans="1:13" ht="15.75" x14ac:dyDescent="0.25">
      <c r="A606" s="201" t="s">
        <v>1431</v>
      </c>
      <c r="B606" s="218" t="s">
        <v>580</v>
      </c>
      <c r="C606" s="201">
        <v>58</v>
      </c>
      <c r="D606" s="202">
        <v>470</v>
      </c>
      <c r="E606" s="203">
        <v>0.12340425531914893</v>
      </c>
      <c r="G606" s="201">
        <v>57</v>
      </c>
      <c r="H606" s="202">
        <v>470</v>
      </c>
      <c r="I606" s="203">
        <v>0.12127659574468085</v>
      </c>
      <c r="K606" s="212">
        <f t="shared" si="27"/>
        <v>-1</v>
      </c>
      <c r="L606" s="189">
        <f t="shared" si="28"/>
        <v>0</v>
      </c>
      <c r="M606" s="213">
        <f t="shared" si="29"/>
        <v>-2.1276595744680882E-3</v>
      </c>
    </row>
    <row r="607" spans="1:13" ht="15.75" x14ac:dyDescent="0.25">
      <c r="A607" s="201" t="s">
        <v>1432</v>
      </c>
      <c r="B607" s="218" t="s">
        <v>581</v>
      </c>
      <c r="C607" s="201">
        <v>191</v>
      </c>
      <c r="D607" s="202">
        <v>884</v>
      </c>
      <c r="E607" s="203">
        <v>0.2160633484162896</v>
      </c>
      <c r="G607" s="201">
        <v>188</v>
      </c>
      <c r="H607" s="202">
        <v>902</v>
      </c>
      <c r="I607" s="203">
        <v>0.20842572062084258</v>
      </c>
      <c r="K607" s="212">
        <f t="shared" si="27"/>
        <v>-3</v>
      </c>
      <c r="L607" s="189">
        <f t="shared" si="28"/>
        <v>18</v>
      </c>
      <c r="M607" s="213">
        <f t="shared" si="29"/>
        <v>-7.6376277954470218E-3</v>
      </c>
    </row>
    <row r="608" spans="1:13" ht="15.75" x14ac:dyDescent="0.25">
      <c r="A608" s="201" t="s">
        <v>1433</v>
      </c>
      <c r="B608" s="218" t="s">
        <v>582</v>
      </c>
      <c r="C608" s="201">
        <v>5019</v>
      </c>
      <c r="D608" s="202">
        <v>15264</v>
      </c>
      <c r="E608" s="203">
        <v>0.32881289308176098</v>
      </c>
      <c r="G608" s="201">
        <v>4438</v>
      </c>
      <c r="H608" s="202">
        <v>15585</v>
      </c>
      <c r="I608" s="203">
        <v>0.28476098812961181</v>
      </c>
      <c r="K608" s="212">
        <f t="shared" si="27"/>
        <v>-581</v>
      </c>
      <c r="L608" s="189">
        <f t="shared" si="28"/>
        <v>321</v>
      </c>
      <c r="M608" s="213">
        <f t="shared" si="29"/>
        <v>-4.4051904952149168E-2</v>
      </c>
    </row>
    <row r="609" spans="1:13" ht="15.75" x14ac:dyDescent="0.25">
      <c r="A609" s="201" t="s">
        <v>1434</v>
      </c>
      <c r="B609" s="218" t="s">
        <v>583</v>
      </c>
      <c r="C609" s="201">
        <v>91</v>
      </c>
      <c r="D609" s="202">
        <v>1668</v>
      </c>
      <c r="E609" s="203">
        <v>5.4556354916067147E-2</v>
      </c>
      <c r="G609" s="201">
        <v>92</v>
      </c>
      <c r="H609" s="202">
        <v>1653</v>
      </c>
      <c r="I609" s="203">
        <v>5.5656382335148212E-2</v>
      </c>
      <c r="K609" s="212">
        <f t="shared" si="27"/>
        <v>1</v>
      </c>
      <c r="L609" s="189">
        <f t="shared" si="28"/>
        <v>-15</v>
      </c>
      <c r="M609" s="213">
        <f t="shared" si="29"/>
        <v>1.1000274190810649E-3</v>
      </c>
    </row>
    <row r="610" spans="1:13" ht="15.75" x14ac:dyDescent="0.25">
      <c r="A610" s="201" t="s">
        <v>1435</v>
      </c>
      <c r="B610" s="218" t="s">
        <v>584</v>
      </c>
      <c r="C610" s="201">
        <v>140</v>
      </c>
      <c r="D610" s="202">
        <v>955</v>
      </c>
      <c r="E610" s="203">
        <v>0.14659685863874344</v>
      </c>
      <c r="G610" s="201">
        <v>121</v>
      </c>
      <c r="H610" s="202">
        <v>943</v>
      </c>
      <c r="I610" s="203">
        <v>0.12831389183457051</v>
      </c>
      <c r="K610" s="212">
        <f t="shared" si="27"/>
        <v>-19</v>
      </c>
      <c r="L610" s="189">
        <f t="shared" si="28"/>
        <v>-12</v>
      </c>
      <c r="M610" s="213">
        <f t="shared" si="29"/>
        <v>-1.8282966804172934E-2</v>
      </c>
    </row>
    <row r="611" spans="1:13" ht="15.75" x14ac:dyDescent="0.25">
      <c r="A611" s="201" t="s">
        <v>1436</v>
      </c>
      <c r="B611" s="218" t="s">
        <v>585</v>
      </c>
      <c r="C611" s="201">
        <v>256</v>
      </c>
      <c r="D611" s="202">
        <v>1234</v>
      </c>
      <c r="E611" s="203">
        <v>0.20745542949756887</v>
      </c>
      <c r="G611" s="201">
        <v>177</v>
      </c>
      <c r="H611" s="202">
        <v>1226</v>
      </c>
      <c r="I611" s="203">
        <v>0.14437194127243066</v>
      </c>
      <c r="K611" s="212">
        <f t="shared" si="27"/>
        <v>-79</v>
      </c>
      <c r="L611" s="189">
        <f t="shared" si="28"/>
        <v>-8</v>
      </c>
      <c r="M611" s="213">
        <f t="shared" si="29"/>
        <v>-6.3083488225138207E-2</v>
      </c>
    </row>
    <row r="612" spans="1:13" ht="15.75" x14ac:dyDescent="0.25">
      <c r="A612" s="201" t="s">
        <v>1437</v>
      </c>
      <c r="B612" s="218" t="s">
        <v>586</v>
      </c>
      <c r="C612" s="201">
        <v>65</v>
      </c>
      <c r="D612" s="202">
        <v>417</v>
      </c>
      <c r="E612" s="203">
        <v>0.15587529976019185</v>
      </c>
      <c r="G612" s="201">
        <v>37</v>
      </c>
      <c r="H612" s="202">
        <v>404</v>
      </c>
      <c r="I612" s="203">
        <v>9.1584158415841582E-2</v>
      </c>
      <c r="K612" s="212">
        <f t="shared" si="27"/>
        <v>-28</v>
      </c>
      <c r="L612" s="189">
        <f t="shared" si="28"/>
        <v>-13</v>
      </c>
      <c r="M612" s="213">
        <f t="shared" si="29"/>
        <v>-6.4291141344350267E-2</v>
      </c>
    </row>
    <row r="613" spans="1:13" ht="15.75" x14ac:dyDescent="0.25">
      <c r="A613" s="201" t="s">
        <v>1438</v>
      </c>
      <c r="B613" s="218" t="s">
        <v>587</v>
      </c>
      <c r="C613" s="201">
        <v>115</v>
      </c>
      <c r="D613" s="202">
        <v>593</v>
      </c>
      <c r="E613" s="203">
        <v>0.19392917369308602</v>
      </c>
      <c r="G613" s="201">
        <v>69</v>
      </c>
      <c r="H613" s="202">
        <v>574</v>
      </c>
      <c r="I613" s="203">
        <v>0.12020905923344948</v>
      </c>
      <c r="K613" s="212">
        <f t="shared" si="27"/>
        <v>-46</v>
      </c>
      <c r="L613" s="189">
        <f t="shared" si="28"/>
        <v>-19</v>
      </c>
      <c r="M613" s="213">
        <f t="shared" si="29"/>
        <v>-7.372011445963654E-2</v>
      </c>
    </row>
    <row r="614" spans="1:13" ht="15.75" x14ac:dyDescent="0.25">
      <c r="A614" s="201" t="s">
        <v>1439</v>
      </c>
      <c r="B614" s="218" t="s">
        <v>588</v>
      </c>
      <c r="C614" s="201">
        <v>1792</v>
      </c>
      <c r="D614" s="202">
        <v>25926</v>
      </c>
      <c r="E614" s="203">
        <v>6.9119802514849962E-2</v>
      </c>
      <c r="G614" s="201">
        <v>1573</v>
      </c>
      <c r="H614" s="202">
        <v>25728</v>
      </c>
      <c r="I614" s="203">
        <v>6.1139614427860693E-2</v>
      </c>
      <c r="K614" s="212">
        <f t="shared" si="27"/>
        <v>-219</v>
      </c>
      <c r="L614" s="189">
        <f t="shared" si="28"/>
        <v>-198</v>
      </c>
      <c r="M614" s="213">
        <f t="shared" si="29"/>
        <v>-7.9801880869892691E-3</v>
      </c>
    </row>
    <row r="615" spans="1:13" ht="15.75" x14ac:dyDescent="0.25">
      <c r="A615" s="201" t="s">
        <v>1440</v>
      </c>
      <c r="B615" s="218" t="s">
        <v>589</v>
      </c>
      <c r="C615" s="201">
        <v>270</v>
      </c>
      <c r="D615" s="202">
        <v>2441</v>
      </c>
      <c r="E615" s="203">
        <v>0.11061040557148709</v>
      </c>
      <c r="G615" s="201">
        <v>198</v>
      </c>
      <c r="H615" s="202">
        <v>2467</v>
      </c>
      <c r="I615" s="203">
        <v>8.0259424402107829E-2</v>
      </c>
      <c r="K615" s="212">
        <f t="shared" si="27"/>
        <v>-72</v>
      </c>
      <c r="L615" s="189">
        <f t="shared" si="28"/>
        <v>26</v>
      </c>
      <c r="M615" s="213">
        <f t="shared" si="29"/>
        <v>-3.035098116937926E-2</v>
      </c>
    </row>
    <row r="616" spans="1:13" ht="15.75" x14ac:dyDescent="0.25">
      <c r="A616" s="201" t="s">
        <v>1441</v>
      </c>
      <c r="B616" s="218" t="s">
        <v>590</v>
      </c>
      <c r="C616" s="201">
        <v>71</v>
      </c>
      <c r="D616" s="202">
        <v>322</v>
      </c>
      <c r="E616" s="203">
        <v>0.22049689440993789</v>
      </c>
      <c r="G616" s="201">
        <v>47</v>
      </c>
      <c r="H616" s="202">
        <v>318</v>
      </c>
      <c r="I616" s="203">
        <v>0.14779874213836477</v>
      </c>
      <c r="K616" s="212">
        <f t="shared" si="27"/>
        <v>-24</v>
      </c>
      <c r="L616" s="189">
        <f t="shared" si="28"/>
        <v>-4</v>
      </c>
      <c r="M616" s="213">
        <f t="shared" si="29"/>
        <v>-7.2698152271573113E-2</v>
      </c>
    </row>
    <row r="617" spans="1:13" ht="15.75" x14ac:dyDescent="0.25">
      <c r="A617" s="201" t="s">
        <v>1442</v>
      </c>
      <c r="B617" s="218" t="s">
        <v>591</v>
      </c>
      <c r="C617" s="201">
        <v>91</v>
      </c>
      <c r="D617" s="202">
        <v>245</v>
      </c>
      <c r="E617" s="203">
        <v>0.37142857142857144</v>
      </c>
      <c r="G617" s="201">
        <v>80</v>
      </c>
      <c r="H617" s="202">
        <v>251</v>
      </c>
      <c r="I617" s="203">
        <v>0.31872509960159362</v>
      </c>
      <c r="K617" s="212">
        <f t="shared" si="27"/>
        <v>-11</v>
      </c>
      <c r="L617" s="189">
        <f t="shared" si="28"/>
        <v>6</v>
      </c>
      <c r="M617" s="213">
        <f t="shared" si="29"/>
        <v>-5.2703471826977821E-2</v>
      </c>
    </row>
    <row r="618" spans="1:13" ht="15.75" x14ac:dyDescent="0.25">
      <c r="A618" s="201" t="s">
        <v>1443</v>
      </c>
      <c r="B618" s="218" t="s">
        <v>592</v>
      </c>
      <c r="C618" s="201">
        <v>55</v>
      </c>
      <c r="D618" s="202">
        <v>1531</v>
      </c>
      <c r="E618" s="203">
        <v>3.5924232527759635E-2</v>
      </c>
      <c r="G618" s="201">
        <v>40</v>
      </c>
      <c r="H618" s="202">
        <v>1527</v>
      </c>
      <c r="I618" s="203">
        <v>2.6195153896529141E-2</v>
      </c>
      <c r="K618" s="212">
        <f t="shared" si="27"/>
        <v>-15</v>
      </c>
      <c r="L618" s="189">
        <f t="shared" si="28"/>
        <v>-4</v>
      </c>
      <c r="M618" s="213">
        <f t="shared" si="29"/>
        <v>-9.7290786312304936E-3</v>
      </c>
    </row>
    <row r="619" spans="1:13" ht="15.75" x14ac:dyDescent="0.25">
      <c r="A619" s="201" t="s">
        <v>1444</v>
      </c>
      <c r="B619" s="218" t="s">
        <v>593</v>
      </c>
      <c r="C619" s="201">
        <v>212</v>
      </c>
      <c r="D619" s="202">
        <v>471</v>
      </c>
      <c r="E619" s="203">
        <v>0.45010615711252655</v>
      </c>
      <c r="G619" s="201">
        <v>197</v>
      </c>
      <c r="H619" s="202">
        <v>481</v>
      </c>
      <c r="I619" s="203">
        <v>0.40956340956340959</v>
      </c>
      <c r="K619" s="212">
        <f t="shared" si="27"/>
        <v>-15</v>
      </c>
      <c r="L619" s="189">
        <f t="shared" si="28"/>
        <v>10</v>
      </c>
      <c r="M619" s="213">
        <f t="shared" si="29"/>
        <v>-4.0542747549116964E-2</v>
      </c>
    </row>
    <row r="620" spans="1:13" ht="15.75" x14ac:dyDescent="0.25">
      <c r="A620" s="201" t="s">
        <v>1445</v>
      </c>
      <c r="B620" s="218" t="s">
        <v>594</v>
      </c>
      <c r="C620" s="201">
        <v>37</v>
      </c>
      <c r="D620" s="202">
        <v>870</v>
      </c>
      <c r="E620" s="203">
        <v>4.2528735632183907E-2</v>
      </c>
      <c r="G620" s="201">
        <v>48</v>
      </c>
      <c r="H620" s="202">
        <v>871</v>
      </c>
      <c r="I620" s="203">
        <v>5.5109070034443167E-2</v>
      </c>
      <c r="K620" s="212">
        <f t="shared" si="27"/>
        <v>11</v>
      </c>
      <c r="L620" s="189">
        <f t="shared" si="28"/>
        <v>1</v>
      </c>
      <c r="M620" s="213">
        <f t="shared" si="29"/>
        <v>1.2580334402259259E-2</v>
      </c>
    </row>
    <row r="621" spans="1:13" ht="15.75" x14ac:dyDescent="0.25">
      <c r="A621" s="201" t="s">
        <v>1446</v>
      </c>
      <c r="B621" s="218" t="s">
        <v>595</v>
      </c>
      <c r="C621" s="201">
        <v>94</v>
      </c>
      <c r="D621" s="202">
        <v>605</v>
      </c>
      <c r="E621" s="203">
        <v>0.15537190082644628</v>
      </c>
      <c r="G621" s="201">
        <v>80</v>
      </c>
      <c r="H621" s="202">
        <v>596</v>
      </c>
      <c r="I621" s="203">
        <v>0.13422818791946309</v>
      </c>
      <c r="K621" s="212">
        <f t="shared" si="27"/>
        <v>-14</v>
      </c>
      <c r="L621" s="189">
        <f t="shared" si="28"/>
        <v>-9</v>
      </c>
      <c r="M621" s="213">
        <f t="shared" si="29"/>
        <v>-2.1143712906983192E-2</v>
      </c>
    </row>
    <row r="622" spans="1:13" ht="15.75" x14ac:dyDescent="0.25">
      <c r="A622" s="201" t="s">
        <v>1447</v>
      </c>
      <c r="B622" s="218" t="s">
        <v>596</v>
      </c>
      <c r="C622" s="201">
        <v>224</v>
      </c>
      <c r="D622" s="202">
        <v>1255</v>
      </c>
      <c r="E622" s="203">
        <v>0.17848605577689244</v>
      </c>
      <c r="G622" s="201">
        <v>240</v>
      </c>
      <c r="H622" s="202">
        <v>1263</v>
      </c>
      <c r="I622" s="203">
        <v>0.19002375296912113</v>
      </c>
      <c r="K622" s="212">
        <f t="shared" si="27"/>
        <v>16</v>
      </c>
      <c r="L622" s="189">
        <f t="shared" si="28"/>
        <v>8</v>
      </c>
      <c r="M622" s="213">
        <f t="shared" si="29"/>
        <v>1.1537697192228691E-2</v>
      </c>
    </row>
    <row r="623" spans="1:13" ht="15.75" x14ac:dyDescent="0.25">
      <c r="A623" s="201" t="s">
        <v>1448</v>
      </c>
      <c r="B623" s="218" t="s">
        <v>597</v>
      </c>
      <c r="C623" s="201">
        <v>105</v>
      </c>
      <c r="D623" s="202">
        <v>752</v>
      </c>
      <c r="E623" s="203">
        <v>0.13962765957446807</v>
      </c>
      <c r="G623" s="201">
        <v>111</v>
      </c>
      <c r="H623" s="202">
        <v>758</v>
      </c>
      <c r="I623" s="203">
        <v>0.14643799472295516</v>
      </c>
      <c r="K623" s="212">
        <f t="shared" si="27"/>
        <v>6</v>
      </c>
      <c r="L623" s="189">
        <f t="shared" si="28"/>
        <v>6</v>
      </c>
      <c r="M623" s="213">
        <f t="shared" si="29"/>
        <v>6.8103351484870844E-3</v>
      </c>
    </row>
    <row r="624" spans="1:13" ht="15.75" x14ac:dyDescent="0.25">
      <c r="A624" s="201" t="s">
        <v>1449</v>
      </c>
      <c r="B624" s="218" t="s">
        <v>598</v>
      </c>
      <c r="C624" s="201">
        <v>114</v>
      </c>
      <c r="D624" s="202">
        <v>713</v>
      </c>
      <c r="E624" s="203">
        <v>0.15988779803646563</v>
      </c>
      <c r="G624" s="201">
        <v>90</v>
      </c>
      <c r="H624" s="202">
        <v>705</v>
      </c>
      <c r="I624" s="203">
        <v>0.1276595744680851</v>
      </c>
      <c r="K624" s="212">
        <f t="shared" si="27"/>
        <v>-24</v>
      </c>
      <c r="L624" s="189">
        <f t="shared" si="28"/>
        <v>-8</v>
      </c>
      <c r="M624" s="213">
        <f t="shared" si="29"/>
        <v>-3.2228223568380537E-2</v>
      </c>
    </row>
    <row r="625" spans="1:13" ht="15.75" x14ac:dyDescent="0.25">
      <c r="A625" s="201" t="s">
        <v>1450</v>
      </c>
      <c r="B625" s="218" t="s">
        <v>599</v>
      </c>
      <c r="C625" s="201">
        <v>90</v>
      </c>
      <c r="D625" s="202">
        <v>305</v>
      </c>
      <c r="E625" s="203">
        <v>0.29508196721311475</v>
      </c>
      <c r="G625" s="201">
        <v>55</v>
      </c>
      <c r="H625" s="202">
        <v>302</v>
      </c>
      <c r="I625" s="203">
        <v>0.18211920529801323</v>
      </c>
      <c r="K625" s="212">
        <f t="shared" si="27"/>
        <v>-35</v>
      </c>
      <c r="L625" s="189">
        <f t="shared" si="28"/>
        <v>-3</v>
      </c>
      <c r="M625" s="213">
        <f t="shared" si="29"/>
        <v>-0.11296276191510152</v>
      </c>
    </row>
    <row r="626" spans="1:13" ht="15.75" x14ac:dyDescent="0.25">
      <c r="A626" s="201" t="s">
        <v>1451</v>
      </c>
      <c r="B626" s="218" t="s">
        <v>600</v>
      </c>
      <c r="C626" s="201">
        <v>142</v>
      </c>
      <c r="D626" s="202">
        <v>1002</v>
      </c>
      <c r="E626" s="203">
        <v>0.14171656686626746</v>
      </c>
      <c r="G626" s="201">
        <v>106</v>
      </c>
      <c r="H626" s="202">
        <v>978</v>
      </c>
      <c r="I626" s="203">
        <v>0.10838445807770961</v>
      </c>
      <c r="K626" s="212">
        <f t="shared" si="27"/>
        <v>-36</v>
      </c>
      <c r="L626" s="189">
        <f t="shared" si="28"/>
        <v>-24</v>
      </c>
      <c r="M626" s="213">
        <f t="shared" si="29"/>
        <v>-3.3332108788557857E-2</v>
      </c>
    </row>
    <row r="627" spans="1:13" ht="15.75" x14ac:dyDescent="0.25">
      <c r="A627" s="201" t="s">
        <v>1452</v>
      </c>
      <c r="B627" s="218" t="s">
        <v>601</v>
      </c>
      <c r="C627" s="201">
        <v>405</v>
      </c>
      <c r="D627" s="202">
        <v>1481</v>
      </c>
      <c r="E627" s="203">
        <v>0.27346387575962189</v>
      </c>
      <c r="G627" s="201">
        <v>406</v>
      </c>
      <c r="H627" s="202">
        <v>1483</v>
      </c>
      <c r="I627" s="203">
        <v>0.27376938637896159</v>
      </c>
      <c r="K627" s="212">
        <f t="shared" si="27"/>
        <v>1</v>
      </c>
      <c r="L627" s="189">
        <f t="shared" si="28"/>
        <v>2</v>
      </c>
      <c r="M627" s="213">
        <f t="shared" si="29"/>
        <v>3.0551061933969947E-4</v>
      </c>
    </row>
    <row r="628" spans="1:13" ht="15.75" x14ac:dyDescent="0.25">
      <c r="A628" s="201" t="s">
        <v>1453</v>
      </c>
      <c r="B628" s="218" t="s">
        <v>602</v>
      </c>
      <c r="C628" s="201">
        <v>26</v>
      </c>
      <c r="D628" s="202">
        <v>193</v>
      </c>
      <c r="E628" s="203">
        <v>0.13471502590673576</v>
      </c>
      <c r="G628" s="201">
        <v>22</v>
      </c>
      <c r="H628" s="202">
        <v>192</v>
      </c>
      <c r="I628" s="203">
        <v>0.11458333333333333</v>
      </c>
      <c r="K628" s="212">
        <f t="shared" si="27"/>
        <v>-4</v>
      </c>
      <c r="L628" s="189">
        <f t="shared" si="28"/>
        <v>-1</v>
      </c>
      <c r="M628" s="213">
        <f t="shared" si="29"/>
        <v>-2.0131692573402429E-2</v>
      </c>
    </row>
    <row r="629" spans="1:13" ht="15.75" x14ac:dyDescent="0.25">
      <c r="A629" s="201" t="s">
        <v>1454</v>
      </c>
      <c r="B629" s="218" t="s">
        <v>603</v>
      </c>
      <c r="C629" s="201">
        <v>210</v>
      </c>
      <c r="D629" s="202">
        <v>1950</v>
      </c>
      <c r="E629" s="203">
        <v>0.1076923076923077</v>
      </c>
      <c r="G629" s="201">
        <v>185</v>
      </c>
      <c r="H629" s="202">
        <v>1965</v>
      </c>
      <c r="I629" s="203">
        <v>9.4147582697201013E-2</v>
      </c>
      <c r="K629" s="212">
        <f t="shared" si="27"/>
        <v>-25</v>
      </c>
      <c r="L629" s="189">
        <f t="shared" si="28"/>
        <v>15</v>
      </c>
      <c r="M629" s="213">
        <f t="shared" si="29"/>
        <v>-1.3544724995106686E-2</v>
      </c>
    </row>
    <row r="630" spans="1:13" ht="15.75" x14ac:dyDescent="0.25">
      <c r="A630" s="201" t="s">
        <v>1455</v>
      </c>
      <c r="B630" s="218" t="s">
        <v>604</v>
      </c>
      <c r="C630" s="201">
        <v>35</v>
      </c>
      <c r="D630" s="202">
        <v>433</v>
      </c>
      <c r="E630" s="203">
        <v>8.0831408775981523E-2</v>
      </c>
      <c r="G630" s="201">
        <v>29</v>
      </c>
      <c r="H630" s="202">
        <v>432</v>
      </c>
      <c r="I630" s="203">
        <v>6.7129629629629636E-2</v>
      </c>
      <c r="K630" s="212">
        <f t="shared" si="27"/>
        <v>-6</v>
      </c>
      <c r="L630" s="189">
        <f t="shared" si="28"/>
        <v>-1</v>
      </c>
      <c r="M630" s="213">
        <f t="shared" si="29"/>
        <v>-1.3701779146351886E-2</v>
      </c>
    </row>
    <row r="631" spans="1:13" ht="15.75" x14ac:dyDescent="0.25">
      <c r="A631" s="201" t="s">
        <v>1456</v>
      </c>
      <c r="B631" s="218" t="s">
        <v>605</v>
      </c>
      <c r="C631" s="201">
        <v>17</v>
      </c>
      <c r="D631" s="202">
        <v>104</v>
      </c>
      <c r="E631" s="203">
        <v>0.16346153846153846</v>
      </c>
      <c r="G631" s="201">
        <v>18</v>
      </c>
      <c r="H631" s="202">
        <v>104</v>
      </c>
      <c r="I631" s="203">
        <v>0.17307692307692307</v>
      </c>
      <c r="K631" s="212">
        <f t="shared" si="27"/>
        <v>1</v>
      </c>
      <c r="L631" s="189">
        <f t="shared" si="28"/>
        <v>0</v>
      </c>
      <c r="M631" s="213">
        <f t="shared" si="29"/>
        <v>9.615384615384609E-3</v>
      </c>
    </row>
    <row r="632" spans="1:13" ht="15.75" x14ac:dyDescent="0.25">
      <c r="A632" s="201" t="s">
        <v>1457</v>
      </c>
      <c r="B632" s="218" t="s">
        <v>606</v>
      </c>
      <c r="C632" s="201">
        <v>37</v>
      </c>
      <c r="D632" s="202">
        <v>796</v>
      </c>
      <c r="E632" s="203">
        <v>4.6482412060301508E-2</v>
      </c>
      <c r="G632" s="201">
        <v>34</v>
      </c>
      <c r="H632" s="202">
        <v>789</v>
      </c>
      <c r="I632" s="203">
        <v>4.3092522179974654E-2</v>
      </c>
      <c r="K632" s="212">
        <f t="shared" si="27"/>
        <v>-3</v>
      </c>
      <c r="L632" s="189">
        <f t="shared" si="28"/>
        <v>-7</v>
      </c>
      <c r="M632" s="213">
        <f t="shared" si="29"/>
        <v>-3.3898898803268532E-3</v>
      </c>
    </row>
    <row r="633" spans="1:13" ht="15.75" x14ac:dyDescent="0.25">
      <c r="A633" s="201" t="s">
        <v>1458</v>
      </c>
      <c r="B633" s="218" t="s">
        <v>607</v>
      </c>
      <c r="C633" s="201">
        <v>36</v>
      </c>
      <c r="D633" s="202">
        <v>784</v>
      </c>
      <c r="E633" s="203">
        <v>4.5918367346938778E-2</v>
      </c>
      <c r="G633" s="201">
        <v>31</v>
      </c>
      <c r="H633" s="202">
        <v>789</v>
      </c>
      <c r="I633" s="203">
        <v>3.9290240811153357E-2</v>
      </c>
      <c r="K633" s="212">
        <f t="shared" si="27"/>
        <v>-5</v>
      </c>
      <c r="L633" s="189">
        <f t="shared" si="28"/>
        <v>5</v>
      </c>
      <c r="M633" s="213">
        <f t="shared" si="29"/>
        <v>-6.628126535785421E-3</v>
      </c>
    </row>
    <row r="634" spans="1:13" ht="15.75" x14ac:dyDescent="0.25">
      <c r="A634" s="201" t="s">
        <v>1459</v>
      </c>
      <c r="B634" s="218" t="s">
        <v>608</v>
      </c>
      <c r="C634" s="201">
        <v>812</v>
      </c>
      <c r="D634" s="202">
        <v>2653</v>
      </c>
      <c r="E634" s="203">
        <v>0.30606860158311344</v>
      </c>
      <c r="G634" s="201">
        <v>819</v>
      </c>
      <c r="H634" s="202">
        <v>2655</v>
      </c>
      <c r="I634" s="203">
        <v>0.30847457627118646</v>
      </c>
      <c r="K634" s="212">
        <f t="shared" si="27"/>
        <v>7</v>
      </c>
      <c r="L634" s="189">
        <f t="shared" si="28"/>
        <v>2</v>
      </c>
      <c r="M634" s="213">
        <f t="shared" si="29"/>
        <v>2.4059746880730204E-3</v>
      </c>
    </row>
    <row r="635" spans="1:13" ht="15.75" x14ac:dyDescent="0.25">
      <c r="A635" s="201" t="s">
        <v>1460</v>
      </c>
      <c r="B635" s="218" t="s">
        <v>609</v>
      </c>
      <c r="C635" s="201">
        <v>19</v>
      </c>
      <c r="D635" s="202">
        <v>281</v>
      </c>
      <c r="E635" s="203">
        <v>6.7615658362989328E-2</v>
      </c>
      <c r="G635" s="201">
        <v>13</v>
      </c>
      <c r="H635" s="202">
        <v>285</v>
      </c>
      <c r="I635" s="203">
        <v>4.5614035087719301E-2</v>
      </c>
      <c r="K635" s="212">
        <f t="shared" si="27"/>
        <v>-6</v>
      </c>
      <c r="L635" s="189">
        <f t="shared" si="28"/>
        <v>4</v>
      </c>
      <c r="M635" s="213">
        <f t="shared" si="29"/>
        <v>-2.2001623275270027E-2</v>
      </c>
    </row>
    <row r="636" spans="1:13" ht="15.75" x14ac:dyDescent="0.25">
      <c r="A636" s="201" t="s">
        <v>1461</v>
      </c>
      <c r="B636" s="218" t="s">
        <v>610</v>
      </c>
      <c r="C636" s="201">
        <v>142</v>
      </c>
      <c r="D636" s="202">
        <v>1101</v>
      </c>
      <c r="E636" s="203">
        <v>0.12897366030881016</v>
      </c>
      <c r="G636" s="201">
        <v>125</v>
      </c>
      <c r="H636" s="202">
        <v>1074</v>
      </c>
      <c r="I636" s="203">
        <v>0.11638733705772812</v>
      </c>
      <c r="K636" s="212">
        <f t="shared" si="27"/>
        <v>-17</v>
      </c>
      <c r="L636" s="189">
        <f t="shared" si="28"/>
        <v>-27</v>
      </c>
      <c r="M636" s="213">
        <f t="shared" si="29"/>
        <v>-1.2586323251082041E-2</v>
      </c>
    </row>
    <row r="637" spans="1:13" ht="15.75" x14ac:dyDescent="0.25">
      <c r="A637" s="201" t="s">
        <v>1462</v>
      </c>
      <c r="B637" s="218" t="s">
        <v>611</v>
      </c>
      <c r="C637" s="201">
        <v>65</v>
      </c>
      <c r="D637" s="202">
        <v>594</v>
      </c>
      <c r="E637" s="203">
        <v>0.10942760942760943</v>
      </c>
      <c r="G637" s="201">
        <v>56</v>
      </c>
      <c r="H637" s="202">
        <v>579</v>
      </c>
      <c r="I637" s="203">
        <v>9.6718480138169263E-2</v>
      </c>
      <c r="K637" s="212">
        <f t="shared" si="27"/>
        <v>-9</v>
      </c>
      <c r="L637" s="189">
        <f t="shared" si="28"/>
        <v>-15</v>
      </c>
      <c r="M637" s="213">
        <f t="shared" si="29"/>
        <v>-1.2709129289440166E-2</v>
      </c>
    </row>
    <row r="638" spans="1:13" ht="15.75" x14ac:dyDescent="0.25">
      <c r="A638" s="201" t="s">
        <v>1463</v>
      </c>
      <c r="B638" s="218" t="s">
        <v>612</v>
      </c>
      <c r="C638" s="201">
        <v>51</v>
      </c>
      <c r="D638" s="202">
        <v>735</v>
      </c>
      <c r="E638" s="203">
        <v>6.9387755102040816E-2</v>
      </c>
      <c r="G638" s="201">
        <v>55</v>
      </c>
      <c r="H638" s="202">
        <v>750</v>
      </c>
      <c r="I638" s="203">
        <v>7.3333333333333334E-2</v>
      </c>
      <c r="K638" s="212">
        <f t="shared" si="27"/>
        <v>4</v>
      </c>
      <c r="L638" s="189">
        <f t="shared" si="28"/>
        <v>15</v>
      </c>
      <c r="M638" s="213">
        <f t="shared" si="29"/>
        <v>3.9455782312925181E-3</v>
      </c>
    </row>
    <row r="639" spans="1:13" ht="15.75" x14ac:dyDescent="0.25">
      <c r="A639" s="201" t="s">
        <v>1464</v>
      </c>
      <c r="B639" s="218" t="s">
        <v>613</v>
      </c>
      <c r="C639" s="201">
        <v>121</v>
      </c>
      <c r="D639" s="202">
        <v>906</v>
      </c>
      <c r="E639" s="203">
        <v>0.1335540838852097</v>
      </c>
      <c r="G639" s="201">
        <v>99</v>
      </c>
      <c r="H639" s="202">
        <v>909</v>
      </c>
      <c r="I639" s="203">
        <v>0.10891089108910891</v>
      </c>
      <c r="K639" s="212">
        <f t="shared" si="27"/>
        <v>-22</v>
      </c>
      <c r="L639" s="189">
        <f t="shared" si="28"/>
        <v>3</v>
      </c>
      <c r="M639" s="213">
        <f t="shared" si="29"/>
        <v>-2.4643192796100791E-2</v>
      </c>
    </row>
    <row r="640" spans="1:13" ht="15.75" x14ac:dyDescent="0.25">
      <c r="A640" s="201" t="s">
        <v>1465</v>
      </c>
      <c r="B640" s="218" t="s">
        <v>614</v>
      </c>
      <c r="C640" s="201">
        <v>120</v>
      </c>
      <c r="D640" s="202">
        <v>1671</v>
      </c>
      <c r="E640" s="203">
        <v>7.1813285457809697E-2</v>
      </c>
      <c r="G640" s="201">
        <v>133</v>
      </c>
      <c r="H640" s="202">
        <v>1673</v>
      </c>
      <c r="I640" s="203">
        <v>7.9497907949790794E-2</v>
      </c>
      <c r="K640" s="212">
        <f t="shared" si="27"/>
        <v>13</v>
      </c>
      <c r="L640" s="189">
        <f t="shared" si="28"/>
        <v>2</v>
      </c>
      <c r="M640" s="213">
        <f t="shared" si="29"/>
        <v>7.6846224919810968E-3</v>
      </c>
    </row>
    <row r="641" spans="1:13" ht="15.75" x14ac:dyDescent="0.25">
      <c r="A641" s="201" t="s">
        <v>1466</v>
      </c>
      <c r="B641" s="218" t="s">
        <v>615</v>
      </c>
      <c r="C641" s="201">
        <v>919</v>
      </c>
      <c r="D641" s="202">
        <v>5921</v>
      </c>
      <c r="E641" s="203">
        <v>0.15521026853572031</v>
      </c>
      <c r="G641" s="201">
        <v>936</v>
      </c>
      <c r="H641" s="202">
        <v>5927</v>
      </c>
      <c r="I641" s="203">
        <v>0.15792137675046397</v>
      </c>
      <c r="K641" s="212">
        <f t="shared" si="27"/>
        <v>17</v>
      </c>
      <c r="L641" s="189">
        <f t="shared" si="28"/>
        <v>6</v>
      </c>
      <c r="M641" s="213">
        <f t="shared" si="29"/>
        <v>2.7111082147436572E-3</v>
      </c>
    </row>
    <row r="642" spans="1:13" ht="15.75" x14ac:dyDescent="0.25">
      <c r="A642" s="201" t="s">
        <v>1467</v>
      </c>
      <c r="B642" s="218" t="s">
        <v>616</v>
      </c>
      <c r="C642" s="201">
        <v>94</v>
      </c>
      <c r="D642" s="202">
        <v>779</v>
      </c>
      <c r="E642" s="203">
        <v>0.12066752246469833</v>
      </c>
      <c r="G642" s="201">
        <v>80</v>
      </c>
      <c r="H642" s="202">
        <v>743</v>
      </c>
      <c r="I642" s="203">
        <v>0.10767160161507403</v>
      </c>
      <c r="K642" s="212">
        <f t="shared" si="27"/>
        <v>-14</v>
      </c>
      <c r="L642" s="189">
        <f t="shared" si="28"/>
        <v>-36</v>
      </c>
      <c r="M642" s="213">
        <f t="shared" si="29"/>
        <v>-1.2995920849624309E-2</v>
      </c>
    </row>
    <row r="643" spans="1:13" ht="15.75" x14ac:dyDescent="0.25">
      <c r="A643" s="201" t="s">
        <v>1468</v>
      </c>
      <c r="B643" s="218" t="s">
        <v>617</v>
      </c>
      <c r="C643" s="201">
        <v>186</v>
      </c>
      <c r="D643" s="202">
        <v>1860</v>
      </c>
      <c r="E643" s="203">
        <v>0.1</v>
      </c>
      <c r="G643" s="201">
        <v>162</v>
      </c>
      <c r="H643" s="202">
        <v>1873</v>
      </c>
      <c r="I643" s="203">
        <v>8.6492258408969569E-2</v>
      </c>
      <c r="K643" s="212">
        <f t="shared" si="27"/>
        <v>-24</v>
      </c>
      <c r="L643" s="189">
        <f t="shared" si="28"/>
        <v>13</v>
      </c>
      <c r="M643" s="213">
        <f t="shared" si="29"/>
        <v>-1.3507741591030437E-2</v>
      </c>
    </row>
    <row r="644" spans="1:13" ht="15.75" x14ac:dyDescent="0.25">
      <c r="A644" s="201" t="s">
        <v>1469</v>
      </c>
      <c r="B644" s="218" t="s">
        <v>618</v>
      </c>
      <c r="C644" s="201">
        <v>1270</v>
      </c>
      <c r="D644" s="202">
        <v>7817</v>
      </c>
      <c r="E644" s="203">
        <v>0.16246641934245876</v>
      </c>
      <c r="G644" s="201">
        <v>1035</v>
      </c>
      <c r="H644" s="202">
        <v>7703</v>
      </c>
      <c r="I644" s="203">
        <v>0.13436323510320655</v>
      </c>
      <c r="K644" s="212">
        <f t="shared" si="27"/>
        <v>-235</v>
      </c>
      <c r="L644" s="189">
        <f t="shared" si="28"/>
        <v>-114</v>
      </c>
      <c r="M644" s="213">
        <f t="shared" si="29"/>
        <v>-2.8103184239252205E-2</v>
      </c>
    </row>
    <row r="645" spans="1:13" ht="15.75" x14ac:dyDescent="0.25">
      <c r="A645" s="201" t="s">
        <v>1470</v>
      </c>
      <c r="B645" s="218" t="s">
        <v>619</v>
      </c>
      <c r="C645" s="201">
        <v>38</v>
      </c>
      <c r="D645" s="202">
        <v>587</v>
      </c>
      <c r="E645" s="203">
        <v>6.4735945485519586E-2</v>
      </c>
      <c r="G645" s="201">
        <v>41</v>
      </c>
      <c r="H645" s="202">
        <v>589</v>
      </c>
      <c r="I645" s="203">
        <v>6.9609507640067916E-2</v>
      </c>
      <c r="K645" s="212">
        <f t="shared" si="27"/>
        <v>3</v>
      </c>
      <c r="L645" s="189">
        <f t="shared" si="28"/>
        <v>2</v>
      </c>
      <c r="M645" s="213">
        <f t="shared" si="29"/>
        <v>4.8735621545483304E-3</v>
      </c>
    </row>
    <row r="646" spans="1:13" ht="15.75" x14ac:dyDescent="0.25">
      <c r="A646" s="201" t="s">
        <v>1471</v>
      </c>
      <c r="B646" s="218" t="s">
        <v>620</v>
      </c>
      <c r="C646" s="201">
        <v>35</v>
      </c>
      <c r="D646" s="202">
        <v>221</v>
      </c>
      <c r="E646" s="203">
        <v>0.15837104072398189</v>
      </c>
      <c r="G646" s="201">
        <v>30</v>
      </c>
      <c r="H646" s="202">
        <v>217</v>
      </c>
      <c r="I646" s="203">
        <v>0.13824884792626729</v>
      </c>
      <c r="K646" s="212">
        <f t="shared" si="27"/>
        <v>-5</v>
      </c>
      <c r="L646" s="189">
        <f t="shared" si="28"/>
        <v>-4</v>
      </c>
      <c r="M646" s="213">
        <f t="shared" si="29"/>
        <v>-2.01221927977146E-2</v>
      </c>
    </row>
    <row r="647" spans="1:13" ht="15.75" x14ac:dyDescent="0.25">
      <c r="A647" s="201" t="s">
        <v>1472</v>
      </c>
      <c r="B647" s="218" t="s">
        <v>621</v>
      </c>
      <c r="C647" s="201">
        <v>93</v>
      </c>
      <c r="D647" s="202">
        <v>391</v>
      </c>
      <c r="E647" s="203">
        <v>0.23785166240409208</v>
      </c>
      <c r="G647" s="201">
        <v>89</v>
      </c>
      <c r="H647" s="202">
        <v>386</v>
      </c>
      <c r="I647" s="203">
        <v>0.23056994818652848</v>
      </c>
      <c r="K647" s="212">
        <f t="shared" si="27"/>
        <v>-4</v>
      </c>
      <c r="L647" s="189">
        <f t="shared" si="28"/>
        <v>-5</v>
      </c>
      <c r="M647" s="213">
        <f t="shared" si="29"/>
        <v>-7.2817142175636007E-3</v>
      </c>
    </row>
    <row r="648" spans="1:13" ht="15.75" x14ac:dyDescent="0.25">
      <c r="A648" s="201" t="s">
        <v>1473</v>
      </c>
      <c r="B648" s="218" t="s">
        <v>622</v>
      </c>
      <c r="C648" s="201">
        <v>17</v>
      </c>
      <c r="D648" s="202">
        <v>186</v>
      </c>
      <c r="E648" s="203">
        <v>9.1397849462365593E-2</v>
      </c>
      <c r="G648" s="201">
        <v>10</v>
      </c>
      <c r="H648" s="202">
        <v>182</v>
      </c>
      <c r="I648" s="203">
        <v>5.4945054945054944E-2</v>
      </c>
      <c r="K648" s="212">
        <f t="shared" ref="K648:K711" si="30">G648-C648</f>
        <v>-7</v>
      </c>
      <c r="L648" s="189">
        <f t="shared" ref="L648:L711" si="31">H648-D648</f>
        <v>-4</v>
      </c>
      <c r="M648" s="213">
        <f t="shared" ref="M648:M711" si="32">I648-E648</f>
        <v>-3.6452794517310649E-2</v>
      </c>
    </row>
    <row r="649" spans="1:13" ht="15.75" x14ac:dyDescent="0.25">
      <c r="A649" s="201" t="s">
        <v>1474</v>
      </c>
      <c r="B649" s="218" t="s">
        <v>623</v>
      </c>
      <c r="C649" s="201">
        <v>400</v>
      </c>
      <c r="D649" s="202">
        <v>1461</v>
      </c>
      <c r="E649" s="203">
        <v>0.27378507871321012</v>
      </c>
      <c r="G649" s="201">
        <v>354</v>
      </c>
      <c r="H649" s="202">
        <v>1485</v>
      </c>
      <c r="I649" s="203">
        <v>0.23838383838383839</v>
      </c>
      <c r="K649" s="212">
        <f t="shared" si="30"/>
        <v>-46</v>
      </c>
      <c r="L649" s="189">
        <f t="shared" si="31"/>
        <v>24</v>
      </c>
      <c r="M649" s="213">
        <f t="shared" si="32"/>
        <v>-3.5401240329371725E-2</v>
      </c>
    </row>
    <row r="650" spans="1:13" ht="15.75" x14ac:dyDescent="0.25">
      <c r="A650" s="201" t="s">
        <v>1475</v>
      </c>
      <c r="B650" s="218" t="s">
        <v>624</v>
      </c>
      <c r="C650" s="201">
        <v>225</v>
      </c>
      <c r="D650" s="202">
        <v>1087</v>
      </c>
      <c r="E650" s="203">
        <v>0.20699172033118676</v>
      </c>
      <c r="G650" s="201">
        <v>202</v>
      </c>
      <c r="H650" s="202">
        <v>1104</v>
      </c>
      <c r="I650" s="203">
        <v>0.18297101449275363</v>
      </c>
      <c r="K650" s="212">
        <f t="shared" si="30"/>
        <v>-23</v>
      </c>
      <c r="L650" s="189">
        <f t="shared" si="31"/>
        <v>17</v>
      </c>
      <c r="M650" s="213">
        <f t="shared" si="32"/>
        <v>-2.4020705838433132E-2</v>
      </c>
    </row>
    <row r="651" spans="1:13" ht="15.75" x14ac:dyDescent="0.25">
      <c r="A651" s="201" t="s">
        <v>1476</v>
      </c>
      <c r="B651" s="218" t="s">
        <v>625</v>
      </c>
      <c r="C651" s="201">
        <v>341</v>
      </c>
      <c r="D651" s="202">
        <v>2008</v>
      </c>
      <c r="E651" s="203">
        <v>0.16982071713147409</v>
      </c>
      <c r="G651" s="201">
        <v>366</v>
      </c>
      <c r="H651" s="202">
        <v>2010</v>
      </c>
      <c r="I651" s="203">
        <v>0.18208955223880596</v>
      </c>
      <c r="K651" s="212">
        <f t="shared" si="30"/>
        <v>25</v>
      </c>
      <c r="L651" s="189">
        <f t="shared" si="31"/>
        <v>2</v>
      </c>
      <c r="M651" s="213">
        <f t="shared" si="32"/>
        <v>1.2268835107331871E-2</v>
      </c>
    </row>
    <row r="652" spans="1:13" ht="15.75" x14ac:dyDescent="0.25">
      <c r="A652" s="201" t="s">
        <v>1477</v>
      </c>
      <c r="B652" s="218" t="s">
        <v>626</v>
      </c>
      <c r="C652" s="201">
        <v>104</v>
      </c>
      <c r="D652" s="202">
        <v>1155</v>
      </c>
      <c r="E652" s="203">
        <v>9.004329004329005E-2</v>
      </c>
      <c r="G652" s="201">
        <v>108</v>
      </c>
      <c r="H652" s="202">
        <v>1156</v>
      </c>
      <c r="I652" s="203">
        <v>9.3425605536332182E-2</v>
      </c>
      <c r="K652" s="212">
        <f t="shared" si="30"/>
        <v>4</v>
      </c>
      <c r="L652" s="189">
        <f t="shared" si="31"/>
        <v>1</v>
      </c>
      <c r="M652" s="213">
        <f t="shared" si="32"/>
        <v>3.3823154930421317E-3</v>
      </c>
    </row>
    <row r="653" spans="1:13" ht="15.75" x14ac:dyDescent="0.25">
      <c r="A653" s="201" t="s">
        <v>1478</v>
      </c>
      <c r="B653" s="218" t="s">
        <v>627</v>
      </c>
      <c r="C653" s="201">
        <v>168</v>
      </c>
      <c r="D653" s="202">
        <v>921</v>
      </c>
      <c r="E653" s="203">
        <v>0.18241042345276873</v>
      </c>
      <c r="G653" s="201">
        <v>131</v>
      </c>
      <c r="H653" s="202">
        <v>909</v>
      </c>
      <c r="I653" s="203">
        <v>0.14411441144114412</v>
      </c>
      <c r="K653" s="212">
        <f t="shared" si="30"/>
        <v>-37</v>
      </c>
      <c r="L653" s="189">
        <f t="shared" si="31"/>
        <v>-12</v>
      </c>
      <c r="M653" s="213">
        <f t="shared" si="32"/>
        <v>-3.8296012011624608E-2</v>
      </c>
    </row>
    <row r="654" spans="1:13" ht="15.75" x14ac:dyDescent="0.25">
      <c r="A654" s="201" t="s">
        <v>1479</v>
      </c>
      <c r="B654" s="218" t="s">
        <v>628</v>
      </c>
      <c r="C654" s="201">
        <v>130</v>
      </c>
      <c r="D654" s="202">
        <v>1471</v>
      </c>
      <c r="E654" s="203">
        <v>8.8375254928619987E-2</v>
      </c>
      <c r="G654" s="201">
        <v>114</v>
      </c>
      <c r="H654" s="202">
        <v>1456</v>
      </c>
      <c r="I654" s="203">
        <v>7.8296703296703296E-2</v>
      </c>
      <c r="K654" s="212">
        <f t="shared" si="30"/>
        <v>-16</v>
      </c>
      <c r="L654" s="189">
        <f t="shared" si="31"/>
        <v>-15</v>
      </c>
      <c r="M654" s="213">
        <f t="shared" si="32"/>
        <v>-1.0078551631916691E-2</v>
      </c>
    </row>
    <row r="655" spans="1:13" ht="15.75" x14ac:dyDescent="0.25">
      <c r="A655" s="201" t="s">
        <v>1480</v>
      </c>
      <c r="B655" s="218" t="s">
        <v>629</v>
      </c>
      <c r="C655" s="201">
        <v>88</v>
      </c>
      <c r="D655" s="202">
        <v>555</v>
      </c>
      <c r="E655" s="203">
        <v>0.15855855855855855</v>
      </c>
      <c r="G655" s="201">
        <v>94</v>
      </c>
      <c r="H655" s="202">
        <v>556</v>
      </c>
      <c r="I655" s="203">
        <v>0.16906474820143885</v>
      </c>
      <c r="K655" s="212">
        <f t="shared" si="30"/>
        <v>6</v>
      </c>
      <c r="L655" s="189">
        <f t="shared" si="31"/>
        <v>1</v>
      </c>
      <c r="M655" s="213">
        <f t="shared" si="32"/>
        <v>1.0506189642880304E-2</v>
      </c>
    </row>
    <row r="656" spans="1:13" ht="15.75" x14ac:dyDescent="0.25">
      <c r="A656" s="201" t="s">
        <v>1481</v>
      </c>
      <c r="B656" s="218" t="s">
        <v>630</v>
      </c>
      <c r="C656" s="201">
        <v>689</v>
      </c>
      <c r="D656" s="202">
        <v>3348</v>
      </c>
      <c r="E656" s="203">
        <v>0.20579450418160095</v>
      </c>
      <c r="G656" s="201">
        <v>682</v>
      </c>
      <c r="H656" s="202">
        <v>3351</v>
      </c>
      <c r="I656" s="203">
        <v>0.20352133691435392</v>
      </c>
      <c r="K656" s="212">
        <f t="shared" si="30"/>
        <v>-7</v>
      </c>
      <c r="L656" s="189">
        <f t="shared" si="31"/>
        <v>3</v>
      </c>
      <c r="M656" s="213">
        <f t="shared" si="32"/>
        <v>-2.2731672672470227E-3</v>
      </c>
    </row>
    <row r="657" spans="1:13" ht="15.75" x14ac:dyDescent="0.25">
      <c r="A657" s="201" t="s">
        <v>1482</v>
      </c>
      <c r="B657" s="218" t="s">
        <v>631</v>
      </c>
      <c r="C657" s="201">
        <v>447</v>
      </c>
      <c r="D657" s="202">
        <v>2665</v>
      </c>
      <c r="E657" s="203">
        <v>0.1677298311444653</v>
      </c>
      <c r="G657" s="201">
        <v>343</v>
      </c>
      <c r="H657" s="202">
        <v>2609</v>
      </c>
      <c r="I657" s="203">
        <v>0.13146799540053661</v>
      </c>
      <c r="K657" s="212">
        <f t="shared" si="30"/>
        <v>-104</v>
      </c>
      <c r="L657" s="189">
        <f t="shared" si="31"/>
        <v>-56</v>
      </c>
      <c r="M657" s="213">
        <f t="shared" si="32"/>
        <v>-3.6261835743928689E-2</v>
      </c>
    </row>
    <row r="658" spans="1:13" ht="15.75" x14ac:dyDescent="0.25">
      <c r="A658" s="201" t="s">
        <v>1483</v>
      </c>
      <c r="B658" s="218" t="s">
        <v>632</v>
      </c>
      <c r="C658" s="201">
        <v>107</v>
      </c>
      <c r="D658" s="202">
        <v>921</v>
      </c>
      <c r="E658" s="203">
        <v>0.11617806731813246</v>
      </c>
      <c r="G658" s="201">
        <v>98</v>
      </c>
      <c r="H658" s="202">
        <v>912</v>
      </c>
      <c r="I658" s="203">
        <v>0.10745614035087719</v>
      </c>
      <c r="K658" s="212">
        <f t="shared" si="30"/>
        <v>-9</v>
      </c>
      <c r="L658" s="189">
        <f t="shared" si="31"/>
        <v>-9</v>
      </c>
      <c r="M658" s="213">
        <f t="shared" si="32"/>
        <v>-8.7219269672552668E-3</v>
      </c>
    </row>
    <row r="659" spans="1:13" ht="15.75" x14ac:dyDescent="0.25">
      <c r="A659" s="201" t="s">
        <v>1484</v>
      </c>
      <c r="B659" s="218" t="s">
        <v>633</v>
      </c>
      <c r="C659" s="201">
        <v>30</v>
      </c>
      <c r="D659" s="202">
        <v>665</v>
      </c>
      <c r="E659" s="203">
        <v>4.5112781954887216E-2</v>
      </c>
      <c r="G659" s="201">
        <v>26</v>
      </c>
      <c r="H659" s="202">
        <v>657</v>
      </c>
      <c r="I659" s="203">
        <v>3.9573820395738202E-2</v>
      </c>
      <c r="K659" s="212">
        <f t="shared" si="30"/>
        <v>-4</v>
      </c>
      <c r="L659" s="189">
        <f t="shared" si="31"/>
        <v>-8</v>
      </c>
      <c r="M659" s="213">
        <f t="shared" si="32"/>
        <v>-5.5389615591490138E-3</v>
      </c>
    </row>
    <row r="660" spans="1:13" ht="15.75" x14ac:dyDescent="0.25">
      <c r="A660" s="201" t="s">
        <v>1485</v>
      </c>
      <c r="B660" s="218" t="s">
        <v>634</v>
      </c>
      <c r="C660" s="201">
        <v>593</v>
      </c>
      <c r="D660" s="202">
        <v>2473</v>
      </c>
      <c r="E660" s="203">
        <v>0.2397897290739992</v>
      </c>
      <c r="G660" s="201">
        <v>633</v>
      </c>
      <c r="H660" s="202">
        <v>2476</v>
      </c>
      <c r="I660" s="203">
        <v>0.25565428109854604</v>
      </c>
      <c r="K660" s="212">
        <f t="shared" si="30"/>
        <v>40</v>
      </c>
      <c r="L660" s="189">
        <f t="shared" si="31"/>
        <v>3</v>
      </c>
      <c r="M660" s="213">
        <f t="shared" si="32"/>
        <v>1.5864552024546841E-2</v>
      </c>
    </row>
    <row r="661" spans="1:13" ht="15.75" x14ac:dyDescent="0.25">
      <c r="A661" s="201" t="s">
        <v>1486</v>
      </c>
      <c r="B661" s="218" t="s">
        <v>635</v>
      </c>
      <c r="C661" s="201">
        <v>53</v>
      </c>
      <c r="D661" s="202">
        <v>593</v>
      </c>
      <c r="E661" s="203">
        <v>8.9376053962900506E-2</v>
      </c>
      <c r="G661" s="201">
        <v>46</v>
      </c>
      <c r="H661" s="202">
        <v>593</v>
      </c>
      <c r="I661" s="203">
        <v>7.7571669477234401E-2</v>
      </c>
      <c r="K661" s="212">
        <f t="shared" si="30"/>
        <v>-7</v>
      </c>
      <c r="L661" s="189">
        <f t="shared" si="31"/>
        <v>0</v>
      </c>
      <c r="M661" s="213">
        <f t="shared" si="32"/>
        <v>-1.1804384485666106E-2</v>
      </c>
    </row>
    <row r="662" spans="1:13" ht="15.75" x14ac:dyDescent="0.25">
      <c r="A662" s="201" t="s">
        <v>1487</v>
      </c>
      <c r="B662" s="218" t="s">
        <v>636</v>
      </c>
      <c r="C662" s="201">
        <v>116</v>
      </c>
      <c r="D662" s="202">
        <v>1075</v>
      </c>
      <c r="E662" s="203">
        <v>0.10790697674418605</v>
      </c>
      <c r="G662" s="201">
        <v>117</v>
      </c>
      <c r="H662" s="202">
        <v>1076</v>
      </c>
      <c r="I662" s="203">
        <v>0.10873605947955391</v>
      </c>
      <c r="K662" s="212">
        <f t="shared" si="30"/>
        <v>1</v>
      </c>
      <c r="L662" s="189">
        <f t="shared" si="31"/>
        <v>1</v>
      </c>
      <c r="M662" s="213">
        <f t="shared" si="32"/>
        <v>8.290827353678587E-4</v>
      </c>
    </row>
    <row r="663" spans="1:13" ht="15.75" x14ac:dyDescent="0.25">
      <c r="A663" s="201" t="s">
        <v>1488</v>
      </c>
      <c r="B663" s="218" t="s">
        <v>637</v>
      </c>
      <c r="C663" s="201">
        <v>27</v>
      </c>
      <c r="D663" s="202">
        <v>362</v>
      </c>
      <c r="E663" s="203">
        <v>7.4585635359116026E-2</v>
      </c>
      <c r="G663" s="201">
        <v>19</v>
      </c>
      <c r="H663" s="202">
        <v>356</v>
      </c>
      <c r="I663" s="203">
        <v>5.3370786516853931E-2</v>
      </c>
      <c r="K663" s="212">
        <f t="shared" si="30"/>
        <v>-8</v>
      </c>
      <c r="L663" s="189">
        <f t="shared" si="31"/>
        <v>-6</v>
      </c>
      <c r="M663" s="213">
        <f t="shared" si="32"/>
        <v>-2.1214848842262095E-2</v>
      </c>
    </row>
    <row r="664" spans="1:13" ht="15.75" x14ac:dyDescent="0.25">
      <c r="A664" s="201" t="s">
        <v>1489</v>
      </c>
      <c r="B664" s="218" t="s">
        <v>638</v>
      </c>
      <c r="C664" s="201">
        <v>114</v>
      </c>
      <c r="D664" s="202">
        <v>1058</v>
      </c>
      <c r="E664" s="203">
        <v>0.10775047258979206</v>
      </c>
      <c r="G664" s="201">
        <v>121</v>
      </c>
      <c r="H664" s="202">
        <v>1064</v>
      </c>
      <c r="I664" s="203">
        <v>0.1137218045112782</v>
      </c>
      <c r="K664" s="212">
        <f t="shared" si="30"/>
        <v>7</v>
      </c>
      <c r="L664" s="189">
        <f t="shared" si="31"/>
        <v>6</v>
      </c>
      <c r="M664" s="213">
        <f t="shared" si="32"/>
        <v>5.9713319214861338E-3</v>
      </c>
    </row>
    <row r="665" spans="1:13" ht="15.75" x14ac:dyDescent="0.25">
      <c r="A665" s="201" t="s">
        <v>1490</v>
      </c>
      <c r="B665" s="218" t="s">
        <v>639</v>
      </c>
      <c r="C665" s="201">
        <v>50</v>
      </c>
      <c r="D665" s="202">
        <v>1524</v>
      </c>
      <c r="E665" s="203">
        <v>3.2808398950131233E-2</v>
      </c>
      <c r="G665" s="201">
        <v>57</v>
      </c>
      <c r="H665" s="202">
        <v>1525</v>
      </c>
      <c r="I665" s="203">
        <v>3.7377049180327866E-2</v>
      </c>
      <c r="K665" s="212">
        <f t="shared" si="30"/>
        <v>7</v>
      </c>
      <c r="L665" s="189">
        <f t="shared" si="31"/>
        <v>1</v>
      </c>
      <c r="M665" s="213">
        <f t="shared" si="32"/>
        <v>4.5686502301966331E-3</v>
      </c>
    </row>
    <row r="666" spans="1:13" ht="15.75" x14ac:dyDescent="0.25">
      <c r="A666" s="201" t="s">
        <v>1491</v>
      </c>
      <c r="B666" s="218" t="s">
        <v>640</v>
      </c>
      <c r="C666" s="201">
        <v>113</v>
      </c>
      <c r="D666" s="202">
        <v>729</v>
      </c>
      <c r="E666" s="203">
        <v>0.15500685871056241</v>
      </c>
      <c r="G666" s="201">
        <v>122</v>
      </c>
      <c r="H666" s="202">
        <v>730</v>
      </c>
      <c r="I666" s="203">
        <v>0.16712328767123288</v>
      </c>
      <c r="K666" s="212">
        <f t="shared" si="30"/>
        <v>9</v>
      </c>
      <c r="L666" s="189">
        <f t="shared" si="31"/>
        <v>1</v>
      </c>
      <c r="M666" s="213">
        <f t="shared" si="32"/>
        <v>1.2116428960670472E-2</v>
      </c>
    </row>
    <row r="667" spans="1:13" ht="15.75" x14ac:dyDescent="0.25">
      <c r="A667" s="201" t="s">
        <v>1492</v>
      </c>
      <c r="B667" s="218" t="s">
        <v>641</v>
      </c>
      <c r="C667" s="201">
        <v>54</v>
      </c>
      <c r="D667" s="202">
        <v>463</v>
      </c>
      <c r="E667" s="203">
        <v>0.11663066954643629</v>
      </c>
      <c r="G667" s="201">
        <v>54</v>
      </c>
      <c r="H667" s="202">
        <v>458</v>
      </c>
      <c r="I667" s="203">
        <v>0.11790393013100436</v>
      </c>
      <c r="K667" s="212">
        <f t="shared" si="30"/>
        <v>0</v>
      </c>
      <c r="L667" s="189">
        <f t="shared" si="31"/>
        <v>-5</v>
      </c>
      <c r="M667" s="213">
        <f t="shared" si="32"/>
        <v>1.2732605845680728E-3</v>
      </c>
    </row>
    <row r="668" spans="1:13" ht="15.75" x14ac:dyDescent="0.25">
      <c r="A668" s="201" t="s">
        <v>1493</v>
      </c>
      <c r="B668" s="218" t="s">
        <v>642</v>
      </c>
      <c r="C668" s="201">
        <v>86</v>
      </c>
      <c r="D668" s="202">
        <v>1479</v>
      </c>
      <c r="E668" s="203">
        <v>5.8147396889790398E-2</v>
      </c>
      <c r="G668" s="201">
        <v>100</v>
      </c>
      <c r="H668" s="202">
        <v>1481</v>
      </c>
      <c r="I668" s="203">
        <v>6.7521944632005407E-2</v>
      </c>
      <c r="K668" s="212">
        <f t="shared" si="30"/>
        <v>14</v>
      </c>
      <c r="L668" s="189">
        <f t="shared" si="31"/>
        <v>2</v>
      </c>
      <c r="M668" s="213">
        <f t="shared" si="32"/>
        <v>9.3745477422150086E-3</v>
      </c>
    </row>
    <row r="669" spans="1:13" ht="15.75" x14ac:dyDescent="0.25">
      <c r="A669" s="201" t="s">
        <v>1494</v>
      </c>
      <c r="B669" s="218" t="s">
        <v>643</v>
      </c>
      <c r="C669" s="201">
        <v>64</v>
      </c>
      <c r="D669" s="202">
        <v>1154</v>
      </c>
      <c r="E669" s="203">
        <v>5.5459272097053723E-2</v>
      </c>
      <c r="G669" s="201">
        <v>54</v>
      </c>
      <c r="H669" s="202">
        <v>1175</v>
      </c>
      <c r="I669" s="203">
        <v>4.5957446808510639E-2</v>
      </c>
      <c r="K669" s="212">
        <f t="shared" si="30"/>
        <v>-10</v>
      </c>
      <c r="L669" s="189">
        <f t="shared" si="31"/>
        <v>21</v>
      </c>
      <c r="M669" s="213">
        <f t="shared" si="32"/>
        <v>-9.5018252885430837E-3</v>
      </c>
    </row>
    <row r="670" spans="1:13" ht="15.75" x14ac:dyDescent="0.25">
      <c r="A670" s="201" t="s">
        <v>1495</v>
      </c>
      <c r="B670" s="218" t="s">
        <v>644</v>
      </c>
      <c r="C670" s="201">
        <v>107</v>
      </c>
      <c r="D670" s="202">
        <v>1884</v>
      </c>
      <c r="E670" s="203">
        <v>5.6794055201698515E-2</v>
      </c>
      <c r="G670" s="201">
        <v>102</v>
      </c>
      <c r="H670" s="202">
        <v>1886</v>
      </c>
      <c r="I670" s="203">
        <v>5.4082714740190878E-2</v>
      </c>
      <c r="K670" s="212">
        <f t="shared" si="30"/>
        <v>-5</v>
      </c>
      <c r="L670" s="189">
        <f t="shared" si="31"/>
        <v>2</v>
      </c>
      <c r="M670" s="213">
        <f t="shared" si="32"/>
        <v>-2.7113404615076372E-3</v>
      </c>
    </row>
    <row r="671" spans="1:13" ht="15.75" x14ac:dyDescent="0.25">
      <c r="A671" s="201" t="s">
        <v>1496</v>
      </c>
      <c r="B671" s="218" t="s">
        <v>645</v>
      </c>
      <c r="C671" s="201">
        <v>82</v>
      </c>
      <c r="D671" s="202">
        <v>1771</v>
      </c>
      <c r="E671" s="203">
        <v>4.6301524562394128E-2</v>
      </c>
      <c r="G671" s="201">
        <v>83</v>
      </c>
      <c r="H671" s="202">
        <v>1773</v>
      </c>
      <c r="I671" s="203">
        <v>4.6813310772701636E-2</v>
      </c>
      <c r="K671" s="212">
        <f t="shared" si="30"/>
        <v>1</v>
      </c>
      <c r="L671" s="189">
        <f t="shared" si="31"/>
        <v>2</v>
      </c>
      <c r="M671" s="213">
        <f t="shared" si="32"/>
        <v>5.1178621030750771E-4</v>
      </c>
    </row>
    <row r="672" spans="1:13" ht="15.75" x14ac:dyDescent="0.25">
      <c r="A672" s="201" t="s">
        <v>1497</v>
      </c>
      <c r="B672" s="218" t="s">
        <v>646</v>
      </c>
      <c r="C672" s="201">
        <v>217</v>
      </c>
      <c r="D672" s="202">
        <v>1400</v>
      </c>
      <c r="E672" s="203">
        <v>0.155</v>
      </c>
      <c r="G672" s="201">
        <v>156</v>
      </c>
      <c r="H672" s="202">
        <v>1396</v>
      </c>
      <c r="I672" s="203">
        <v>0.11174785100286533</v>
      </c>
      <c r="K672" s="212">
        <f t="shared" si="30"/>
        <v>-61</v>
      </c>
      <c r="L672" s="189">
        <f t="shared" si="31"/>
        <v>-4</v>
      </c>
      <c r="M672" s="213">
        <f t="shared" si="32"/>
        <v>-4.3252148997134671E-2</v>
      </c>
    </row>
    <row r="673" spans="1:13" ht="15.75" x14ac:dyDescent="0.25">
      <c r="A673" s="201" t="s">
        <v>1498</v>
      </c>
      <c r="B673" s="218" t="s">
        <v>647</v>
      </c>
      <c r="C673" s="201">
        <v>36</v>
      </c>
      <c r="D673" s="202">
        <v>239</v>
      </c>
      <c r="E673" s="203">
        <v>0.15062761506276151</v>
      </c>
      <c r="G673" s="201">
        <v>36</v>
      </c>
      <c r="H673" s="202">
        <v>239</v>
      </c>
      <c r="I673" s="203">
        <v>0.15062761506276151</v>
      </c>
      <c r="K673" s="212">
        <f t="shared" si="30"/>
        <v>0</v>
      </c>
      <c r="L673" s="189">
        <f t="shared" si="31"/>
        <v>0</v>
      </c>
      <c r="M673" s="213">
        <f t="shared" si="32"/>
        <v>0</v>
      </c>
    </row>
    <row r="674" spans="1:13" ht="15.75" x14ac:dyDescent="0.25">
      <c r="A674" s="201" t="s">
        <v>1499</v>
      </c>
      <c r="B674" s="218" t="s">
        <v>648</v>
      </c>
      <c r="C674" s="201">
        <v>40</v>
      </c>
      <c r="D674" s="202">
        <v>557</v>
      </c>
      <c r="E674" s="203">
        <v>7.1813285457809697E-2</v>
      </c>
      <c r="G674" s="201">
        <v>28</v>
      </c>
      <c r="H674" s="202">
        <v>556</v>
      </c>
      <c r="I674" s="203">
        <v>5.0359712230215826E-2</v>
      </c>
      <c r="K674" s="212">
        <f t="shared" si="30"/>
        <v>-12</v>
      </c>
      <c r="L674" s="189">
        <f t="shared" si="31"/>
        <v>-1</v>
      </c>
      <c r="M674" s="213">
        <f t="shared" si="32"/>
        <v>-2.1453573227593871E-2</v>
      </c>
    </row>
    <row r="675" spans="1:13" ht="15.75" x14ac:dyDescent="0.25">
      <c r="A675" s="201" t="s">
        <v>1500</v>
      </c>
      <c r="B675" s="218" t="s">
        <v>649</v>
      </c>
      <c r="C675" s="201">
        <v>19</v>
      </c>
      <c r="D675" s="202">
        <v>186</v>
      </c>
      <c r="E675" s="203">
        <v>0.10215053763440861</v>
      </c>
      <c r="G675" s="201">
        <v>12</v>
      </c>
      <c r="H675" s="202">
        <v>182</v>
      </c>
      <c r="I675" s="203">
        <v>6.5934065934065936E-2</v>
      </c>
      <c r="K675" s="212">
        <f t="shared" si="30"/>
        <v>-7</v>
      </c>
      <c r="L675" s="189">
        <f t="shared" si="31"/>
        <v>-4</v>
      </c>
      <c r="M675" s="213">
        <f t="shared" si="32"/>
        <v>-3.6216471700342673E-2</v>
      </c>
    </row>
    <row r="676" spans="1:13" ht="15.75" x14ac:dyDescent="0.25">
      <c r="A676" s="201" t="s">
        <v>1501</v>
      </c>
      <c r="B676" s="218" t="s">
        <v>650</v>
      </c>
      <c r="C676" s="201">
        <v>245</v>
      </c>
      <c r="D676" s="202">
        <v>1553</v>
      </c>
      <c r="E676" s="203">
        <v>0.15775917578879589</v>
      </c>
      <c r="G676" s="201">
        <v>244</v>
      </c>
      <c r="H676" s="202">
        <v>1563</v>
      </c>
      <c r="I676" s="203">
        <v>0.15611004478566859</v>
      </c>
      <c r="K676" s="212">
        <f t="shared" si="30"/>
        <v>-1</v>
      </c>
      <c r="L676" s="189">
        <f t="shared" si="31"/>
        <v>10</v>
      </c>
      <c r="M676" s="213">
        <f t="shared" si="32"/>
        <v>-1.6491310031273021E-3</v>
      </c>
    </row>
    <row r="677" spans="1:13" ht="15.75" x14ac:dyDescent="0.25">
      <c r="A677" s="201" t="s">
        <v>1502</v>
      </c>
      <c r="B677" s="218" t="s">
        <v>651</v>
      </c>
      <c r="C677" s="201">
        <v>224</v>
      </c>
      <c r="D677" s="202">
        <v>1531</v>
      </c>
      <c r="E677" s="203">
        <v>0.14630960156760286</v>
      </c>
      <c r="G677" s="201">
        <v>220</v>
      </c>
      <c r="H677" s="202">
        <v>1508</v>
      </c>
      <c r="I677" s="203">
        <v>0.14588859416445624</v>
      </c>
      <c r="K677" s="212">
        <f t="shared" si="30"/>
        <v>-4</v>
      </c>
      <c r="L677" s="189">
        <f t="shared" si="31"/>
        <v>-23</v>
      </c>
      <c r="M677" s="213">
        <f t="shared" si="32"/>
        <v>-4.2100740314662821E-4</v>
      </c>
    </row>
    <row r="678" spans="1:13" ht="15.75" x14ac:dyDescent="0.25">
      <c r="A678" s="201" t="s">
        <v>1503</v>
      </c>
      <c r="B678" s="218" t="s">
        <v>652</v>
      </c>
      <c r="C678" s="201">
        <v>107</v>
      </c>
      <c r="D678" s="202">
        <v>880</v>
      </c>
      <c r="E678" s="203">
        <v>0.1215909090909091</v>
      </c>
      <c r="G678" s="201">
        <v>98</v>
      </c>
      <c r="H678" s="202">
        <v>873</v>
      </c>
      <c r="I678" s="203">
        <v>0.11225658648339061</v>
      </c>
      <c r="K678" s="212">
        <f t="shared" si="30"/>
        <v>-9</v>
      </c>
      <c r="L678" s="189">
        <f t="shared" si="31"/>
        <v>-7</v>
      </c>
      <c r="M678" s="213">
        <f t="shared" si="32"/>
        <v>-9.334322607518486E-3</v>
      </c>
    </row>
    <row r="679" spans="1:13" ht="15.75" x14ac:dyDescent="0.25">
      <c r="A679" s="201" t="s">
        <v>1504</v>
      </c>
      <c r="B679" s="218" t="s">
        <v>653</v>
      </c>
      <c r="C679" s="201">
        <v>95</v>
      </c>
      <c r="D679" s="202">
        <v>2099</v>
      </c>
      <c r="E679" s="203">
        <v>4.5259647451167222E-2</v>
      </c>
      <c r="G679" s="201">
        <v>59</v>
      </c>
      <c r="H679" s="202">
        <v>2094</v>
      </c>
      <c r="I679" s="203">
        <v>2.8175740210124166E-2</v>
      </c>
      <c r="K679" s="212">
        <f t="shared" si="30"/>
        <v>-36</v>
      </c>
      <c r="L679" s="189">
        <f t="shared" si="31"/>
        <v>-5</v>
      </c>
      <c r="M679" s="213">
        <f t="shared" si="32"/>
        <v>-1.7083907241043056E-2</v>
      </c>
    </row>
    <row r="680" spans="1:13" ht="15.75" x14ac:dyDescent="0.25">
      <c r="A680" s="201" t="s">
        <v>1505</v>
      </c>
      <c r="B680" s="218" t="s">
        <v>654</v>
      </c>
      <c r="C680" s="201">
        <v>240</v>
      </c>
      <c r="D680" s="202">
        <v>920</v>
      </c>
      <c r="E680" s="203">
        <v>0.2608695652173913</v>
      </c>
      <c r="G680" s="201">
        <v>217</v>
      </c>
      <c r="H680" s="202">
        <v>925</v>
      </c>
      <c r="I680" s="203">
        <v>0.23459459459459459</v>
      </c>
      <c r="K680" s="212">
        <f t="shared" si="30"/>
        <v>-23</v>
      </c>
      <c r="L680" s="189">
        <f t="shared" si="31"/>
        <v>5</v>
      </c>
      <c r="M680" s="213">
        <f t="shared" si="32"/>
        <v>-2.6274970622796712E-2</v>
      </c>
    </row>
    <row r="681" spans="1:13" ht="15.75" x14ac:dyDescent="0.25">
      <c r="A681" s="201" t="s">
        <v>1506</v>
      </c>
      <c r="B681" s="218" t="s">
        <v>655</v>
      </c>
      <c r="C681" s="201">
        <v>113</v>
      </c>
      <c r="D681" s="202">
        <v>657</v>
      </c>
      <c r="E681" s="203">
        <v>0.17199391171993911</v>
      </c>
      <c r="G681" s="201">
        <v>103</v>
      </c>
      <c r="H681" s="202">
        <v>661</v>
      </c>
      <c r="I681" s="203">
        <v>0.15582450832072617</v>
      </c>
      <c r="K681" s="212">
        <f t="shared" si="30"/>
        <v>-10</v>
      </c>
      <c r="L681" s="189">
        <f t="shared" si="31"/>
        <v>4</v>
      </c>
      <c r="M681" s="213">
        <f t="shared" si="32"/>
        <v>-1.6169403399212939E-2</v>
      </c>
    </row>
    <row r="682" spans="1:13" ht="15.75" x14ac:dyDescent="0.25">
      <c r="A682" s="201" t="s">
        <v>1507</v>
      </c>
      <c r="B682" s="218" t="s">
        <v>656</v>
      </c>
      <c r="C682" s="201">
        <v>1895</v>
      </c>
      <c r="D682" s="202">
        <v>6802</v>
      </c>
      <c r="E682" s="203">
        <v>0.27859453102028814</v>
      </c>
      <c r="G682" s="201">
        <v>1424</v>
      </c>
      <c r="H682" s="202">
        <v>6927</v>
      </c>
      <c r="I682" s="203">
        <v>0.20557239786343295</v>
      </c>
      <c r="K682" s="212">
        <f t="shared" si="30"/>
        <v>-471</v>
      </c>
      <c r="L682" s="189">
        <f t="shared" si="31"/>
        <v>125</v>
      </c>
      <c r="M682" s="213">
        <f t="shared" si="32"/>
        <v>-7.3022133156855185E-2</v>
      </c>
    </row>
    <row r="683" spans="1:13" ht="15.75" x14ac:dyDescent="0.25">
      <c r="A683" s="201" t="s">
        <v>1508</v>
      </c>
      <c r="B683" s="218" t="s">
        <v>657</v>
      </c>
      <c r="C683" s="201">
        <v>59</v>
      </c>
      <c r="D683" s="202">
        <v>270</v>
      </c>
      <c r="E683" s="203">
        <v>0.21851851851851853</v>
      </c>
      <c r="G683" s="201">
        <v>56</v>
      </c>
      <c r="H683" s="202">
        <v>267</v>
      </c>
      <c r="I683" s="203">
        <v>0.20973782771535582</v>
      </c>
      <c r="K683" s="212">
        <f t="shared" si="30"/>
        <v>-3</v>
      </c>
      <c r="L683" s="189">
        <f t="shared" si="31"/>
        <v>-3</v>
      </c>
      <c r="M683" s="213">
        <f t="shared" si="32"/>
        <v>-8.7806908031627107E-3</v>
      </c>
    </row>
    <row r="684" spans="1:13" ht="15.75" x14ac:dyDescent="0.25">
      <c r="A684" s="201" t="s">
        <v>1509</v>
      </c>
      <c r="B684" s="218" t="s">
        <v>658</v>
      </c>
      <c r="C684" s="201">
        <v>7797</v>
      </c>
      <c r="D684" s="202">
        <v>31334</v>
      </c>
      <c r="E684" s="203">
        <v>0.24883513116742198</v>
      </c>
      <c r="G684" s="201">
        <v>7673</v>
      </c>
      <c r="H684" s="202">
        <v>31606</v>
      </c>
      <c r="I684" s="203">
        <v>0.24277036005821678</v>
      </c>
      <c r="K684" s="212">
        <f t="shared" si="30"/>
        <v>-124</v>
      </c>
      <c r="L684" s="189">
        <f t="shared" si="31"/>
        <v>272</v>
      </c>
      <c r="M684" s="213">
        <f t="shared" si="32"/>
        <v>-6.064771109205197E-3</v>
      </c>
    </row>
    <row r="685" spans="1:13" ht="15.75" x14ac:dyDescent="0.25">
      <c r="A685" s="201" t="s">
        <v>1510</v>
      </c>
      <c r="B685" s="218" t="s">
        <v>659</v>
      </c>
      <c r="C685" s="201">
        <v>49</v>
      </c>
      <c r="D685" s="202">
        <v>1245</v>
      </c>
      <c r="E685" s="203">
        <v>3.93574297188755E-2</v>
      </c>
      <c r="G685" s="201">
        <v>42</v>
      </c>
      <c r="H685" s="202">
        <v>1265</v>
      </c>
      <c r="I685" s="203">
        <v>3.3201581027667987E-2</v>
      </c>
      <c r="K685" s="212">
        <f t="shared" si="30"/>
        <v>-7</v>
      </c>
      <c r="L685" s="189">
        <f t="shared" si="31"/>
        <v>20</v>
      </c>
      <c r="M685" s="213">
        <f t="shared" si="32"/>
        <v>-6.1558486912075133E-3</v>
      </c>
    </row>
    <row r="686" spans="1:13" ht="15.75" x14ac:dyDescent="0.25">
      <c r="A686" s="201" t="s">
        <v>1511</v>
      </c>
      <c r="B686" s="218" t="s">
        <v>660</v>
      </c>
      <c r="C686" s="201">
        <v>136</v>
      </c>
      <c r="D686" s="202">
        <v>1647</v>
      </c>
      <c r="E686" s="203">
        <v>8.2574377656344872E-2</v>
      </c>
      <c r="G686" s="201">
        <v>106</v>
      </c>
      <c r="H686" s="202">
        <v>1657</v>
      </c>
      <c r="I686" s="203">
        <v>6.3971031985515986E-2</v>
      </c>
      <c r="K686" s="212">
        <f t="shared" si="30"/>
        <v>-30</v>
      </c>
      <c r="L686" s="189">
        <f t="shared" si="31"/>
        <v>10</v>
      </c>
      <c r="M686" s="213">
        <f t="shared" si="32"/>
        <v>-1.8603345670828886E-2</v>
      </c>
    </row>
    <row r="687" spans="1:13" ht="15.75" x14ac:dyDescent="0.25">
      <c r="A687" s="201" t="s">
        <v>1512</v>
      </c>
      <c r="B687" s="218" t="s">
        <v>661</v>
      </c>
      <c r="C687" s="201">
        <v>45</v>
      </c>
      <c r="D687" s="202">
        <v>325</v>
      </c>
      <c r="E687" s="203">
        <v>0.13846153846153847</v>
      </c>
      <c r="G687" s="201">
        <v>35</v>
      </c>
      <c r="H687" s="202">
        <v>323</v>
      </c>
      <c r="I687" s="203">
        <v>0.10835913312693499</v>
      </c>
      <c r="K687" s="212">
        <f t="shared" si="30"/>
        <v>-10</v>
      </c>
      <c r="L687" s="189">
        <f t="shared" si="31"/>
        <v>-2</v>
      </c>
      <c r="M687" s="213">
        <f t="shared" si="32"/>
        <v>-3.0102405334603483E-2</v>
      </c>
    </row>
    <row r="688" spans="1:13" ht="15.75" x14ac:dyDescent="0.25">
      <c r="A688" s="201" t="s">
        <v>1513</v>
      </c>
      <c r="B688" s="218" t="s">
        <v>662</v>
      </c>
      <c r="C688" s="201">
        <v>14</v>
      </c>
      <c r="D688" s="202">
        <v>202</v>
      </c>
      <c r="E688" s="203">
        <v>6.9306930693069313E-2</v>
      </c>
      <c r="G688" s="201">
        <v>10</v>
      </c>
      <c r="H688" s="202">
        <v>202</v>
      </c>
      <c r="I688" s="203">
        <v>4.9504950495049507E-2</v>
      </c>
      <c r="K688" s="212">
        <f t="shared" si="30"/>
        <v>-4</v>
      </c>
      <c r="L688" s="189">
        <f t="shared" si="31"/>
        <v>0</v>
      </c>
      <c r="M688" s="213">
        <f t="shared" si="32"/>
        <v>-1.9801980198019806E-2</v>
      </c>
    </row>
    <row r="689" spans="1:13" ht="15.75" x14ac:dyDescent="0.25">
      <c r="A689" s="201" t="s">
        <v>1514</v>
      </c>
      <c r="B689" s="218" t="s">
        <v>663</v>
      </c>
      <c r="C689" s="201">
        <v>2</v>
      </c>
      <c r="D689" s="202">
        <v>58</v>
      </c>
      <c r="E689" s="203">
        <v>3.4482758620689655E-2</v>
      </c>
      <c r="G689" s="201">
        <v>5</v>
      </c>
      <c r="H689" s="202">
        <v>59</v>
      </c>
      <c r="I689" s="203">
        <v>8.4745762711864403E-2</v>
      </c>
      <c r="K689" s="212">
        <f t="shared" si="30"/>
        <v>3</v>
      </c>
      <c r="L689" s="189">
        <f t="shared" si="31"/>
        <v>1</v>
      </c>
      <c r="M689" s="213">
        <f t="shared" si="32"/>
        <v>5.0263004091174748E-2</v>
      </c>
    </row>
    <row r="690" spans="1:13" ht="15.75" x14ac:dyDescent="0.25">
      <c r="A690" s="201" t="s">
        <v>1515</v>
      </c>
      <c r="B690" s="218" t="s">
        <v>664</v>
      </c>
      <c r="C690" s="201">
        <v>47</v>
      </c>
      <c r="D690" s="202">
        <v>797</v>
      </c>
      <c r="E690" s="203">
        <v>5.8971141781681308E-2</v>
      </c>
      <c r="G690" s="201">
        <v>31</v>
      </c>
      <c r="H690" s="202">
        <v>802</v>
      </c>
      <c r="I690" s="203">
        <v>3.8653366583541147E-2</v>
      </c>
      <c r="K690" s="212">
        <f t="shared" si="30"/>
        <v>-16</v>
      </c>
      <c r="L690" s="189">
        <f t="shared" si="31"/>
        <v>5</v>
      </c>
      <c r="M690" s="213">
        <f t="shared" si="32"/>
        <v>-2.031777519814016E-2</v>
      </c>
    </row>
    <row r="691" spans="1:13" ht="15.75" x14ac:dyDescent="0.25">
      <c r="A691" s="201" t="s">
        <v>1516</v>
      </c>
      <c r="B691" s="218" t="s">
        <v>665</v>
      </c>
      <c r="C691" s="201">
        <v>21</v>
      </c>
      <c r="D691" s="202">
        <v>203</v>
      </c>
      <c r="E691" s="203">
        <v>0.10344827586206896</v>
      </c>
      <c r="G691" s="201">
        <v>25</v>
      </c>
      <c r="H691" s="202">
        <v>203</v>
      </c>
      <c r="I691" s="203">
        <v>0.12315270935960591</v>
      </c>
      <c r="K691" s="212">
        <f t="shared" si="30"/>
        <v>4</v>
      </c>
      <c r="L691" s="189">
        <f t="shared" si="31"/>
        <v>0</v>
      </c>
      <c r="M691" s="213">
        <f t="shared" si="32"/>
        <v>1.970443349753695E-2</v>
      </c>
    </row>
    <row r="692" spans="1:13" ht="15.75" x14ac:dyDescent="0.25">
      <c r="A692" s="201" t="s">
        <v>1517</v>
      </c>
      <c r="B692" s="218" t="s">
        <v>666</v>
      </c>
      <c r="C692" s="201">
        <v>70</v>
      </c>
      <c r="D692" s="202">
        <v>383</v>
      </c>
      <c r="E692" s="203">
        <v>0.18276762402088773</v>
      </c>
      <c r="G692" s="201">
        <v>58</v>
      </c>
      <c r="H692" s="202">
        <v>380</v>
      </c>
      <c r="I692" s="203">
        <v>0.15263157894736842</v>
      </c>
      <c r="K692" s="212">
        <f t="shared" si="30"/>
        <v>-12</v>
      </c>
      <c r="L692" s="189">
        <f t="shared" si="31"/>
        <v>-3</v>
      </c>
      <c r="M692" s="213">
        <f t="shared" si="32"/>
        <v>-3.0136045073519302E-2</v>
      </c>
    </row>
    <row r="693" spans="1:13" ht="15.75" x14ac:dyDescent="0.25">
      <c r="A693" s="201" t="s">
        <v>1518</v>
      </c>
      <c r="B693" s="218" t="s">
        <v>667</v>
      </c>
      <c r="C693" s="201">
        <v>1213</v>
      </c>
      <c r="D693" s="202">
        <v>6354</v>
      </c>
      <c r="E693" s="203">
        <v>0.19090336795719232</v>
      </c>
      <c r="G693" s="201">
        <v>987</v>
      </c>
      <c r="H693" s="202">
        <v>6335</v>
      </c>
      <c r="I693" s="203">
        <v>0.1558011049723757</v>
      </c>
      <c r="K693" s="212">
        <f t="shared" si="30"/>
        <v>-226</v>
      </c>
      <c r="L693" s="189">
        <f t="shared" si="31"/>
        <v>-19</v>
      </c>
      <c r="M693" s="213">
        <f t="shared" si="32"/>
        <v>-3.5102262984816612E-2</v>
      </c>
    </row>
    <row r="694" spans="1:13" ht="15.75" x14ac:dyDescent="0.25">
      <c r="A694" s="201" t="s">
        <v>1519</v>
      </c>
      <c r="B694" s="218" t="s">
        <v>668</v>
      </c>
      <c r="C694" s="201">
        <v>267</v>
      </c>
      <c r="D694" s="202">
        <v>1872</v>
      </c>
      <c r="E694" s="203">
        <v>0.14262820512820512</v>
      </c>
      <c r="G694" s="201">
        <v>214</v>
      </c>
      <c r="H694" s="202">
        <v>1854</v>
      </c>
      <c r="I694" s="203">
        <v>0.11542610571736785</v>
      </c>
      <c r="K694" s="212">
        <f t="shared" si="30"/>
        <v>-53</v>
      </c>
      <c r="L694" s="189">
        <f t="shared" si="31"/>
        <v>-18</v>
      </c>
      <c r="M694" s="213">
        <f t="shared" si="32"/>
        <v>-2.7202099410837274E-2</v>
      </c>
    </row>
    <row r="695" spans="1:13" ht="15.75" x14ac:dyDescent="0.25">
      <c r="A695" s="201" t="s">
        <v>1520</v>
      </c>
      <c r="B695" s="218" t="s">
        <v>669</v>
      </c>
      <c r="C695" s="201">
        <v>7</v>
      </c>
      <c r="D695" s="202">
        <v>71</v>
      </c>
      <c r="E695" s="203">
        <v>9.8591549295774641E-2</v>
      </c>
      <c r="G695" s="201">
        <v>5</v>
      </c>
      <c r="H695" s="202">
        <v>71</v>
      </c>
      <c r="I695" s="203">
        <v>7.0422535211267609E-2</v>
      </c>
      <c r="K695" s="212">
        <f t="shared" si="30"/>
        <v>-2</v>
      </c>
      <c r="L695" s="189">
        <f t="shared" si="31"/>
        <v>0</v>
      </c>
      <c r="M695" s="213">
        <f t="shared" si="32"/>
        <v>-2.8169014084507032E-2</v>
      </c>
    </row>
    <row r="696" spans="1:13" ht="15.75" x14ac:dyDescent="0.25">
      <c r="A696" s="201" t="s">
        <v>1521</v>
      </c>
      <c r="B696" s="218" t="s">
        <v>670</v>
      </c>
      <c r="C696" s="201">
        <v>135</v>
      </c>
      <c r="D696" s="202">
        <v>888</v>
      </c>
      <c r="E696" s="203">
        <v>0.15202702702702703</v>
      </c>
      <c r="G696" s="201">
        <v>128</v>
      </c>
      <c r="H696" s="202">
        <v>873</v>
      </c>
      <c r="I696" s="203">
        <v>0.14662084765177549</v>
      </c>
      <c r="K696" s="212">
        <f t="shared" si="30"/>
        <v>-7</v>
      </c>
      <c r="L696" s="189">
        <f t="shared" si="31"/>
        <v>-15</v>
      </c>
      <c r="M696" s="213">
        <f t="shared" si="32"/>
        <v>-5.4061793752515352E-3</v>
      </c>
    </row>
    <row r="697" spans="1:13" ht="15.75" x14ac:dyDescent="0.25">
      <c r="A697" s="201" t="s">
        <v>1522</v>
      </c>
      <c r="B697" s="218" t="s">
        <v>671</v>
      </c>
      <c r="C697" s="201">
        <v>201</v>
      </c>
      <c r="D697" s="202">
        <v>968</v>
      </c>
      <c r="E697" s="203">
        <v>0.20764462809917356</v>
      </c>
      <c r="G697" s="201">
        <v>182</v>
      </c>
      <c r="H697" s="202">
        <v>952</v>
      </c>
      <c r="I697" s="203">
        <v>0.19117647058823528</v>
      </c>
      <c r="K697" s="212">
        <f t="shared" si="30"/>
        <v>-19</v>
      </c>
      <c r="L697" s="189">
        <f t="shared" si="31"/>
        <v>-16</v>
      </c>
      <c r="M697" s="213">
        <f t="shared" si="32"/>
        <v>-1.6468157510938275E-2</v>
      </c>
    </row>
    <row r="698" spans="1:13" ht="15.75" x14ac:dyDescent="0.25">
      <c r="A698" s="201" t="s">
        <v>1523</v>
      </c>
      <c r="B698" s="218" t="s">
        <v>672</v>
      </c>
      <c r="C698" s="201">
        <v>69</v>
      </c>
      <c r="D698" s="202">
        <v>594</v>
      </c>
      <c r="E698" s="203">
        <v>0.11616161616161616</v>
      </c>
      <c r="G698" s="201">
        <v>42</v>
      </c>
      <c r="H698" s="202">
        <v>598</v>
      </c>
      <c r="I698" s="203">
        <v>7.0234113712374577E-2</v>
      </c>
      <c r="K698" s="212">
        <f t="shared" si="30"/>
        <v>-27</v>
      </c>
      <c r="L698" s="189">
        <f t="shared" si="31"/>
        <v>4</v>
      </c>
      <c r="M698" s="213">
        <f t="shared" si="32"/>
        <v>-4.5927502449241583E-2</v>
      </c>
    </row>
    <row r="699" spans="1:13" ht="15.75" x14ac:dyDescent="0.25">
      <c r="A699" s="201" t="s">
        <v>1524</v>
      </c>
      <c r="B699" s="218" t="s">
        <v>673</v>
      </c>
      <c r="C699" s="201">
        <v>77</v>
      </c>
      <c r="D699" s="202">
        <v>869</v>
      </c>
      <c r="E699" s="203">
        <v>8.8607594936708861E-2</v>
      </c>
      <c r="G699" s="201">
        <v>79</v>
      </c>
      <c r="H699" s="202">
        <v>867</v>
      </c>
      <c r="I699" s="203">
        <v>9.1118800461361019E-2</v>
      </c>
      <c r="K699" s="212">
        <f t="shared" si="30"/>
        <v>2</v>
      </c>
      <c r="L699" s="189">
        <f t="shared" si="31"/>
        <v>-2</v>
      </c>
      <c r="M699" s="213">
        <f t="shared" si="32"/>
        <v>2.5112055246521575E-3</v>
      </c>
    </row>
    <row r="700" spans="1:13" ht="15.75" x14ac:dyDescent="0.25">
      <c r="A700" s="201" t="s">
        <v>1525</v>
      </c>
      <c r="B700" s="218" t="s">
        <v>674</v>
      </c>
      <c r="C700" s="201">
        <v>93</v>
      </c>
      <c r="D700" s="202">
        <v>456</v>
      </c>
      <c r="E700" s="203">
        <v>0.20394736842105263</v>
      </c>
      <c r="G700" s="201">
        <v>92</v>
      </c>
      <c r="H700" s="202">
        <v>449</v>
      </c>
      <c r="I700" s="203">
        <v>0.20489977728285078</v>
      </c>
      <c r="K700" s="212">
        <f t="shared" si="30"/>
        <v>-1</v>
      </c>
      <c r="L700" s="189">
        <f t="shared" si="31"/>
        <v>-7</v>
      </c>
      <c r="M700" s="213">
        <f t="shared" si="32"/>
        <v>9.5240886179814854E-4</v>
      </c>
    </row>
    <row r="701" spans="1:13" ht="15.75" x14ac:dyDescent="0.25">
      <c r="A701" s="201" t="s">
        <v>1526</v>
      </c>
      <c r="B701" s="218" t="s">
        <v>675</v>
      </c>
      <c r="C701" s="201">
        <v>126</v>
      </c>
      <c r="D701" s="202">
        <v>458</v>
      </c>
      <c r="E701" s="203">
        <v>0.27510917030567683</v>
      </c>
      <c r="G701" s="201">
        <v>126</v>
      </c>
      <c r="H701" s="202">
        <v>459</v>
      </c>
      <c r="I701" s="203">
        <v>0.27450980392156865</v>
      </c>
      <c r="K701" s="212">
        <f t="shared" si="30"/>
        <v>0</v>
      </c>
      <c r="L701" s="189">
        <f t="shared" si="31"/>
        <v>1</v>
      </c>
      <c r="M701" s="213">
        <f t="shared" si="32"/>
        <v>-5.9936638410817977E-4</v>
      </c>
    </row>
    <row r="702" spans="1:13" ht="15.75" x14ac:dyDescent="0.25">
      <c r="A702" s="201" t="s">
        <v>1527</v>
      </c>
      <c r="B702" s="218" t="s">
        <v>676</v>
      </c>
      <c r="C702" s="201">
        <v>171</v>
      </c>
      <c r="D702" s="202">
        <v>2206</v>
      </c>
      <c r="E702" s="203">
        <v>7.7515865820489568E-2</v>
      </c>
      <c r="G702" s="201">
        <v>159</v>
      </c>
      <c r="H702" s="202">
        <v>2194</v>
      </c>
      <c r="I702" s="203">
        <v>7.2470373746581593E-2</v>
      </c>
      <c r="K702" s="212">
        <f t="shared" si="30"/>
        <v>-12</v>
      </c>
      <c r="L702" s="189">
        <f t="shared" si="31"/>
        <v>-12</v>
      </c>
      <c r="M702" s="213">
        <f t="shared" si="32"/>
        <v>-5.0454920739079756E-3</v>
      </c>
    </row>
    <row r="703" spans="1:13" ht="15.75" x14ac:dyDescent="0.25">
      <c r="A703" s="201" t="s">
        <v>1528</v>
      </c>
      <c r="B703" s="218" t="s">
        <v>677</v>
      </c>
      <c r="C703" s="201">
        <v>68</v>
      </c>
      <c r="D703" s="202">
        <v>637</v>
      </c>
      <c r="E703" s="203">
        <v>0.10675039246467818</v>
      </c>
      <c r="G703" s="201">
        <v>45</v>
      </c>
      <c r="H703" s="202">
        <v>640</v>
      </c>
      <c r="I703" s="203">
        <v>7.03125E-2</v>
      </c>
      <c r="K703" s="212">
        <f t="shared" si="30"/>
        <v>-23</v>
      </c>
      <c r="L703" s="189">
        <f t="shared" si="31"/>
        <v>3</v>
      </c>
      <c r="M703" s="213">
        <f t="shared" si="32"/>
        <v>-3.6437892464678184E-2</v>
      </c>
    </row>
    <row r="704" spans="1:13" ht="15.75" x14ac:dyDescent="0.25">
      <c r="A704" s="201" t="s">
        <v>1529</v>
      </c>
      <c r="B704" s="218" t="s">
        <v>678</v>
      </c>
      <c r="C704" s="201">
        <v>77</v>
      </c>
      <c r="D704" s="202">
        <v>765</v>
      </c>
      <c r="E704" s="203">
        <v>0.10065359477124183</v>
      </c>
      <c r="G704" s="201">
        <v>67</v>
      </c>
      <c r="H704" s="202">
        <v>761</v>
      </c>
      <c r="I704" s="203">
        <v>8.8042049934296984E-2</v>
      </c>
      <c r="K704" s="212">
        <f t="shared" si="30"/>
        <v>-10</v>
      </c>
      <c r="L704" s="189">
        <f t="shared" si="31"/>
        <v>-4</v>
      </c>
      <c r="M704" s="213">
        <f t="shared" si="32"/>
        <v>-1.2611544836944849E-2</v>
      </c>
    </row>
    <row r="705" spans="1:13" ht="15.75" x14ac:dyDescent="0.25">
      <c r="A705" s="201" t="s">
        <v>1530</v>
      </c>
      <c r="B705" s="218" t="s">
        <v>679</v>
      </c>
      <c r="C705" s="201">
        <v>17</v>
      </c>
      <c r="D705" s="202">
        <v>122</v>
      </c>
      <c r="E705" s="203">
        <v>0.13934426229508196</v>
      </c>
      <c r="G705" s="201">
        <v>12</v>
      </c>
      <c r="H705" s="202">
        <v>123</v>
      </c>
      <c r="I705" s="203">
        <v>9.7560975609756101E-2</v>
      </c>
      <c r="K705" s="212">
        <f t="shared" si="30"/>
        <v>-5</v>
      </c>
      <c r="L705" s="189">
        <f t="shared" si="31"/>
        <v>1</v>
      </c>
      <c r="M705" s="213">
        <f t="shared" si="32"/>
        <v>-4.1783286685325854E-2</v>
      </c>
    </row>
    <row r="706" spans="1:13" ht="15.75" x14ac:dyDescent="0.25">
      <c r="A706" s="201" t="s">
        <v>1531</v>
      </c>
      <c r="B706" s="218" t="s">
        <v>680</v>
      </c>
      <c r="C706" s="201">
        <v>20</v>
      </c>
      <c r="D706" s="202">
        <v>255</v>
      </c>
      <c r="E706" s="203">
        <v>7.8431372549019607E-2</v>
      </c>
      <c r="G706" s="201">
        <v>17</v>
      </c>
      <c r="H706" s="202">
        <v>252</v>
      </c>
      <c r="I706" s="203">
        <v>6.7460317460317457E-2</v>
      </c>
      <c r="K706" s="212">
        <f t="shared" si="30"/>
        <v>-3</v>
      </c>
      <c r="L706" s="189">
        <f t="shared" si="31"/>
        <v>-3</v>
      </c>
      <c r="M706" s="213">
        <f t="shared" si="32"/>
        <v>-1.097105508870215E-2</v>
      </c>
    </row>
    <row r="707" spans="1:13" ht="15.75" x14ac:dyDescent="0.25">
      <c r="A707" s="201" t="s">
        <v>1532</v>
      </c>
      <c r="B707" s="218" t="s">
        <v>681</v>
      </c>
      <c r="C707" s="201">
        <v>1290</v>
      </c>
      <c r="D707" s="202">
        <v>14488</v>
      </c>
      <c r="E707" s="203">
        <v>8.903920485919381E-2</v>
      </c>
      <c r="G707" s="201">
        <v>1427</v>
      </c>
      <c r="H707" s="202">
        <v>14503</v>
      </c>
      <c r="I707" s="203">
        <v>9.8393435840860508E-2</v>
      </c>
      <c r="K707" s="212">
        <f t="shared" si="30"/>
        <v>137</v>
      </c>
      <c r="L707" s="189">
        <f t="shared" si="31"/>
        <v>15</v>
      </c>
      <c r="M707" s="213">
        <f t="shared" si="32"/>
        <v>9.3542309816666974E-3</v>
      </c>
    </row>
    <row r="708" spans="1:13" ht="15.75" x14ac:dyDescent="0.25">
      <c r="A708" s="201" t="s">
        <v>1533</v>
      </c>
      <c r="B708" s="218" t="s">
        <v>682</v>
      </c>
      <c r="C708" s="201">
        <v>222</v>
      </c>
      <c r="D708" s="202">
        <v>1210</v>
      </c>
      <c r="E708" s="203">
        <v>0.1834710743801653</v>
      </c>
      <c r="G708" s="201">
        <v>204</v>
      </c>
      <c r="H708" s="202">
        <v>1211</v>
      </c>
      <c r="I708" s="203">
        <v>0.16845582163501238</v>
      </c>
      <c r="K708" s="212">
        <f t="shared" si="30"/>
        <v>-18</v>
      </c>
      <c r="L708" s="189">
        <f t="shared" si="31"/>
        <v>1</v>
      </c>
      <c r="M708" s="213">
        <f t="shared" si="32"/>
        <v>-1.5015252745152918E-2</v>
      </c>
    </row>
    <row r="709" spans="1:13" ht="15.75" x14ac:dyDescent="0.25">
      <c r="A709" s="201" t="s">
        <v>1534</v>
      </c>
      <c r="B709" s="218" t="s">
        <v>683</v>
      </c>
      <c r="C709" s="201">
        <v>128</v>
      </c>
      <c r="D709" s="202">
        <v>914</v>
      </c>
      <c r="E709" s="203">
        <v>0.14004376367614879</v>
      </c>
      <c r="G709" s="201">
        <v>114</v>
      </c>
      <c r="H709" s="202">
        <v>927</v>
      </c>
      <c r="I709" s="203">
        <v>0.12297734627831715</v>
      </c>
      <c r="K709" s="212">
        <f t="shared" si="30"/>
        <v>-14</v>
      </c>
      <c r="L709" s="189">
        <f t="shared" si="31"/>
        <v>13</v>
      </c>
      <c r="M709" s="213">
        <f t="shared" si="32"/>
        <v>-1.7066417397831643E-2</v>
      </c>
    </row>
    <row r="710" spans="1:13" ht="15.75" x14ac:dyDescent="0.25">
      <c r="A710" s="201" t="s">
        <v>1535</v>
      </c>
      <c r="B710" s="218" t="s">
        <v>684</v>
      </c>
      <c r="C710" s="201">
        <v>32</v>
      </c>
      <c r="D710" s="202">
        <v>195</v>
      </c>
      <c r="E710" s="203">
        <v>0.1641025641025641</v>
      </c>
      <c r="G710" s="201">
        <v>40</v>
      </c>
      <c r="H710" s="202">
        <v>191</v>
      </c>
      <c r="I710" s="203">
        <v>0.20942408376963351</v>
      </c>
      <c r="K710" s="212">
        <f t="shared" si="30"/>
        <v>8</v>
      </c>
      <c r="L710" s="189">
        <f t="shared" si="31"/>
        <v>-4</v>
      </c>
      <c r="M710" s="213">
        <f t="shared" si="32"/>
        <v>4.5321519667069404E-2</v>
      </c>
    </row>
    <row r="711" spans="1:13" ht="15.75" x14ac:dyDescent="0.25">
      <c r="A711" s="201" t="s">
        <v>1536</v>
      </c>
      <c r="B711" s="218" t="s">
        <v>685</v>
      </c>
      <c r="C711" s="201">
        <v>389</v>
      </c>
      <c r="D711" s="202">
        <v>3702</v>
      </c>
      <c r="E711" s="203">
        <v>0.10507833603457591</v>
      </c>
      <c r="G711" s="201">
        <v>286</v>
      </c>
      <c r="H711" s="202">
        <v>3726</v>
      </c>
      <c r="I711" s="203">
        <v>7.6757917337627476E-2</v>
      </c>
      <c r="K711" s="212">
        <f t="shared" si="30"/>
        <v>-103</v>
      </c>
      <c r="L711" s="189">
        <f t="shared" si="31"/>
        <v>24</v>
      </c>
      <c r="M711" s="213">
        <f t="shared" si="32"/>
        <v>-2.832041869694843E-2</v>
      </c>
    </row>
    <row r="712" spans="1:13" ht="15.75" x14ac:dyDescent="0.25">
      <c r="A712" s="201" t="s">
        <v>1537</v>
      </c>
      <c r="B712" s="218" t="s">
        <v>686</v>
      </c>
      <c r="C712" s="201">
        <v>4371</v>
      </c>
      <c r="D712" s="202">
        <v>36697</v>
      </c>
      <c r="E712" s="203">
        <v>0.11911055399623947</v>
      </c>
      <c r="G712" s="201">
        <v>3756</v>
      </c>
      <c r="H712" s="202">
        <v>36581</v>
      </c>
      <c r="I712" s="203">
        <v>0.10267625269948881</v>
      </c>
      <c r="K712" s="212">
        <f t="shared" ref="K712:K775" si="33">G712-C712</f>
        <v>-615</v>
      </c>
      <c r="L712" s="189">
        <f t="shared" ref="L712:L775" si="34">H712-D712</f>
        <v>-116</v>
      </c>
      <c r="M712" s="213">
        <f t="shared" ref="M712:M775" si="35">I712-E712</f>
        <v>-1.6434301296750664E-2</v>
      </c>
    </row>
    <row r="713" spans="1:13" ht="15.75" x14ac:dyDescent="0.25">
      <c r="A713" s="201" t="s">
        <v>1538</v>
      </c>
      <c r="B713" s="218" t="s">
        <v>687</v>
      </c>
      <c r="C713" s="201">
        <v>21</v>
      </c>
      <c r="D713" s="202">
        <v>243</v>
      </c>
      <c r="E713" s="203">
        <v>8.6419753086419748E-2</v>
      </c>
      <c r="G713" s="201">
        <v>33</v>
      </c>
      <c r="H713" s="202">
        <v>239</v>
      </c>
      <c r="I713" s="203">
        <v>0.13807531380753138</v>
      </c>
      <c r="K713" s="212">
        <f t="shared" si="33"/>
        <v>12</v>
      </c>
      <c r="L713" s="189">
        <f t="shared" si="34"/>
        <v>-4</v>
      </c>
      <c r="M713" s="213">
        <f t="shared" si="35"/>
        <v>5.1655560721111632E-2</v>
      </c>
    </row>
    <row r="714" spans="1:13" ht="15.75" x14ac:dyDescent="0.25">
      <c r="A714" s="201" t="s">
        <v>1539</v>
      </c>
      <c r="B714" s="218" t="s">
        <v>688</v>
      </c>
      <c r="C714" s="201">
        <v>53</v>
      </c>
      <c r="D714" s="202">
        <v>457</v>
      </c>
      <c r="E714" s="203">
        <v>0.11597374179431072</v>
      </c>
      <c r="G714" s="201">
        <v>47</v>
      </c>
      <c r="H714" s="202">
        <v>452</v>
      </c>
      <c r="I714" s="203">
        <v>0.10398230088495575</v>
      </c>
      <c r="K714" s="212">
        <f t="shared" si="33"/>
        <v>-6</v>
      </c>
      <c r="L714" s="189">
        <f t="shared" si="34"/>
        <v>-5</v>
      </c>
      <c r="M714" s="213">
        <f t="shared" si="35"/>
        <v>-1.1991440909354972E-2</v>
      </c>
    </row>
    <row r="715" spans="1:13" ht="15.75" x14ac:dyDescent="0.25">
      <c r="A715" s="201" t="s">
        <v>1540</v>
      </c>
      <c r="B715" s="218" t="s">
        <v>689</v>
      </c>
      <c r="C715" s="201">
        <v>37</v>
      </c>
      <c r="D715" s="202">
        <v>452</v>
      </c>
      <c r="E715" s="203">
        <v>8.185840707964602E-2</v>
      </c>
      <c r="G715" s="201">
        <v>33</v>
      </c>
      <c r="H715" s="202">
        <v>448</v>
      </c>
      <c r="I715" s="203">
        <v>7.3660714285714288E-2</v>
      </c>
      <c r="K715" s="212">
        <f t="shared" si="33"/>
        <v>-4</v>
      </c>
      <c r="L715" s="189">
        <f t="shared" si="34"/>
        <v>-4</v>
      </c>
      <c r="M715" s="213">
        <f t="shared" si="35"/>
        <v>-8.1976927939317323E-3</v>
      </c>
    </row>
    <row r="716" spans="1:13" ht="15.75" x14ac:dyDescent="0.25">
      <c r="A716" s="201" t="s">
        <v>14391</v>
      </c>
      <c r="B716" s="218" t="s">
        <v>2597</v>
      </c>
      <c r="C716" s="201">
        <v>76</v>
      </c>
      <c r="D716" s="202">
        <v>730</v>
      </c>
      <c r="E716" s="203">
        <v>0.10410958904109589</v>
      </c>
      <c r="G716" s="201">
        <v>50</v>
      </c>
      <c r="H716" s="202">
        <v>722</v>
      </c>
      <c r="I716" s="203">
        <v>6.9252077562326875E-2</v>
      </c>
      <c r="K716" s="212">
        <f t="shared" si="33"/>
        <v>-26</v>
      </c>
      <c r="L716" s="189">
        <f t="shared" si="34"/>
        <v>-8</v>
      </c>
      <c r="M716" s="213">
        <f t="shared" si="35"/>
        <v>-3.4857511478769018E-2</v>
      </c>
    </row>
    <row r="717" spans="1:13" ht="15.75" x14ac:dyDescent="0.25">
      <c r="A717" s="201" t="s">
        <v>1541</v>
      </c>
      <c r="B717" s="218" t="s">
        <v>690</v>
      </c>
      <c r="C717" s="201">
        <v>92</v>
      </c>
      <c r="D717" s="202">
        <v>645</v>
      </c>
      <c r="E717" s="203">
        <v>0.14263565891472868</v>
      </c>
      <c r="G717" s="201">
        <v>110</v>
      </c>
      <c r="H717" s="202">
        <v>647</v>
      </c>
      <c r="I717" s="203">
        <v>0.17001545595054096</v>
      </c>
      <c r="K717" s="212">
        <f t="shared" si="33"/>
        <v>18</v>
      </c>
      <c r="L717" s="189">
        <f t="shared" si="34"/>
        <v>2</v>
      </c>
      <c r="M717" s="213">
        <f t="shared" si="35"/>
        <v>2.7379797035812281E-2</v>
      </c>
    </row>
    <row r="718" spans="1:13" ht="15.75" x14ac:dyDescent="0.25">
      <c r="A718" s="201" t="s">
        <v>1542</v>
      </c>
      <c r="B718" s="218" t="s">
        <v>691</v>
      </c>
      <c r="C718" s="201">
        <v>98</v>
      </c>
      <c r="D718" s="202">
        <v>371</v>
      </c>
      <c r="E718" s="203">
        <v>0.26415094339622641</v>
      </c>
      <c r="G718" s="201">
        <v>95</v>
      </c>
      <c r="H718" s="202">
        <v>370</v>
      </c>
      <c r="I718" s="203">
        <v>0.25675675675675674</v>
      </c>
      <c r="K718" s="212">
        <f t="shared" si="33"/>
        <v>-3</v>
      </c>
      <c r="L718" s="189">
        <f t="shared" si="34"/>
        <v>-1</v>
      </c>
      <c r="M718" s="213">
        <f t="shared" si="35"/>
        <v>-7.3941866394696687E-3</v>
      </c>
    </row>
    <row r="719" spans="1:13" ht="15.75" x14ac:dyDescent="0.25">
      <c r="A719" s="201" t="s">
        <v>1543</v>
      </c>
      <c r="B719" s="218" t="s">
        <v>692</v>
      </c>
      <c r="C719" s="201">
        <v>148</v>
      </c>
      <c r="D719" s="202">
        <v>1169</v>
      </c>
      <c r="E719" s="203">
        <v>0.12660393498716851</v>
      </c>
      <c r="G719" s="201">
        <v>118</v>
      </c>
      <c r="H719" s="202">
        <v>1165</v>
      </c>
      <c r="I719" s="203">
        <v>0.10128755364806867</v>
      </c>
      <c r="K719" s="212">
        <f t="shared" si="33"/>
        <v>-30</v>
      </c>
      <c r="L719" s="189">
        <f t="shared" si="34"/>
        <v>-4</v>
      </c>
      <c r="M719" s="213">
        <f t="shared" si="35"/>
        <v>-2.5316381339099844E-2</v>
      </c>
    </row>
    <row r="720" spans="1:13" ht="15.75" x14ac:dyDescent="0.25">
      <c r="A720" s="201" t="s">
        <v>1544</v>
      </c>
      <c r="B720" s="218" t="s">
        <v>693</v>
      </c>
      <c r="C720" s="201">
        <v>137</v>
      </c>
      <c r="D720" s="202">
        <v>1394</v>
      </c>
      <c r="E720" s="203">
        <v>9.8278335724533719E-2</v>
      </c>
      <c r="G720" s="201">
        <v>90</v>
      </c>
      <c r="H720" s="202">
        <v>1375</v>
      </c>
      <c r="I720" s="203">
        <v>6.545454545454546E-2</v>
      </c>
      <c r="K720" s="212">
        <f t="shared" si="33"/>
        <v>-47</v>
      </c>
      <c r="L720" s="189">
        <f t="shared" si="34"/>
        <v>-19</v>
      </c>
      <c r="M720" s="213">
        <f t="shared" si="35"/>
        <v>-3.2823790269988259E-2</v>
      </c>
    </row>
    <row r="721" spans="1:13" ht="15.75" x14ac:dyDescent="0.25">
      <c r="A721" s="201" t="s">
        <v>1545</v>
      </c>
      <c r="B721" s="218" t="s">
        <v>694</v>
      </c>
      <c r="C721" s="201">
        <v>54</v>
      </c>
      <c r="D721" s="202">
        <v>354</v>
      </c>
      <c r="E721" s="203">
        <v>0.15254237288135594</v>
      </c>
      <c r="G721" s="201">
        <v>61</v>
      </c>
      <c r="H721" s="202">
        <v>350</v>
      </c>
      <c r="I721" s="203">
        <v>0.17428571428571429</v>
      </c>
      <c r="K721" s="212">
        <f t="shared" si="33"/>
        <v>7</v>
      </c>
      <c r="L721" s="189">
        <f t="shared" si="34"/>
        <v>-4</v>
      </c>
      <c r="M721" s="213">
        <f t="shared" si="35"/>
        <v>2.1743341404358352E-2</v>
      </c>
    </row>
    <row r="722" spans="1:13" ht="15.75" x14ac:dyDescent="0.25">
      <c r="A722" s="201" t="s">
        <v>1546</v>
      </c>
      <c r="B722" s="218" t="s">
        <v>695</v>
      </c>
      <c r="C722" s="201">
        <v>36</v>
      </c>
      <c r="D722" s="202">
        <v>594</v>
      </c>
      <c r="E722" s="203">
        <v>6.0606060606060608E-2</v>
      </c>
      <c r="G722" s="201">
        <v>40</v>
      </c>
      <c r="H722" s="202">
        <v>587</v>
      </c>
      <c r="I722" s="203">
        <v>6.8143100511073251E-2</v>
      </c>
      <c r="K722" s="212">
        <f t="shared" si="33"/>
        <v>4</v>
      </c>
      <c r="L722" s="189">
        <f t="shared" si="34"/>
        <v>-7</v>
      </c>
      <c r="M722" s="213">
        <f t="shared" si="35"/>
        <v>7.5370399050126435E-3</v>
      </c>
    </row>
    <row r="723" spans="1:13" ht="15.75" x14ac:dyDescent="0.25">
      <c r="A723" s="201" t="s">
        <v>1547</v>
      </c>
      <c r="B723" s="218" t="s">
        <v>696</v>
      </c>
      <c r="C723" s="201">
        <v>10</v>
      </c>
      <c r="D723" s="202">
        <v>115</v>
      </c>
      <c r="E723" s="203">
        <v>8.6956521739130432E-2</v>
      </c>
      <c r="G723" s="201">
        <v>18</v>
      </c>
      <c r="H723" s="202">
        <v>115</v>
      </c>
      <c r="I723" s="203">
        <v>0.15652173913043479</v>
      </c>
      <c r="K723" s="212">
        <f t="shared" si="33"/>
        <v>8</v>
      </c>
      <c r="L723" s="189">
        <f t="shared" si="34"/>
        <v>0</v>
      </c>
      <c r="M723" s="213">
        <f t="shared" si="35"/>
        <v>6.9565217391304363E-2</v>
      </c>
    </row>
    <row r="724" spans="1:13" ht="15.75" x14ac:dyDescent="0.25">
      <c r="A724" s="201" t="s">
        <v>1548</v>
      </c>
      <c r="B724" s="218" t="s">
        <v>697</v>
      </c>
      <c r="C724" s="201">
        <v>64</v>
      </c>
      <c r="D724" s="202">
        <v>332</v>
      </c>
      <c r="E724" s="203">
        <v>0.19277108433734941</v>
      </c>
      <c r="G724" s="201">
        <v>58</v>
      </c>
      <c r="H724" s="202">
        <v>328</v>
      </c>
      <c r="I724" s="203">
        <v>0.17682926829268292</v>
      </c>
      <c r="K724" s="212">
        <f t="shared" si="33"/>
        <v>-6</v>
      </c>
      <c r="L724" s="189">
        <f t="shared" si="34"/>
        <v>-4</v>
      </c>
      <c r="M724" s="213">
        <f t="shared" si="35"/>
        <v>-1.594181604466649E-2</v>
      </c>
    </row>
    <row r="725" spans="1:13" ht="15.75" x14ac:dyDescent="0.25">
      <c r="A725" s="201" t="s">
        <v>1549</v>
      </c>
      <c r="B725" s="218" t="s">
        <v>698</v>
      </c>
      <c r="C725" s="201">
        <v>155</v>
      </c>
      <c r="D725" s="202">
        <v>660</v>
      </c>
      <c r="E725" s="203">
        <v>0.23484848484848486</v>
      </c>
      <c r="G725" s="201">
        <v>121</v>
      </c>
      <c r="H725" s="202">
        <v>673</v>
      </c>
      <c r="I725" s="203">
        <v>0.17979197622585438</v>
      </c>
      <c r="K725" s="212">
        <f t="shared" si="33"/>
        <v>-34</v>
      </c>
      <c r="L725" s="189">
        <f t="shared" si="34"/>
        <v>13</v>
      </c>
      <c r="M725" s="213">
        <f t="shared" si="35"/>
        <v>-5.5056508622630479E-2</v>
      </c>
    </row>
    <row r="726" spans="1:13" ht="15.75" x14ac:dyDescent="0.25">
      <c r="A726" s="201" t="s">
        <v>1550</v>
      </c>
      <c r="B726" s="218" t="s">
        <v>699</v>
      </c>
      <c r="C726" s="201">
        <v>322</v>
      </c>
      <c r="D726" s="202">
        <v>2153</v>
      </c>
      <c r="E726" s="203">
        <v>0.14955875522526707</v>
      </c>
      <c r="G726" s="201">
        <v>345</v>
      </c>
      <c r="H726" s="202">
        <v>2155</v>
      </c>
      <c r="I726" s="203">
        <v>0.16009280742459397</v>
      </c>
      <c r="K726" s="212">
        <f t="shared" si="33"/>
        <v>23</v>
      </c>
      <c r="L726" s="189">
        <f t="shared" si="34"/>
        <v>2</v>
      </c>
      <c r="M726" s="213">
        <f t="shared" si="35"/>
        <v>1.0534052199326904E-2</v>
      </c>
    </row>
    <row r="727" spans="1:13" ht="15.75" x14ac:dyDescent="0.25">
      <c r="A727" s="201" t="s">
        <v>1551</v>
      </c>
      <c r="B727" s="218" t="s">
        <v>700</v>
      </c>
      <c r="C727" s="201">
        <v>321</v>
      </c>
      <c r="D727" s="202">
        <v>1818</v>
      </c>
      <c r="E727" s="203">
        <v>0.17656765676567657</v>
      </c>
      <c r="G727" s="201">
        <v>335</v>
      </c>
      <c r="H727" s="202">
        <v>1820</v>
      </c>
      <c r="I727" s="203">
        <v>0.18406593406593408</v>
      </c>
      <c r="K727" s="212">
        <f t="shared" si="33"/>
        <v>14</v>
      </c>
      <c r="L727" s="189">
        <f t="shared" si="34"/>
        <v>2</v>
      </c>
      <c r="M727" s="213">
        <f t="shared" si="35"/>
        <v>7.4982773002575109E-3</v>
      </c>
    </row>
    <row r="728" spans="1:13" ht="15.75" x14ac:dyDescent="0.25">
      <c r="A728" s="201" t="s">
        <v>1552</v>
      </c>
      <c r="B728" s="218" t="s">
        <v>701</v>
      </c>
      <c r="C728" s="201">
        <v>138</v>
      </c>
      <c r="D728" s="202">
        <v>1131</v>
      </c>
      <c r="E728" s="203">
        <v>0.1220159151193634</v>
      </c>
      <c r="G728" s="201">
        <v>138</v>
      </c>
      <c r="H728" s="202">
        <v>1132</v>
      </c>
      <c r="I728" s="203">
        <v>0.12190812720848057</v>
      </c>
      <c r="K728" s="212">
        <f t="shared" si="33"/>
        <v>0</v>
      </c>
      <c r="L728" s="189">
        <f t="shared" si="34"/>
        <v>1</v>
      </c>
      <c r="M728" s="213">
        <f t="shared" si="35"/>
        <v>-1.0778791088282558E-4</v>
      </c>
    </row>
    <row r="729" spans="1:13" ht="15.75" x14ac:dyDescent="0.25">
      <c r="A729" s="201" t="s">
        <v>1553</v>
      </c>
      <c r="B729" s="218" t="s">
        <v>702</v>
      </c>
      <c r="C729" s="201">
        <v>26</v>
      </c>
      <c r="D729" s="202">
        <v>603</v>
      </c>
      <c r="E729" s="203">
        <v>4.3117744610281922E-2</v>
      </c>
      <c r="G729" s="201">
        <v>24</v>
      </c>
      <c r="H729" s="202">
        <v>596</v>
      </c>
      <c r="I729" s="203">
        <v>4.0268456375838924E-2</v>
      </c>
      <c r="K729" s="212">
        <f t="shared" si="33"/>
        <v>-2</v>
      </c>
      <c r="L729" s="189">
        <f t="shared" si="34"/>
        <v>-7</v>
      </c>
      <c r="M729" s="213">
        <f t="shared" si="35"/>
        <v>-2.8492882344429982E-3</v>
      </c>
    </row>
    <row r="730" spans="1:13" ht="15.75" x14ac:dyDescent="0.25">
      <c r="A730" s="201" t="s">
        <v>1554</v>
      </c>
      <c r="B730" s="218" t="s">
        <v>703</v>
      </c>
      <c r="C730" s="201">
        <v>61</v>
      </c>
      <c r="D730" s="202">
        <v>887</v>
      </c>
      <c r="E730" s="203">
        <v>6.8771138669673049E-2</v>
      </c>
      <c r="G730" s="201">
        <v>55</v>
      </c>
      <c r="H730" s="202">
        <v>880</v>
      </c>
      <c r="I730" s="203">
        <v>6.25E-2</v>
      </c>
      <c r="K730" s="212">
        <f t="shared" si="33"/>
        <v>-6</v>
      </c>
      <c r="L730" s="189">
        <f t="shared" si="34"/>
        <v>-7</v>
      </c>
      <c r="M730" s="213">
        <f t="shared" si="35"/>
        <v>-6.2711386696730487E-3</v>
      </c>
    </row>
    <row r="731" spans="1:13" ht="15.75" x14ac:dyDescent="0.25">
      <c r="A731" s="201" t="s">
        <v>1555</v>
      </c>
      <c r="B731" s="218" t="s">
        <v>704</v>
      </c>
      <c r="C731" s="201">
        <v>116</v>
      </c>
      <c r="D731" s="202">
        <v>670</v>
      </c>
      <c r="E731" s="203">
        <v>0.17313432835820897</v>
      </c>
      <c r="G731" s="201">
        <v>104</v>
      </c>
      <c r="H731" s="202">
        <v>660</v>
      </c>
      <c r="I731" s="203">
        <v>0.15757575757575756</v>
      </c>
      <c r="K731" s="212">
        <f t="shared" si="33"/>
        <v>-12</v>
      </c>
      <c r="L731" s="189">
        <f t="shared" si="34"/>
        <v>-10</v>
      </c>
      <c r="M731" s="213">
        <f t="shared" si="35"/>
        <v>-1.5558570782451403E-2</v>
      </c>
    </row>
    <row r="732" spans="1:13" ht="15.75" x14ac:dyDescent="0.25">
      <c r="A732" s="201" t="s">
        <v>1556</v>
      </c>
      <c r="B732" s="218" t="s">
        <v>705</v>
      </c>
      <c r="C732" s="201">
        <v>54</v>
      </c>
      <c r="D732" s="202">
        <v>305</v>
      </c>
      <c r="E732" s="203">
        <v>0.17704918032786884</v>
      </c>
      <c r="G732" s="201">
        <v>43</v>
      </c>
      <c r="H732" s="202">
        <v>298</v>
      </c>
      <c r="I732" s="203">
        <v>0.14429530201342283</v>
      </c>
      <c r="K732" s="212">
        <f t="shared" si="33"/>
        <v>-11</v>
      </c>
      <c r="L732" s="189">
        <f t="shared" si="34"/>
        <v>-7</v>
      </c>
      <c r="M732" s="213">
        <f t="shared" si="35"/>
        <v>-3.2753878314446011E-2</v>
      </c>
    </row>
    <row r="733" spans="1:13" ht="15.75" x14ac:dyDescent="0.25">
      <c r="A733" s="201" t="s">
        <v>1557</v>
      </c>
      <c r="B733" s="218" t="s">
        <v>706</v>
      </c>
      <c r="C733" s="201">
        <v>220</v>
      </c>
      <c r="D733" s="202">
        <v>1012</v>
      </c>
      <c r="E733" s="203">
        <v>0.21739130434782608</v>
      </c>
      <c r="G733" s="201">
        <v>217</v>
      </c>
      <c r="H733" s="202">
        <v>1014</v>
      </c>
      <c r="I733" s="203">
        <v>0.21400394477317555</v>
      </c>
      <c r="K733" s="212">
        <f t="shared" si="33"/>
        <v>-3</v>
      </c>
      <c r="L733" s="189">
        <f t="shared" si="34"/>
        <v>2</v>
      </c>
      <c r="M733" s="213">
        <f t="shared" si="35"/>
        <v>-3.3873595746505281E-3</v>
      </c>
    </row>
    <row r="734" spans="1:13" ht="15.75" x14ac:dyDescent="0.25">
      <c r="A734" s="201" t="s">
        <v>1558</v>
      </c>
      <c r="B734" s="218" t="s">
        <v>707</v>
      </c>
      <c r="C734" s="201">
        <v>439</v>
      </c>
      <c r="D734" s="202">
        <v>1543</v>
      </c>
      <c r="E734" s="203">
        <v>0.28451069345430979</v>
      </c>
      <c r="G734" s="201">
        <v>424</v>
      </c>
      <c r="H734" s="202">
        <v>1545</v>
      </c>
      <c r="I734" s="203">
        <v>0.27443365695792882</v>
      </c>
      <c r="K734" s="212">
        <f t="shared" si="33"/>
        <v>-15</v>
      </c>
      <c r="L734" s="189">
        <f t="shared" si="34"/>
        <v>2</v>
      </c>
      <c r="M734" s="213">
        <f t="shared" si="35"/>
        <v>-1.0077036496380976E-2</v>
      </c>
    </row>
    <row r="735" spans="1:13" ht="15.75" x14ac:dyDescent="0.25">
      <c r="A735" s="201" t="s">
        <v>1559</v>
      </c>
      <c r="B735" s="218" t="s">
        <v>708</v>
      </c>
      <c r="C735" s="201">
        <v>16</v>
      </c>
      <c r="D735" s="202">
        <v>178</v>
      </c>
      <c r="E735" s="203">
        <v>8.98876404494382E-2</v>
      </c>
      <c r="G735" s="201">
        <v>11</v>
      </c>
      <c r="H735" s="202">
        <v>174</v>
      </c>
      <c r="I735" s="203">
        <v>6.3218390804597707E-2</v>
      </c>
      <c r="K735" s="212">
        <f t="shared" si="33"/>
        <v>-5</v>
      </c>
      <c r="L735" s="189">
        <f t="shared" si="34"/>
        <v>-4</v>
      </c>
      <c r="M735" s="213">
        <f t="shared" si="35"/>
        <v>-2.6669249644840493E-2</v>
      </c>
    </row>
    <row r="736" spans="1:13" ht="15.75" x14ac:dyDescent="0.25">
      <c r="A736" s="201" t="s">
        <v>1560</v>
      </c>
      <c r="B736" s="218" t="s">
        <v>709</v>
      </c>
      <c r="C736" s="201">
        <v>4</v>
      </c>
      <c r="D736" s="202">
        <v>77</v>
      </c>
      <c r="E736" s="203">
        <v>5.1948051948051951E-2</v>
      </c>
      <c r="G736" s="201">
        <v>4</v>
      </c>
      <c r="H736" s="202">
        <v>76</v>
      </c>
      <c r="I736" s="203">
        <v>5.2631578947368418E-2</v>
      </c>
      <c r="K736" s="212">
        <f t="shared" si="33"/>
        <v>0</v>
      </c>
      <c r="L736" s="189">
        <f t="shared" si="34"/>
        <v>-1</v>
      </c>
      <c r="M736" s="213">
        <f t="shared" si="35"/>
        <v>6.8352699931646665E-4</v>
      </c>
    </row>
    <row r="737" spans="1:13" ht="15.75" x14ac:dyDescent="0.25">
      <c r="A737" s="201" t="s">
        <v>1561</v>
      </c>
      <c r="B737" s="218" t="s">
        <v>710</v>
      </c>
      <c r="C737" s="201">
        <v>119</v>
      </c>
      <c r="D737" s="202">
        <v>490</v>
      </c>
      <c r="E737" s="203">
        <v>0.24285714285714285</v>
      </c>
      <c r="G737" s="201">
        <v>87</v>
      </c>
      <c r="H737" s="202">
        <v>480</v>
      </c>
      <c r="I737" s="203">
        <v>0.18124999999999999</v>
      </c>
      <c r="K737" s="212">
        <f t="shared" si="33"/>
        <v>-32</v>
      </c>
      <c r="L737" s="189">
        <f t="shared" si="34"/>
        <v>-10</v>
      </c>
      <c r="M737" s="213">
        <f t="shared" si="35"/>
        <v>-6.160714285714286E-2</v>
      </c>
    </row>
    <row r="738" spans="1:13" ht="15.75" x14ac:dyDescent="0.25">
      <c r="A738" s="201" t="s">
        <v>1562</v>
      </c>
      <c r="B738" s="218" t="s">
        <v>711</v>
      </c>
      <c r="C738" s="201">
        <v>116</v>
      </c>
      <c r="D738" s="202">
        <v>573</v>
      </c>
      <c r="E738" s="203">
        <v>0.2024432809773124</v>
      </c>
      <c r="G738" s="201">
        <v>117</v>
      </c>
      <c r="H738" s="202">
        <v>574</v>
      </c>
      <c r="I738" s="203">
        <v>0.20383275261324041</v>
      </c>
      <c r="K738" s="212">
        <f t="shared" si="33"/>
        <v>1</v>
      </c>
      <c r="L738" s="189">
        <f t="shared" si="34"/>
        <v>1</v>
      </c>
      <c r="M738" s="213">
        <f t="shared" si="35"/>
        <v>1.3894716359280079E-3</v>
      </c>
    </row>
    <row r="739" spans="1:13" ht="15.75" x14ac:dyDescent="0.25">
      <c r="A739" s="201" t="s">
        <v>1563</v>
      </c>
      <c r="B739" s="218" t="s">
        <v>712</v>
      </c>
      <c r="C739" s="201">
        <v>142</v>
      </c>
      <c r="D739" s="202">
        <v>1416</v>
      </c>
      <c r="E739" s="203">
        <v>0.10028248587570622</v>
      </c>
      <c r="G739" s="201">
        <v>104</v>
      </c>
      <c r="H739" s="202">
        <v>1410</v>
      </c>
      <c r="I739" s="203">
        <v>7.3758865248226946E-2</v>
      </c>
      <c r="K739" s="212">
        <f t="shared" si="33"/>
        <v>-38</v>
      </c>
      <c r="L739" s="189">
        <f t="shared" si="34"/>
        <v>-6</v>
      </c>
      <c r="M739" s="213">
        <f t="shared" si="35"/>
        <v>-2.6523620627479275E-2</v>
      </c>
    </row>
    <row r="740" spans="1:13" ht="15.75" x14ac:dyDescent="0.25">
      <c r="A740" s="201" t="s">
        <v>1564</v>
      </c>
      <c r="B740" s="218" t="s">
        <v>713</v>
      </c>
      <c r="C740" s="201">
        <v>230</v>
      </c>
      <c r="D740" s="202">
        <v>1330</v>
      </c>
      <c r="E740" s="203">
        <v>0.17293233082706766</v>
      </c>
      <c r="G740" s="201">
        <v>273</v>
      </c>
      <c r="H740" s="202">
        <v>1334</v>
      </c>
      <c r="I740" s="203">
        <v>0.20464767616191903</v>
      </c>
      <c r="K740" s="212">
        <f t="shared" si="33"/>
        <v>43</v>
      </c>
      <c r="L740" s="189">
        <f t="shared" si="34"/>
        <v>4</v>
      </c>
      <c r="M740" s="213">
        <f t="shared" si="35"/>
        <v>3.1715345334851375E-2</v>
      </c>
    </row>
    <row r="741" spans="1:13" ht="15.75" x14ac:dyDescent="0.25">
      <c r="A741" s="201" t="s">
        <v>1565</v>
      </c>
      <c r="B741" s="218" t="s">
        <v>714</v>
      </c>
      <c r="C741" s="201">
        <v>28</v>
      </c>
      <c r="D741" s="202">
        <v>280</v>
      </c>
      <c r="E741" s="203">
        <v>0.1</v>
      </c>
      <c r="G741" s="201">
        <v>30</v>
      </c>
      <c r="H741" s="202">
        <v>279</v>
      </c>
      <c r="I741" s="203">
        <v>0.10752688172043011</v>
      </c>
      <c r="K741" s="212">
        <f t="shared" si="33"/>
        <v>2</v>
      </c>
      <c r="L741" s="189">
        <f t="shared" si="34"/>
        <v>-1</v>
      </c>
      <c r="M741" s="213">
        <f t="shared" si="35"/>
        <v>7.5268817204301036E-3</v>
      </c>
    </row>
    <row r="742" spans="1:13" ht="15.75" x14ac:dyDescent="0.25">
      <c r="A742" s="201" t="s">
        <v>1566</v>
      </c>
      <c r="B742" s="218" t="s">
        <v>715</v>
      </c>
      <c r="C742" s="201">
        <v>39</v>
      </c>
      <c r="D742" s="202">
        <v>271</v>
      </c>
      <c r="E742" s="203">
        <v>0.14391143911439114</v>
      </c>
      <c r="G742" s="201">
        <v>41</v>
      </c>
      <c r="H742" s="202">
        <v>267</v>
      </c>
      <c r="I742" s="203">
        <v>0.15355805243445692</v>
      </c>
      <c r="K742" s="212">
        <f t="shared" si="33"/>
        <v>2</v>
      </c>
      <c r="L742" s="189">
        <f t="shared" si="34"/>
        <v>-4</v>
      </c>
      <c r="M742" s="213">
        <f t="shared" si="35"/>
        <v>9.6466133200657778E-3</v>
      </c>
    </row>
    <row r="743" spans="1:13" ht="15.75" x14ac:dyDescent="0.25">
      <c r="A743" s="201" t="s">
        <v>1567</v>
      </c>
      <c r="B743" s="218" t="s">
        <v>716</v>
      </c>
      <c r="C743" s="201">
        <v>6</v>
      </c>
      <c r="D743" s="202">
        <v>75</v>
      </c>
      <c r="E743" s="203">
        <v>0.08</v>
      </c>
      <c r="G743" s="201">
        <v>3</v>
      </c>
      <c r="H743" s="202">
        <v>74</v>
      </c>
      <c r="I743" s="203">
        <v>4.0540540540540543E-2</v>
      </c>
      <c r="K743" s="212">
        <f t="shared" si="33"/>
        <v>-3</v>
      </c>
      <c r="L743" s="189">
        <f t="shared" si="34"/>
        <v>-1</v>
      </c>
      <c r="M743" s="213">
        <f t="shared" si="35"/>
        <v>-3.9459459459459459E-2</v>
      </c>
    </row>
    <row r="744" spans="1:13" ht="15.75" x14ac:dyDescent="0.25">
      <c r="A744" s="201" t="s">
        <v>1568</v>
      </c>
      <c r="B744" s="218" t="s">
        <v>717</v>
      </c>
      <c r="C744" s="201">
        <v>143</v>
      </c>
      <c r="D744" s="202">
        <v>688</v>
      </c>
      <c r="E744" s="203">
        <v>0.20784883720930233</v>
      </c>
      <c r="G744" s="201">
        <v>110</v>
      </c>
      <c r="H744" s="202">
        <v>671</v>
      </c>
      <c r="I744" s="203">
        <v>0.16393442622950818</v>
      </c>
      <c r="K744" s="212">
        <f t="shared" si="33"/>
        <v>-33</v>
      </c>
      <c r="L744" s="189">
        <f t="shared" si="34"/>
        <v>-17</v>
      </c>
      <c r="M744" s="213">
        <f t="shared" si="35"/>
        <v>-4.391441097979415E-2</v>
      </c>
    </row>
    <row r="745" spans="1:13" ht="15.75" x14ac:dyDescent="0.25">
      <c r="A745" s="201" t="s">
        <v>1569</v>
      </c>
      <c r="B745" s="218" t="s">
        <v>718</v>
      </c>
      <c r="C745" s="201">
        <v>4123</v>
      </c>
      <c r="D745" s="202">
        <v>15788</v>
      </c>
      <c r="E745" s="203">
        <v>0.26114770711933116</v>
      </c>
      <c r="G745" s="201">
        <v>2720</v>
      </c>
      <c r="H745" s="202">
        <v>15746</v>
      </c>
      <c r="I745" s="203">
        <v>0.17274228375460435</v>
      </c>
      <c r="K745" s="212">
        <f t="shared" si="33"/>
        <v>-1403</v>
      </c>
      <c r="L745" s="189">
        <f t="shared" si="34"/>
        <v>-42</v>
      </c>
      <c r="M745" s="213">
        <f t="shared" si="35"/>
        <v>-8.8405423364726815E-2</v>
      </c>
    </row>
    <row r="746" spans="1:13" ht="15.75" x14ac:dyDescent="0.25">
      <c r="A746" s="201" t="s">
        <v>1572</v>
      </c>
      <c r="B746" s="218" t="s">
        <v>721</v>
      </c>
      <c r="C746" s="201">
        <v>540</v>
      </c>
      <c r="D746" s="202">
        <v>12901</v>
      </c>
      <c r="E746" s="203">
        <v>4.1857220370513912E-2</v>
      </c>
      <c r="G746" s="201">
        <v>395</v>
      </c>
      <c r="H746" s="202">
        <v>12847</v>
      </c>
      <c r="I746" s="203">
        <v>3.0746477776912896E-2</v>
      </c>
      <c r="K746" s="212">
        <f t="shared" si="33"/>
        <v>-145</v>
      </c>
      <c r="L746" s="189">
        <f t="shared" si="34"/>
        <v>-54</v>
      </c>
      <c r="M746" s="213">
        <f t="shared" si="35"/>
        <v>-1.1110742593601015E-2</v>
      </c>
    </row>
    <row r="747" spans="1:13" ht="15.75" x14ac:dyDescent="0.25">
      <c r="A747" s="201" t="s">
        <v>1573</v>
      </c>
      <c r="B747" s="218" t="s">
        <v>722</v>
      </c>
      <c r="C747" s="201">
        <v>75</v>
      </c>
      <c r="D747" s="202">
        <v>410</v>
      </c>
      <c r="E747" s="203">
        <v>0.18292682926829268</v>
      </c>
      <c r="G747" s="201">
        <v>45</v>
      </c>
      <c r="H747" s="202">
        <v>404</v>
      </c>
      <c r="I747" s="203">
        <v>0.11138613861386139</v>
      </c>
      <c r="K747" s="212">
        <f t="shared" si="33"/>
        <v>-30</v>
      </c>
      <c r="L747" s="189">
        <f t="shared" si="34"/>
        <v>-6</v>
      </c>
      <c r="M747" s="213">
        <f t="shared" si="35"/>
        <v>-7.1540690654431291E-2</v>
      </c>
    </row>
    <row r="748" spans="1:13" ht="15.75" x14ac:dyDescent="0.25">
      <c r="A748" s="201" t="s">
        <v>1574</v>
      </c>
      <c r="B748" s="218" t="s">
        <v>723</v>
      </c>
      <c r="C748" s="201">
        <v>33</v>
      </c>
      <c r="D748" s="202">
        <v>513</v>
      </c>
      <c r="E748" s="203">
        <v>6.4327485380116955E-2</v>
      </c>
      <c r="G748" s="201">
        <v>24</v>
      </c>
      <c r="H748" s="202">
        <v>506</v>
      </c>
      <c r="I748" s="203">
        <v>4.7430830039525688E-2</v>
      </c>
      <c r="K748" s="212">
        <f t="shared" si="33"/>
        <v>-9</v>
      </c>
      <c r="L748" s="189">
        <f t="shared" si="34"/>
        <v>-7</v>
      </c>
      <c r="M748" s="213">
        <f t="shared" si="35"/>
        <v>-1.6896655340591267E-2</v>
      </c>
    </row>
    <row r="749" spans="1:13" ht="15.75" x14ac:dyDescent="0.25">
      <c r="A749" s="201" t="s">
        <v>1575</v>
      </c>
      <c r="B749" s="218" t="s">
        <v>724</v>
      </c>
      <c r="C749" s="201">
        <v>36</v>
      </c>
      <c r="D749" s="202">
        <v>848</v>
      </c>
      <c r="E749" s="203">
        <v>4.2452830188679243E-2</v>
      </c>
      <c r="G749" s="201">
        <v>32</v>
      </c>
      <c r="H749" s="202">
        <v>862</v>
      </c>
      <c r="I749" s="203">
        <v>3.7122969837587005E-2</v>
      </c>
      <c r="K749" s="212">
        <f t="shared" si="33"/>
        <v>-4</v>
      </c>
      <c r="L749" s="189">
        <f t="shared" si="34"/>
        <v>14</v>
      </c>
      <c r="M749" s="213">
        <f t="shared" si="35"/>
        <v>-5.3298603510922374E-3</v>
      </c>
    </row>
    <row r="750" spans="1:13" ht="15.75" x14ac:dyDescent="0.25">
      <c r="A750" s="201" t="s">
        <v>1576</v>
      </c>
      <c r="B750" s="218" t="s">
        <v>725</v>
      </c>
      <c r="C750" s="201">
        <v>20</v>
      </c>
      <c r="D750" s="202">
        <v>505</v>
      </c>
      <c r="E750" s="203">
        <v>3.9603960396039604E-2</v>
      </c>
      <c r="G750" s="201">
        <v>16</v>
      </c>
      <c r="H750" s="202">
        <v>513</v>
      </c>
      <c r="I750" s="203">
        <v>3.1189083820662766E-2</v>
      </c>
      <c r="K750" s="212">
        <f t="shared" si="33"/>
        <v>-4</v>
      </c>
      <c r="L750" s="189">
        <f t="shared" si="34"/>
        <v>8</v>
      </c>
      <c r="M750" s="213">
        <f t="shared" si="35"/>
        <v>-8.4148765753768381E-3</v>
      </c>
    </row>
    <row r="751" spans="1:13" ht="15.75" x14ac:dyDescent="0.25">
      <c r="A751" s="201" t="s">
        <v>14393</v>
      </c>
      <c r="B751" s="218" t="s">
        <v>13071</v>
      </c>
      <c r="C751" s="201">
        <v>3</v>
      </c>
      <c r="D751" s="202">
        <v>71</v>
      </c>
      <c r="E751" s="203">
        <v>4.2253521126760563E-2</v>
      </c>
      <c r="G751" s="201">
        <v>2</v>
      </c>
      <c r="H751" s="202">
        <v>71</v>
      </c>
      <c r="I751" s="203">
        <v>2.8169014084507043E-2</v>
      </c>
      <c r="K751" s="212">
        <f t="shared" si="33"/>
        <v>-1</v>
      </c>
      <c r="L751" s="189">
        <f t="shared" si="34"/>
        <v>0</v>
      </c>
      <c r="M751" s="213">
        <f t="shared" si="35"/>
        <v>-1.408450704225352E-2</v>
      </c>
    </row>
    <row r="752" spans="1:13" ht="15.75" x14ac:dyDescent="0.25">
      <c r="A752" s="201" t="s">
        <v>1577</v>
      </c>
      <c r="B752" s="218" t="s">
        <v>726</v>
      </c>
      <c r="C752" s="201">
        <v>14</v>
      </c>
      <c r="D752" s="202">
        <v>175</v>
      </c>
      <c r="E752" s="203">
        <v>0.08</v>
      </c>
      <c r="G752" s="201">
        <v>7</v>
      </c>
      <c r="H752" s="202">
        <v>177</v>
      </c>
      <c r="I752" s="203">
        <v>3.954802259887006E-2</v>
      </c>
      <c r="K752" s="212">
        <f t="shared" si="33"/>
        <v>-7</v>
      </c>
      <c r="L752" s="189">
        <f t="shared" si="34"/>
        <v>2</v>
      </c>
      <c r="M752" s="213">
        <f t="shared" si="35"/>
        <v>-4.0451977401129942E-2</v>
      </c>
    </row>
    <row r="753" spans="1:13" ht="15.75" x14ac:dyDescent="0.25">
      <c r="A753" s="201" t="s">
        <v>14433</v>
      </c>
      <c r="B753" s="218" t="s">
        <v>14435</v>
      </c>
      <c r="C753" s="201">
        <v>64</v>
      </c>
      <c r="D753" s="202">
        <v>494</v>
      </c>
      <c r="E753" s="203">
        <v>0.12955465587044535</v>
      </c>
      <c r="G753" s="201">
        <v>75</v>
      </c>
      <c r="H753" s="202">
        <v>490</v>
      </c>
      <c r="I753" s="203">
        <v>0.15306122448979592</v>
      </c>
      <c r="K753" s="212">
        <f t="shared" si="33"/>
        <v>11</v>
      </c>
      <c r="L753" s="189">
        <f t="shared" si="34"/>
        <v>-4</v>
      </c>
      <c r="M753" s="213">
        <f t="shared" si="35"/>
        <v>2.3506568619350576E-2</v>
      </c>
    </row>
    <row r="754" spans="1:13" ht="15.75" x14ac:dyDescent="0.25">
      <c r="A754" s="201" t="s">
        <v>1578</v>
      </c>
      <c r="B754" s="218" t="s">
        <v>727</v>
      </c>
      <c r="C754" s="201">
        <v>93</v>
      </c>
      <c r="D754" s="202">
        <v>669</v>
      </c>
      <c r="E754" s="203">
        <v>0.13901345291479822</v>
      </c>
      <c r="G754" s="201">
        <v>83</v>
      </c>
      <c r="H754" s="202">
        <v>666</v>
      </c>
      <c r="I754" s="203">
        <v>0.12462462462462462</v>
      </c>
      <c r="K754" s="212">
        <f t="shared" si="33"/>
        <v>-10</v>
      </c>
      <c r="L754" s="189">
        <f t="shared" si="34"/>
        <v>-3</v>
      </c>
      <c r="M754" s="213">
        <f t="shared" si="35"/>
        <v>-1.43888282901736E-2</v>
      </c>
    </row>
    <row r="755" spans="1:13" ht="15.75" x14ac:dyDescent="0.25">
      <c r="A755" s="201" t="s">
        <v>1579</v>
      </c>
      <c r="B755" s="218" t="s">
        <v>728</v>
      </c>
      <c r="C755" s="201">
        <v>171</v>
      </c>
      <c r="D755" s="202">
        <v>1204</v>
      </c>
      <c r="E755" s="203">
        <v>0.14202657807308969</v>
      </c>
      <c r="G755" s="201">
        <v>122</v>
      </c>
      <c r="H755" s="202">
        <v>1197</v>
      </c>
      <c r="I755" s="203">
        <v>0.10192147034252297</v>
      </c>
      <c r="K755" s="212">
        <f t="shared" si="33"/>
        <v>-49</v>
      </c>
      <c r="L755" s="189">
        <f t="shared" si="34"/>
        <v>-7</v>
      </c>
      <c r="M755" s="213">
        <f t="shared" si="35"/>
        <v>-4.0105107730566719E-2</v>
      </c>
    </row>
    <row r="756" spans="1:13" ht="15.75" x14ac:dyDescent="0.25">
      <c r="A756" s="201" t="s">
        <v>1580</v>
      </c>
      <c r="B756" s="218" t="s">
        <v>729</v>
      </c>
      <c r="C756" s="201">
        <v>68</v>
      </c>
      <c r="D756" s="202">
        <v>501</v>
      </c>
      <c r="E756" s="203">
        <v>0.13572854291417166</v>
      </c>
      <c r="G756" s="201">
        <v>65</v>
      </c>
      <c r="H756" s="202">
        <v>503</v>
      </c>
      <c r="I756" s="203">
        <v>0.12922465208747516</v>
      </c>
      <c r="K756" s="212">
        <f t="shared" si="33"/>
        <v>-3</v>
      </c>
      <c r="L756" s="189">
        <f t="shared" si="34"/>
        <v>2</v>
      </c>
      <c r="M756" s="213">
        <f t="shared" si="35"/>
        <v>-6.5038908266965012E-3</v>
      </c>
    </row>
    <row r="757" spans="1:13" ht="15.75" x14ac:dyDescent="0.25">
      <c r="A757" s="201" t="s">
        <v>1581</v>
      </c>
      <c r="B757" s="218" t="s">
        <v>730</v>
      </c>
      <c r="C757" s="201">
        <v>327</v>
      </c>
      <c r="D757" s="202">
        <v>1566</v>
      </c>
      <c r="E757" s="203">
        <v>0.20881226053639848</v>
      </c>
      <c r="G757" s="201">
        <v>302</v>
      </c>
      <c r="H757" s="202">
        <v>1561</v>
      </c>
      <c r="I757" s="203">
        <v>0.1934657270980141</v>
      </c>
      <c r="K757" s="212">
        <f t="shared" si="33"/>
        <v>-25</v>
      </c>
      <c r="L757" s="189">
        <f t="shared" si="34"/>
        <v>-5</v>
      </c>
      <c r="M757" s="213">
        <f t="shared" si="35"/>
        <v>-1.534653343838438E-2</v>
      </c>
    </row>
    <row r="758" spans="1:13" ht="15.75" x14ac:dyDescent="0.25">
      <c r="A758" s="201" t="s">
        <v>1582</v>
      </c>
      <c r="B758" s="218" t="s">
        <v>731</v>
      </c>
      <c r="C758" s="201">
        <v>524</v>
      </c>
      <c r="D758" s="202">
        <v>3441</v>
      </c>
      <c r="E758" s="203">
        <v>0.15228131357163616</v>
      </c>
      <c r="G758" s="201">
        <v>460</v>
      </c>
      <c r="H758" s="202">
        <v>3459</v>
      </c>
      <c r="I758" s="203">
        <v>0.132986412257878</v>
      </c>
      <c r="K758" s="212">
        <f t="shared" si="33"/>
        <v>-64</v>
      </c>
      <c r="L758" s="189">
        <f t="shared" si="34"/>
        <v>18</v>
      </c>
      <c r="M758" s="213">
        <f t="shared" si="35"/>
        <v>-1.9294901313758162E-2</v>
      </c>
    </row>
    <row r="759" spans="1:13" ht="15.75" x14ac:dyDescent="0.25">
      <c r="A759" s="201" t="s">
        <v>1583</v>
      </c>
      <c r="B759" s="218" t="s">
        <v>732</v>
      </c>
      <c r="C759" s="201">
        <v>3</v>
      </c>
      <c r="D759" s="202">
        <v>57</v>
      </c>
      <c r="E759" s="203">
        <v>5.2631578947368418E-2</v>
      </c>
      <c r="G759" s="201">
        <v>3</v>
      </c>
      <c r="H759" s="202">
        <v>58</v>
      </c>
      <c r="I759" s="203">
        <v>5.1724137931034482E-2</v>
      </c>
      <c r="K759" s="212">
        <f t="shared" si="33"/>
        <v>0</v>
      </c>
      <c r="L759" s="189">
        <f t="shared" si="34"/>
        <v>1</v>
      </c>
      <c r="M759" s="213">
        <f t="shared" si="35"/>
        <v>-9.0744101633393609E-4</v>
      </c>
    </row>
    <row r="760" spans="1:13" ht="15.75" x14ac:dyDescent="0.25">
      <c r="A760" s="201" t="s">
        <v>1584</v>
      </c>
      <c r="B760" s="218" t="s">
        <v>733</v>
      </c>
      <c r="C760" s="201">
        <v>49</v>
      </c>
      <c r="D760" s="202">
        <v>475</v>
      </c>
      <c r="E760" s="203">
        <v>0.1031578947368421</v>
      </c>
      <c r="G760" s="201">
        <v>31</v>
      </c>
      <c r="H760" s="202">
        <v>472</v>
      </c>
      <c r="I760" s="203">
        <v>6.5677966101694921E-2</v>
      </c>
      <c r="K760" s="212">
        <f t="shared" si="33"/>
        <v>-18</v>
      </c>
      <c r="L760" s="189">
        <f t="shared" si="34"/>
        <v>-3</v>
      </c>
      <c r="M760" s="213">
        <f t="shared" si="35"/>
        <v>-3.7479928635147181E-2</v>
      </c>
    </row>
    <row r="761" spans="1:13" ht="15.75" x14ac:dyDescent="0.25">
      <c r="A761" s="201" t="s">
        <v>1585</v>
      </c>
      <c r="B761" s="218" t="s">
        <v>734</v>
      </c>
      <c r="C761" s="201">
        <v>63</v>
      </c>
      <c r="D761" s="202">
        <v>512</v>
      </c>
      <c r="E761" s="203">
        <v>0.123046875</v>
      </c>
      <c r="G761" s="201">
        <v>58</v>
      </c>
      <c r="H761" s="202">
        <v>506</v>
      </c>
      <c r="I761" s="203">
        <v>0.11462450592885376</v>
      </c>
      <c r="K761" s="212">
        <f t="shared" si="33"/>
        <v>-5</v>
      </c>
      <c r="L761" s="189">
        <f t="shared" si="34"/>
        <v>-6</v>
      </c>
      <c r="M761" s="213">
        <f t="shared" si="35"/>
        <v>-8.4223690711462407E-3</v>
      </c>
    </row>
    <row r="762" spans="1:13" ht="15.75" x14ac:dyDescent="0.25">
      <c r="A762" s="201" t="s">
        <v>1586</v>
      </c>
      <c r="B762" s="218" t="s">
        <v>735</v>
      </c>
      <c r="C762" s="201">
        <v>421</v>
      </c>
      <c r="D762" s="202">
        <v>1744</v>
      </c>
      <c r="E762" s="203">
        <v>0.24139908256880735</v>
      </c>
      <c r="G762" s="201">
        <v>368</v>
      </c>
      <c r="H762" s="202">
        <v>1723</v>
      </c>
      <c r="I762" s="203">
        <v>0.21358096343586766</v>
      </c>
      <c r="K762" s="212">
        <f t="shared" si="33"/>
        <v>-53</v>
      </c>
      <c r="L762" s="189">
        <f t="shared" si="34"/>
        <v>-21</v>
      </c>
      <c r="M762" s="213">
        <f t="shared" si="35"/>
        <v>-2.7818119132939689E-2</v>
      </c>
    </row>
    <row r="763" spans="1:13" ht="15.75" x14ac:dyDescent="0.25">
      <c r="A763" s="201" t="s">
        <v>1587</v>
      </c>
      <c r="B763" s="218" t="s">
        <v>736</v>
      </c>
      <c r="C763" s="201">
        <v>165</v>
      </c>
      <c r="D763" s="202">
        <v>869</v>
      </c>
      <c r="E763" s="203">
        <v>0.189873417721519</v>
      </c>
      <c r="G763" s="201">
        <v>143</v>
      </c>
      <c r="H763" s="202">
        <v>859</v>
      </c>
      <c r="I763" s="203">
        <v>0.16647264260768335</v>
      </c>
      <c r="K763" s="212">
        <f t="shared" si="33"/>
        <v>-22</v>
      </c>
      <c r="L763" s="189">
        <f t="shared" si="34"/>
        <v>-10</v>
      </c>
      <c r="M763" s="213">
        <f t="shared" si="35"/>
        <v>-2.3400775113835648E-2</v>
      </c>
    </row>
    <row r="764" spans="1:13" ht="15.75" x14ac:dyDescent="0.25">
      <c r="A764" s="201" t="s">
        <v>1588</v>
      </c>
      <c r="B764" s="218" t="s">
        <v>737</v>
      </c>
      <c r="C764" s="201">
        <v>155</v>
      </c>
      <c r="D764" s="202">
        <v>1360</v>
      </c>
      <c r="E764" s="203">
        <v>0.11397058823529412</v>
      </c>
      <c r="G764" s="201">
        <v>136</v>
      </c>
      <c r="H764" s="202">
        <v>1333</v>
      </c>
      <c r="I764" s="203">
        <v>0.10202550637659415</v>
      </c>
      <c r="K764" s="212">
        <f t="shared" si="33"/>
        <v>-19</v>
      </c>
      <c r="L764" s="189">
        <f t="shared" si="34"/>
        <v>-27</v>
      </c>
      <c r="M764" s="213">
        <f t="shared" si="35"/>
        <v>-1.1945081858699969E-2</v>
      </c>
    </row>
    <row r="765" spans="1:13" ht="15.75" x14ac:dyDescent="0.25">
      <c r="A765" s="201" t="s">
        <v>1589</v>
      </c>
      <c r="B765" s="218" t="s">
        <v>738</v>
      </c>
      <c r="C765" s="201">
        <v>44</v>
      </c>
      <c r="D765" s="202">
        <v>232</v>
      </c>
      <c r="E765" s="203">
        <v>0.18965517241379309</v>
      </c>
      <c r="G765" s="201">
        <v>33</v>
      </c>
      <c r="H765" s="202">
        <v>230</v>
      </c>
      <c r="I765" s="203">
        <v>0.14347826086956522</v>
      </c>
      <c r="K765" s="212">
        <f t="shared" si="33"/>
        <v>-11</v>
      </c>
      <c r="L765" s="189">
        <f t="shared" si="34"/>
        <v>-2</v>
      </c>
      <c r="M765" s="213">
        <f t="shared" si="35"/>
        <v>-4.6176911544227872E-2</v>
      </c>
    </row>
    <row r="766" spans="1:13" ht="15.75" x14ac:dyDescent="0.25">
      <c r="A766" s="201" t="s">
        <v>1590</v>
      </c>
      <c r="B766" s="218" t="s">
        <v>739</v>
      </c>
      <c r="C766" s="201">
        <v>149</v>
      </c>
      <c r="D766" s="202">
        <v>2817</v>
      </c>
      <c r="E766" s="203">
        <v>5.2893148739794109E-2</v>
      </c>
      <c r="G766" s="201">
        <v>137</v>
      </c>
      <c r="H766" s="202">
        <v>2791</v>
      </c>
      <c r="I766" s="203">
        <v>4.9086348978860626E-2</v>
      </c>
      <c r="K766" s="212">
        <f t="shared" si="33"/>
        <v>-12</v>
      </c>
      <c r="L766" s="189">
        <f t="shared" si="34"/>
        <v>-26</v>
      </c>
      <c r="M766" s="213">
        <f t="shared" si="35"/>
        <v>-3.8067997609334825E-3</v>
      </c>
    </row>
    <row r="767" spans="1:13" ht="15.75" x14ac:dyDescent="0.25">
      <c r="A767" s="201" t="s">
        <v>1591</v>
      </c>
      <c r="B767" s="218" t="s">
        <v>740</v>
      </c>
      <c r="C767" s="201">
        <v>333</v>
      </c>
      <c r="D767" s="202">
        <v>1623</v>
      </c>
      <c r="E767" s="203">
        <v>0.20517560073937152</v>
      </c>
      <c r="G767" s="201">
        <v>318</v>
      </c>
      <c r="H767" s="202">
        <v>1625</v>
      </c>
      <c r="I767" s="203">
        <v>0.19569230769230769</v>
      </c>
      <c r="K767" s="212">
        <f t="shared" si="33"/>
        <v>-15</v>
      </c>
      <c r="L767" s="189">
        <f t="shared" si="34"/>
        <v>2</v>
      </c>
      <c r="M767" s="213">
        <f t="shared" si="35"/>
        <v>-9.4832930470638288E-3</v>
      </c>
    </row>
    <row r="768" spans="1:13" ht="15.75" x14ac:dyDescent="0.25">
      <c r="A768" s="201" t="s">
        <v>1592</v>
      </c>
      <c r="B768" s="218" t="s">
        <v>741</v>
      </c>
      <c r="C768" s="201">
        <v>207</v>
      </c>
      <c r="D768" s="202">
        <v>1099</v>
      </c>
      <c r="E768" s="203">
        <v>0.18835304822565968</v>
      </c>
      <c r="G768" s="201">
        <v>198</v>
      </c>
      <c r="H768" s="202">
        <v>1101</v>
      </c>
      <c r="I768" s="203">
        <v>0.17983651226158037</v>
      </c>
      <c r="K768" s="212">
        <f t="shared" si="33"/>
        <v>-9</v>
      </c>
      <c r="L768" s="189">
        <f t="shared" si="34"/>
        <v>2</v>
      </c>
      <c r="M768" s="213">
        <f t="shared" si="35"/>
        <v>-8.5165359640793081E-3</v>
      </c>
    </row>
    <row r="769" spans="1:13" ht="15.75" x14ac:dyDescent="0.25">
      <c r="A769" s="201" t="s">
        <v>1593</v>
      </c>
      <c r="B769" s="218" t="s">
        <v>742</v>
      </c>
      <c r="C769" s="201">
        <v>16</v>
      </c>
      <c r="D769" s="202">
        <v>541</v>
      </c>
      <c r="E769" s="203">
        <v>2.9574861367837338E-2</v>
      </c>
      <c r="G769" s="201">
        <v>11</v>
      </c>
      <c r="H769" s="202">
        <v>542</v>
      </c>
      <c r="I769" s="203">
        <v>2.0295202952029519E-2</v>
      </c>
      <c r="K769" s="212">
        <f t="shared" si="33"/>
        <v>-5</v>
      </c>
      <c r="L769" s="189">
        <f t="shared" si="34"/>
        <v>1</v>
      </c>
      <c r="M769" s="213">
        <f t="shared" si="35"/>
        <v>-9.2796584158078184E-3</v>
      </c>
    </row>
    <row r="770" spans="1:13" ht="15.75" x14ac:dyDescent="0.25">
      <c r="A770" s="201" t="s">
        <v>1594</v>
      </c>
      <c r="B770" s="218" t="s">
        <v>743</v>
      </c>
      <c r="C770" s="201">
        <v>254</v>
      </c>
      <c r="D770" s="202">
        <v>3987</v>
      </c>
      <c r="E770" s="203">
        <v>6.3707047905693509E-2</v>
      </c>
      <c r="G770" s="201">
        <v>200</v>
      </c>
      <c r="H770" s="202">
        <v>3973</v>
      </c>
      <c r="I770" s="203">
        <v>5.0339793606846213E-2</v>
      </c>
      <c r="K770" s="212">
        <f t="shared" si="33"/>
        <v>-54</v>
      </c>
      <c r="L770" s="189">
        <f t="shared" si="34"/>
        <v>-14</v>
      </c>
      <c r="M770" s="213">
        <f t="shared" si="35"/>
        <v>-1.3367254298847296E-2</v>
      </c>
    </row>
    <row r="771" spans="1:13" ht="15.75" x14ac:dyDescent="0.25">
      <c r="A771" s="201" t="s">
        <v>1595</v>
      </c>
      <c r="B771" s="218" t="s">
        <v>744</v>
      </c>
      <c r="C771" s="201">
        <v>34</v>
      </c>
      <c r="D771" s="202">
        <v>371</v>
      </c>
      <c r="E771" s="203">
        <v>9.1644204851752023E-2</v>
      </c>
      <c r="G771" s="201">
        <v>27</v>
      </c>
      <c r="H771" s="202">
        <v>367</v>
      </c>
      <c r="I771" s="203">
        <v>7.3569482288828342E-2</v>
      </c>
      <c r="K771" s="212">
        <f t="shared" si="33"/>
        <v>-7</v>
      </c>
      <c r="L771" s="189">
        <f t="shared" si="34"/>
        <v>-4</v>
      </c>
      <c r="M771" s="213">
        <f t="shared" si="35"/>
        <v>-1.8074722562923681E-2</v>
      </c>
    </row>
    <row r="772" spans="1:13" ht="15.75" x14ac:dyDescent="0.25">
      <c r="A772" s="201" t="s">
        <v>1596</v>
      </c>
      <c r="B772" s="218" t="s">
        <v>745</v>
      </c>
      <c r="C772" s="201">
        <v>27</v>
      </c>
      <c r="D772" s="202">
        <v>91</v>
      </c>
      <c r="E772" s="203">
        <v>0.2967032967032967</v>
      </c>
      <c r="G772" s="201">
        <v>13</v>
      </c>
      <c r="H772" s="202">
        <v>88</v>
      </c>
      <c r="I772" s="203">
        <v>0.14772727272727273</v>
      </c>
      <c r="K772" s="212">
        <f t="shared" si="33"/>
        <v>-14</v>
      </c>
      <c r="L772" s="189">
        <f t="shared" si="34"/>
        <v>-3</v>
      </c>
      <c r="M772" s="213">
        <f t="shared" si="35"/>
        <v>-0.14897602397602397</v>
      </c>
    </row>
    <row r="773" spans="1:13" ht="15.75" x14ac:dyDescent="0.25">
      <c r="A773" s="201" t="s">
        <v>1597</v>
      </c>
      <c r="B773" s="218" t="s">
        <v>746</v>
      </c>
      <c r="C773" s="201">
        <v>371</v>
      </c>
      <c r="D773" s="202">
        <v>2446</v>
      </c>
      <c r="E773" s="203">
        <v>0.15167620605069501</v>
      </c>
      <c r="G773" s="201">
        <v>342</v>
      </c>
      <c r="H773" s="202">
        <v>2394</v>
      </c>
      <c r="I773" s="203">
        <v>0.14285714285714285</v>
      </c>
      <c r="K773" s="212">
        <f t="shared" si="33"/>
        <v>-29</v>
      </c>
      <c r="L773" s="189">
        <f t="shared" si="34"/>
        <v>-52</v>
      </c>
      <c r="M773" s="213">
        <f t="shared" si="35"/>
        <v>-8.8190631935521624E-3</v>
      </c>
    </row>
    <row r="774" spans="1:13" ht="15.75" x14ac:dyDescent="0.25">
      <c r="A774" s="201" t="s">
        <v>1598</v>
      </c>
      <c r="B774" s="218" t="s">
        <v>747</v>
      </c>
      <c r="C774" s="201">
        <v>61</v>
      </c>
      <c r="D774" s="202">
        <v>1184</v>
      </c>
      <c r="E774" s="203">
        <v>5.1520270270270271E-2</v>
      </c>
      <c r="G774" s="201">
        <v>36</v>
      </c>
      <c r="H774" s="202">
        <v>1186</v>
      </c>
      <c r="I774" s="203">
        <v>3.0354131534569982E-2</v>
      </c>
      <c r="K774" s="212">
        <f t="shared" si="33"/>
        <v>-25</v>
      </c>
      <c r="L774" s="189">
        <f t="shared" si="34"/>
        <v>2</v>
      </c>
      <c r="M774" s="213">
        <f t="shared" si="35"/>
        <v>-2.116613873570029E-2</v>
      </c>
    </row>
    <row r="775" spans="1:13" ht="15.75" x14ac:dyDescent="0.25">
      <c r="A775" s="201" t="s">
        <v>1599</v>
      </c>
      <c r="B775" s="218" t="s">
        <v>748</v>
      </c>
      <c r="C775" s="201">
        <v>63</v>
      </c>
      <c r="D775" s="202">
        <v>262</v>
      </c>
      <c r="E775" s="203">
        <v>0.24045801526717558</v>
      </c>
      <c r="G775" s="201">
        <v>59</v>
      </c>
      <c r="H775" s="202">
        <v>267</v>
      </c>
      <c r="I775" s="203">
        <v>0.22097378277153559</v>
      </c>
      <c r="K775" s="212">
        <f t="shared" si="33"/>
        <v>-4</v>
      </c>
      <c r="L775" s="189">
        <f t="shared" si="34"/>
        <v>5</v>
      </c>
      <c r="M775" s="213">
        <f t="shared" si="35"/>
        <v>-1.9484232495639991E-2</v>
      </c>
    </row>
    <row r="776" spans="1:13" ht="15.75" x14ac:dyDescent="0.25">
      <c r="A776" s="201" t="s">
        <v>1600</v>
      </c>
      <c r="B776" s="218" t="s">
        <v>749</v>
      </c>
      <c r="C776" s="201">
        <v>50</v>
      </c>
      <c r="D776" s="202">
        <v>330</v>
      </c>
      <c r="E776" s="203">
        <v>0.15151515151515152</v>
      </c>
      <c r="G776" s="201">
        <v>60</v>
      </c>
      <c r="H776" s="202">
        <v>330</v>
      </c>
      <c r="I776" s="203">
        <v>0.18181818181818182</v>
      </c>
      <c r="K776" s="212">
        <f t="shared" ref="K776:K839" si="36">G776-C776</f>
        <v>10</v>
      </c>
      <c r="L776" s="189">
        <f t="shared" ref="L776:L839" si="37">H776-D776</f>
        <v>0</v>
      </c>
      <c r="M776" s="213">
        <f t="shared" ref="M776:M839" si="38">I776-E776</f>
        <v>3.0303030303030304E-2</v>
      </c>
    </row>
    <row r="777" spans="1:13" ht="15.75" x14ac:dyDescent="0.25">
      <c r="A777" s="201" t="s">
        <v>1601</v>
      </c>
      <c r="B777" s="218" t="s">
        <v>750</v>
      </c>
      <c r="C777" s="201">
        <v>734</v>
      </c>
      <c r="D777" s="202">
        <v>3661</v>
      </c>
      <c r="E777" s="203">
        <v>0.20049166894291176</v>
      </c>
      <c r="G777" s="201">
        <v>734</v>
      </c>
      <c r="H777" s="202">
        <v>3665</v>
      </c>
      <c r="I777" s="203">
        <v>0.20027285129604366</v>
      </c>
      <c r="K777" s="212">
        <f t="shared" si="36"/>
        <v>0</v>
      </c>
      <c r="L777" s="189">
        <f t="shared" si="37"/>
        <v>4</v>
      </c>
      <c r="M777" s="213">
        <f t="shared" si="38"/>
        <v>-2.188176468680969E-4</v>
      </c>
    </row>
    <row r="778" spans="1:13" ht="15.75" x14ac:dyDescent="0.25">
      <c r="A778" s="201" t="s">
        <v>1602</v>
      </c>
      <c r="B778" s="218" t="s">
        <v>751</v>
      </c>
      <c r="C778" s="201">
        <v>50</v>
      </c>
      <c r="D778" s="202">
        <v>281</v>
      </c>
      <c r="E778" s="203">
        <v>0.17793594306049823</v>
      </c>
      <c r="G778" s="201">
        <v>38</v>
      </c>
      <c r="H778" s="202">
        <v>281</v>
      </c>
      <c r="I778" s="203">
        <v>0.13523131672597866</v>
      </c>
      <c r="K778" s="212">
        <f t="shared" si="36"/>
        <v>-12</v>
      </c>
      <c r="L778" s="189">
        <f t="shared" si="37"/>
        <v>0</v>
      </c>
      <c r="M778" s="213">
        <f t="shared" si="38"/>
        <v>-4.2704626334519574E-2</v>
      </c>
    </row>
    <row r="779" spans="1:13" ht="15.75" x14ac:dyDescent="0.25">
      <c r="A779" s="201" t="s">
        <v>1603</v>
      </c>
      <c r="B779" s="218" t="s">
        <v>752</v>
      </c>
      <c r="C779" s="201">
        <v>1710</v>
      </c>
      <c r="D779" s="202">
        <v>6282</v>
      </c>
      <c r="E779" s="203">
        <v>0.27220630372492838</v>
      </c>
      <c r="G779" s="201">
        <v>1676</v>
      </c>
      <c r="H779" s="202">
        <v>6289</v>
      </c>
      <c r="I779" s="203">
        <v>0.26649705835585946</v>
      </c>
      <c r="K779" s="212">
        <f t="shared" si="36"/>
        <v>-34</v>
      </c>
      <c r="L779" s="189">
        <f t="shared" si="37"/>
        <v>7</v>
      </c>
      <c r="M779" s="213">
        <f t="shared" si="38"/>
        <v>-5.709245369068916E-3</v>
      </c>
    </row>
    <row r="780" spans="1:13" ht="15.75" x14ac:dyDescent="0.25">
      <c r="A780" s="201" t="s">
        <v>1604</v>
      </c>
      <c r="B780" s="218" t="s">
        <v>753</v>
      </c>
      <c r="C780" s="201">
        <v>94</v>
      </c>
      <c r="D780" s="202">
        <v>1731</v>
      </c>
      <c r="E780" s="203">
        <v>5.4303870595031771E-2</v>
      </c>
      <c r="G780" s="201">
        <v>78</v>
      </c>
      <c r="H780" s="202">
        <v>1760</v>
      </c>
      <c r="I780" s="203">
        <v>4.4318181818181819E-2</v>
      </c>
      <c r="K780" s="212">
        <f t="shared" si="36"/>
        <v>-16</v>
      </c>
      <c r="L780" s="189">
        <f t="shared" si="37"/>
        <v>29</v>
      </c>
      <c r="M780" s="213">
        <f t="shared" si="38"/>
        <v>-9.9856887768499519E-3</v>
      </c>
    </row>
    <row r="781" spans="1:13" ht="15.75" x14ac:dyDescent="0.25">
      <c r="A781" s="201" t="s">
        <v>1605</v>
      </c>
      <c r="B781" s="218" t="s">
        <v>754</v>
      </c>
      <c r="C781" s="201">
        <v>16</v>
      </c>
      <c r="D781" s="202">
        <v>167</v>
      </c>
      <c r="E781" s="203">
        <v>9.580838323353294E-2</v>
      </c>
      <c r="G781" s="201">
        <v>17</v>
      </c>
      <c r="H781" s="202">
        <v>165</v>
      </c>
      <c r="I781" s="203">
        <v>0.10303030303030303</v>
      </c>
      <c r="K781" s="212">
        <f t="shared" si="36"/>
        <v>1</v>
      </c>
      <c r="L781" s="189">
        <f t="shared" si="37"/>
        <v>-2</v>
      </c>
      <c r="M781" s="213">
        <f t="shared" si="38"/>
        <v>7.2219197967700877E-3</v>
      </c>
    </row>
    <row r="782" spans="1:13" ht="15.75" x14ac:dyDescent="0.25">
      <c r="A782" s="201" t="s">
        <v>1606</v>
      </c>
      <c r="B782" s="218" t="s">
        <v>755</v>
      </c>
      <c r="C782" s="201">
        <v>910</v>
      </c>
      <c r="D782" s="202">
        <v>12490</v>
      </c>
      <c r="E782" s="203">
        <v>7.2858286629303437E-2</v>
      </c>
      <c r="G782" s="201">
        <v>987</v>
      </c>
      <c r="H782" s="202">
        <v>12504</v>
      </c>
      <c r="I782" s="203">
        <v>7.8934740882917465E-2</v>
      </c>
      <c r="K782" s="212">
        <f t="shared" si="36"/>
        <v>77</v>
      </c>
      <c r="L782" s="189">
        <f t="shared" si="37"/>
        <v>14</v>
      </c>
      <c r="M782" s="213">
        <f t="shared" si="38"/>
        <v>6.0764542536140276E-3</v>
      </c>
    </row>
    <row r="783" spans="1:13" ht="15.75" x14ac:dyDescent="0.25">
      <c r="A783" s="201" t="s">
        <v>1607</v>
      </c>
      <c r="B783" s="218" t="s">
        <v>756</v>
      </c>
      <c r="C783" s="201">
        <v>860</v>
      </c>
      <c r="D783" s="202">
        <v>12495</v>
      </c>
      <c r="E783" s="203">
        <v>6.8827531012404963E-2</v>
      </c>
      <c r="G783" s="201">
        <v>931</v>
      </c>
      <c r="H783" s="202">
        <v>12509</v>
      </c>
      <c r="I783" s="203">
        <v>7.4426412982652485E-2</v>
      </c>
      <c r="K783" s="212">
        <f t="shared" si="36"/>
        <v>71</v>
      </c>
      <c r="L783" s="189">
        <f t="shared" si="37"/>
        <v>14</v>
      </c>
      <c r="M783" s="213">
        <f t="shared" si="38"/>
        <v>5.5988819702475212E-3</v>
      </c>
    </row>
    <row r="784" spans="1:13" ht="15.75" x14ac:dyDescent="0.25">
      <c r="A784" s="201" t="s">
        <v>1608</v>
      </c>
      <c r="B784" s="218" t="s">
        <v>757</v>
      </c>
      <c r="C784" s="201">
        <v>38</v>
      </c>
      <c r="D784" s="202">
        <v>996</v>
      </c>
      <c r="E784" s="203">
        <v>3.8152610441767071E-2</v>
      </c>
      <c r="G784" s="201">
        <v>27</v>
      </c>
      <c r="H784" s="202">
        <v>976</v>
      </c>
      <c r="I784" s="203">
        <v>2.7663934426229508E-2</v>
      </c>
      <c r="K784" s="212">
        <f t="shared" si="36"/>
        <v>-11</v>
      </c>
      <c r="L784" s="189">
        <f t="shared" si="37"/>
        <v>-20</v>
      </c>
      <c r="M784" s="213">
        <f t="shared" si="38"/>
        <v>-1.0488676015537563E-2</v>
      </c>
    </row>
    <row r="785" spans="1:13" ht="15.75" x14ac:dyDescent="0.25">
      <c r="A785" s="201" t="s">
        <v>1609</v>
      </c>
      <c r="B785" s="218" t="s">
        <v>758</v>
      </c>
      <c r="C785" s="201">
        <v>54</v>
      </c>
      <c r="D785" s="202">
        <v>577</v>
      </c>
      <c r="E785" s="203">
        <v>9.3587521663778164E-2</v>
      </c>
      <c r="G785" s="201">
        <v>26</v>
      </c>
      <c r="H785" s="202">
        <v>575</v>
      </c>
      <c r="I785" s="203">
        <v>4.5217391304347827E-2</v>
      </c>
      <c r="K785" s="212">
        <f t="shared" si="36"/>
        <v>-28</v>
      </c>
      <c r="L785" s="189">
        <f t="shared" si="37"/>
        <v>-2</v>
      </c>
      <c r="M785" s="213">
        <f t="shared" si="38"/>
        <v>-4.8370130359430337E-2</v>
      </c>
    </row>
    <row r="786" spans="1:13" ht="15.75" x14ac:dyDescent="0.25">
      <c r="A786" s="201" t="s">
        <v>1610</v>
      </c>
      <c r="B786" s="218" t="s">
        <v>759</v>
      </c>
      <c r="C786" s="201">
        <v>71</v>
      </c>
      <c r="D786" s="202">
        <v>409</v>
      </c>
      <c r="E786" s="203">
        <v>0.17359413202933985</v>
      </c>
      <c r="G786" s="201">
        <v>51</v>
      </c>
      <c r="H786" s="202">
        <v>411</v>
      </c>
      <c r="I786" s="203">
        <v>0.12408759124087591</v>
      </c>
      <c r="K786" s="212">
        <f t="shared" si="36"/>
        <v>-20</v>
      </c>
      <c r="L786" s="189">
        <f t="shared" si="37"/>
        <v>2</v>
      </c>
      <c r="M786" s="213">
        <f t="shared" si="38"/>
        <v>-4.9506540788463935E-2</v>
      </c>
    </row>
    <row r="787" spans="1:13" ht="15.75" x14ac:dyDescent="0.25">
      <c r="A787" s="201" t="s">
        <v>1611</v>
      </c>
      <c r="B787" s="218" t="s">
        <v>760</v>
      </c>
      <c r="C787" s="201">
        <v>33</v>
      </c>
      <c r="D787" s="202">
        <v>1161</v>
      </c>
      <c r="E787" s="203">
        <v>2.8423772609819122E-2</v>
      </c>
      <c r="G787" s="201">
        <v>23</v>
      </c>
      <c r="H787" s="202">
        <v>1160</v>
      </c>
      <c r="I787" s="203">
        <v>1.9827586206896553E-2</v>
      </c>
      <c r="K787" s="212">
        <f t="shared" si="36"/>
        <v>-10</v>
      </c>
      <c r="L787" s="189">
        <f t="shared" si="37"/>
        <v>-1</v>
      </c>
      <c r="M787" s="213">
        <f t="shared" si="38"/>
        <v>-8.596186402922569E-3</v>
      </c>
    </row>
    <row r="788" spans="1:13" ht="15.75" x14ac:dyDescent="0.25">
      <c r="A788" s="201" t="s">
        <v>1612</v>
      </c>
      <c r="B788" s="218" t="s">
        <v>761</v>
      </c>
      <c r="C788" s="201">
        <v>171</v>
      </c>
      <c r="D788" s="202">
        <v>4319</v>
      </c>
      <c r="E788" s="203">
        <v>3.9592498263486917E-2</v>
      </c>
      <c r="G788" s="201">
        <v>124</v>
      </c>
      <c r="H788" s="202">
        <v>4275</v>
      </c>
      <c r="I788" s="203">
        <v>2.9005847953216375E-2</v>
      </c>
      <c r="K788" s="212">
        <f t="shared" si="36"/>
        <v>-47</v>
      </c>
      <c r="L788" s="189">
        <f t="shared" si="37"/>
        <v>-44</v>
      </c>
      <c r="M788" s="213">
        <f t="shared" si="38"/>
        <v>-1.0586650310270541E-2</v>
      </c>
    </row>
    <row r="789" spans="1:13" ht="15.75" x14ac:dyDescent="0.25">
      <c r="A789" s="201" t="s">
        <v>1613</v>
      </c>
      <c r="B789" s="218" t="s">
        <v>762</v>
      </c>
      <c r="C789" s="201">
        <v>161</v>
      </c>
      <c r="D789" s="202">
        <v>1095</v>
      </c>
      <c r="E789" s="203">
        <v>0.14703196347031963</v>
      </c>
      <c r="G789" s="201">
        <v>186</v>
      </c>
      <c r="H789" s="202">
        <v>1095</v>
      </c>
      <c r="I789" s="203">
        <v>0.16986301369863013</v>
      </c>
      <c r="K789" s="212">
        <f t="shared" si="36"/>
        <v>25</v>
      </c>
      <c r="L789" s="189">
        <f t="shared" si="37"/>
        <v>0</v>
      </c>
      <c r="M789" s="213">
        <f t="shared" si="38"/>
        <v>2.2831050228310501E-2</v>
      </c>
    </row>
    <row r="790" spans="1:13" ht="15.75" x14ac:dyDescent="0.25">
      <c r="A790" s="201" t="s">
        <v>1614</v>
      </c>
      <c r="B790" s="218" t="s">
        <v>763</v>
      </c>
      <c r="C790" s="201">
        <v>38</v>
      </c>
      <c r="D790" s="202">
        <v>371</v>
      </c>
      <c r="E790" s="203">
        <v>0.10242587601078167</v>
      </c>
      <c r="G790" s="201">
        <v>21</v>
      </c>
      <c r="H790" s="202">
        <v>371</v>
      </c>
      <c r="I790" s="203">
        <v>5.6603773584905662E-2</v>
      </c>
      <c r="K790" s="212">
        <f t="shared" si="36"/>
        <v>-17</v>
      </c>
      <c r="L790" s="189">
        <f t="shared" si="37"/>
        <v>0</v>
      </c>
      <c r="M790" s="213">
        <f t="shared" si="38"/>
        <v>-4.5822102425876005E-2</v>
      </c>
    </row>
    <row r="791" spans="1:13" ht="15.75" x14ac:dyDescent="0.25">
      <c r="A791" s="201" t="s">
        <v>1615</v>
      </c>
      <c r="B791" s="218" t="s">
        <v>764</v>
      </c>
      <c r="C791" s="201">
        <v>442</v>
      </c>
      <c r="D791" s="202">
        <v>4336</v>
      </c>
      <c r="E791" s="203">
        <v>0.10193726937269372</v>
      </c>
      <c r="G791" s="201">
        <v>378</v>
      </c>
      <c r="H791" s="202">
        <v>4296</v>
      </c>
      <c r="I791" s="203">
        <v>8.7988826815642462E-2</v>
      </c>
      <c r="K791" s="212">
        <f t="shared" si="36"/>
        <v>-64</v>
      </c>
      <c r="L791" s="189">
        <f t="shared" si="37"/>
        <v>-40</v>
      </c>
      <c r="M791" s="213">
        <f t="shared" si="38"/>
        <v>-1.3948442557051258E-2</v>
      </c>
    </row>
    <row r="792" spans="1:13" ht="15.75" x14ac:dyDescent="0.25">
      <c r="A792" s="201" t="s">
        <v>1616</v>
      </c>
      <c r="B792" s="218" t="s">
        <v>765</v>
      </c>
      <c r="C792" s="201">
        <v>117</v>
      </c>
      <c r="D792" s="202">
        <v>1003</v>
      </c>
      <c r="E792" s="203">
        <v>0.11665004985044865</v>
      </c>
      <c r="G792" s="201">
        <v>106</v>
      </c>
      <c r="H792" s="202">
        <v>998</v>
      </c>
      <c r="I792" s="203">
        <v>0.10621242484969939</v>
      </c>
      <c r="K792" s="212">
        <f t="shared" si="36"/>
        <v>-11</v>
      </c>
      <c r="L792" s="189">
        <f t="shared" si="37"/>
        <v>-5</v>
      </c>
      <c r="M792" s="213">
        <f t="shared" si="38"/>
        <v>-1.0437625000749254E-2</v>
      </c>
    </row>
    <row r="793" spans="1:13" ht="15.75" x14ac:dyDescent="0.25">
      <c r="A793" s="201" t="s">
        <v>1617</v>
      </c>
      <c r="B793" s="218" t="s">
        <v>766</v>
      </c>
      <c r="C793" s="201">
        <v>140</v>
      </c>
      <c r="D793" s="202">
        <v>3454</v>
      </c>
      <c r="E793" s="203">
        <v>4.0532715691951361E-2</v>
      </c>
      <c r="G793" s="201">
        <v>102</v>
      </c>
      <c r="H793" s="202">
        <v>3443</v>
      </c>
      <c r="I793" s="203">
        <v>2.9625326749927388E-2</v>
      </c>
      <c r="K793" s="212">
        <f t="shared" si="36"/>
        <v>-38</v>
      </c>
      <c r="L793" s="189">
        <f t="shared" si="37"/>
        <v>-11</v>
      </c>
      <c r="M793" s="213">
        <f t="shared" si="38"/>
        <v>-1.0907388942023973E-2</v>
      </c>
    </row>
    <row r="794" spans="1:13" ht="15.75" x14ac:dyDescent="0.25">
      <c r="A794" s="201" t="s">
        <v>1618</v>
      </c>
      <c r="B794" s="218" t="s">
        <v>767</v>
      </c>
      <c r="C794" s="201">
        <v>94</v>
      </c>
      <c r="D794" s="202">
        <v>556</v>
      </c>
      <c r="E794" s="203">
        <v>0.16906474820143885</v>
      </c>
      <c r="G794" s="201">
        <v>90</v>
      </c>
      <c r="H794" s="202">
        <v>557</v>
      </c>
      <c r="I794" s="203">
        <v>0.1615798922800718</v>
      </c>
      <c r="K794" s="212">
        <f t="shared" si="36"/>
        <v>-4</v>
      </c>
      <c r="L794" s="189">
        <f t="shared" si="37"/>
        <v>1</v>
      </c>
      <c r="M794" s="213">
        <f t="shared" si="38"/>
        <v>-7.4848559213670507E-3</v>
      </c>
    </row>
    <row r="795" spans="1:13" ht="15.75" x14ac:dyDescent="0.25">
      <c r="A795" s="201" t="s">
        <v>1619</v>
      </c>
      <c r="B795" s="218" t="s">
        <v>768</v>
      </c>
      <c r="C795" s="201">
        <v>19</v>
      </c>
      <c r="D795" s="202">
        <v>137</v>
      </c>
      <c r="E795" s="203">
        <v>0.13868613138686131</v>
      </c>
      <c r="G795" s="201">
        <v>13</v>
      </c>
      <c r="H795" s="202">
        <v>135</v>
      </c>
      <c r="I795" s="203">
        <v>9.6296296296296297E-2</v>
      </c>
      <c r="K795" s="212">
        <f t="shared" si="36"/>
        <v>-6</v>
      </c>
      <c r="L795" s="189">
        <f t="shared" si="37"/>
        <v>-2</v>
      </c>
      <c r="M795" s="213">
        <f t="shared" si="38"/>
        <v>-4.2389835090565015E-2</v>
      </c>
    </row>
    <row r="796" spans="1:13" ht="15.75" x14ac:dyDescent="0.25">
      <c r="A796" s="201" t="s">
        <v>1620</v>
      </c>
      <c r="B796" s="218" t="s">
        <v>769</v>
      </c>
      <c r="C796" s="201">
        <v>104</v>
      </c>
      <c r="D796" s="202">
        <v>947</v>
      </c>
      <c r="E796" s="203">
        <v>0.10982048574445617</v>
      </c>
      <c r="G796" s="201">
        <v>91</v>
      </c>
      <c r="H796" s="202">
        <v>937</v>
      </c>
      <c r="I796" s="203">
        <v>9.7118463180362866E-2</v>
      </c>
      <c r="K796" s="212">
        <f t="shared" si="36"/>
        <v>-13</v>
      </c>
      <c r="L796" s="189">
        <f t="shared" si="37"/>
        <v>-10</v>
      </c>
      <c r="M796" s="213">
        <f t="shared" si="38"/>
        <v>-1.2702022564093307E-2</v>
      </c>
    </row>
    <row r="797" spans="1:13" ht="15.75" x14ac:dyDescent="0.25">
      <c r="A797" s="201" t="s">
        <v>1621</v>
      </c>
      <c r="B797" s="218" t="s">
        <v>770</v>
      </c>
      <c r="C797" s="201">
        <v>357</v>
      </c>
      <c r="D797" s="202">
        <v>1902</v>
      </c>
      <c r="E797" s="203">
        <v>0.18769716088328076</v>
      </c>
      <c r="G797" s="201">
        <v>287</v>
      </c>
      <c r="H797" s="202">
        <v>1930</v>
      </c>
      <c r="I797" s="203">
        <v>0.14870466321243522</v>
      </c>
      <c r="K797" s="212">
        <f t="shared" si="36"/>
        <v>-70</v>
      </c>
      <c r="L797" s="189">
        <f t="shared" si="37"/>
        <v>28</v>
      </c>
      <c r="M797" s="213">
        <f t="shared" si="38"/>
        <v>-3.8992497670845533E-2</v>
      </c>
    </row>
    <row r="798" spans="1:13" ht="15.75" x14ac:dyDescent="0.25">
      <c r="A798" s="201" t="s">
        <v>1622</v>
      </c>
      <c r="B798" s="218" t="s">
        <v>771</v>
      </c>
      <c r="C798" s="201">
        <v>97</v>
      </c>
      <c r="D798" s="202">
        <v>484</v>
      </c>
      <c r="E798" s="203">
        <v>0.20041322314049587</v>
      </c>
      <c r="G798" s="201">
        <v>98</v>
      </c>
      <c r="H798" s="202">
        <v>488</v>
      </c>
      <c r="I798" s="203">
        <v>0.20081967213114754</v>
      </c>
      <c r="K798" s="212">
        <f t="shared" si="36"/>
        <v>1</v>
      </c>
      <c r="L798" s="189">
        <f t="shared" si="37"/>
        <v>4</v>
      </c>
      <c r="M798" s="213">
        <f t="shared" si="38"/>
        <v>4.064489906516755E-4</v>
      </c>
    </row>
    <row r="799" spans="1:13" ht="15.75" x14ac:dyDescent="0.25">
      <c r="A799" s="201" t="s">
        <v>1624</v>
      </c>
      <c r="B799" s="218" t="s">
        <v>773</v>
      </c>
      <c r="C799" s="201">
        <v>1039</v>
      </c>
      <c r="D799" s="202">
        <v>4894</v>
      </c>
      <c r="E799" s="203">
        <v>0.21230077646097262</v>
      </c>
      <c r="G799" s="201">
        <v>1051</v>
      </c>
      <c r="H799" s="202">
        <v>4975</v>
      </c>
      <c r="I799" s="203">
        <v>0.21125628140703517</v>
      </c>
      <c r="K799" s="212">
        <f t="shared" si="36"/>
        <v>12</v>
      </c>
      <c r="L799" s="189">
        <f t="shared" si="37"/>
        <v>81</v>
      </c>
      <c r="M799" s="213">
        <f t="shared" si="38"/>
        <v>-1.0444950539374442E-3</v>
      </c>
    </row>
    <row r="800" spans="1:13" ht="15.75" x14ac:dyDescent="0.25">
      <c r="A800" s="201" t="s">
        <v>1625</v>
      </c>
      <c r="B800" s="218" t="s">
        <v>774</v>
      </c>
      <c r="C800" s="201">
        <v>38</v>
      </c>
      <c r="D800" s="202">
        <v>321</v>
      </c>
      <c r="E800" s="203">
        <v>0.11838006230529595</v>
      </c>
      <c r="G800" s="201">
        <v>48</v>
      </c>
      <c r="H800" s="202">
        <v>319</v>
      </c>
      <c r="I800" s="203">
        <v>0.15047021943573669</v>
      </c>
      <c r="K800" s="212">
        <f t="shared" si="36"/>
        <v>10</v>
      </c>
      <c r="L800" s="189">
        <f t="shared" si="37"/>
        <v>-2</v>
      </c>
      <c r="M800" s="213">
        <f t="shared" si="38"/>
        <v>3.2090157130440736E-2</v>
      </c>
    </row>
    <row r="801" spans="1:13" ht="15.75" x14ac:dyDescent="0.25">
      <c r="A801" s="201" t="s">
        <v>1626</v>
      </c>
      <c r="B801" s="218" t="s">
        <v>775</v>
      </c>
      <c r="C801" s="201">
        <v>1976</v>
      </c>
      <c r="D801" s="202">
        <v>15328</v>
      </c>
      <c r="E801" s="203">
        <v>0.12891440501043841</v>
      </c>
      <c r="G801" s="201">
        <v>1687</v>
      </c>
      <c r="H801" s="202">
        <v>15185</v>
      </c>
      <c r="I801" s="203">
        <v>0.11109647678630227</v>
      </c>
      <c r="K801" s="212">
        <f t="shared" si="36"/>
        <v>-289</v>
      </c>
      <c r="L801" s="189">
        <f t="shared" si="37"/>
        <v>-143</v>
      </c>
      <c r="M801" s="213">
        <f t="shared" si="38"/>
        <v>-1.7817928224136137E-2</v>
      </c>
    </row>
    <row r="802" spans="1:13" ht="15.75" x14ac:dyDescent="0.25">
      <c r="A802" s="201" t="s">
        <v>1627</v>
      </c>
      <c r="B802" s="218" t="s">
        <v>776</v>
      </c>
      <c r="C802" s="201">
        <v>21</v>
      </c>
      <c r="D802" s="202">
        <v>415</v>
      </c>
      <c r="E802" s="203">
        <v>5.0602409638554217E-2</v>
      </c>
      <c r="G802" s="201">
        <v>11</v>
      </c>
      <c r="H802" s="202">
        <v>413</v>
      </c>
      <c r="I802" s="203">
        <v>2.6634382566585957E-2</v>
      </c>
      <c r="K802" s="212">
        <f t="shared" si="36"/>
        <v>-10</v>
      </c>
      <c r="L802" s="189">
        <f t="shared" si="37"/>
        <v>-2</v>
      </c>
      <c r="M802" s="213">
        <f t="shared" si="38"/>
        <v>-2.3968027071968261E-2</v>
      </c>
    </row>
    <row r="803" spans="1:13" ht="15.75" x14ac:dyDescent="0.25">
      <c r="A803" s="201" t="s">
        <v>1628</v>
      </c>
      <c r="B803" s="218" t="s">
        <v>777</v>
      </c>
      <c r="C803" s="201">
        <v>308</v>
      </c>
      <c r="D803" s="202">
        <v>1492</v>
      </c>
      <c r="E803" s="203">
        <v>0.2064343163538874</v>
      </c>
      <c r="G803" s="201">
        <v>224</v>
      </c>
      <c r="H803" s="202">
        <v>1470</v>
      </c>
      <c r="I803" s="203">
        <v>0.15238095238095239</v>
      </c>
      <c r="K803" s="212">
        <f t="shared" si="36"/>
        <v>-84</v>
      </c>
      <c r="L803" s="189">
        <f t="shared" si="37"/>
        <v>-22</v>
      </c>
      <c r="M803" s="213">
        <f t="shared" si="38"/>
        <v>-5.4053363972935004E-2</v>
      </c>
    </row>
    <row r="804" spans="1:13" ht="15.75" x14ac:dyDescent="0.25">
      <c r="A804" s="201" t="s">
        <v>1629</v>
      </c>
      <c r="B804" s="218" t="s">
        <v>778</v>
      </c>
      <c r="C804" s="201">
        <v>28</v>
      </c>
      <c r="D804" s="202">
        <v>101</v>
      </c>
      <c r="E804" s="203">
        <v>0.27722772277227725</v>
      </c>
      <c r="G804" s="201">
        <v>30</v>
      </c>
      <c r="H804" s="202">
        <v>100</v>
      </c>
      <c r="I804" s="203">
        <v>0.3</v>
      </c>
      <c r="K804" s="212">
        <f t="shared" si="36"/>
        <v>2</v>
      </c>
      <c r="L804" s="189">
        <f t="shared" si="37"/>
        <v>-1</v>
      </c>
      <c r="M804" s="213">
        <f t="shared" si="38"/>
        <v>2.2772277227722737E-2</v>
      </c>
    </row>
    <row r="805" spans="1:13" ht="15.75" x14ac:dyDescent="0.25">
      <c r="A805" s="201" t="s">
        <v>1630</v>
      </c>
      <c r="B805" s="218" t="s">
        <v>779</v>
      </c>
      <c r="C805" s="201">
        <v>58</v>
      </c>
      <c r="D805" s="202">
        <v>359</v>
      </c>
      <c r="E805" s="203">
        <v>0.16155988857938719</v>
      </c>
      <c r="G805" s="201">
        <v>44</v>
      </c>
      <c r="H805" s="202">
        <v>362</v>
      </c>
      <c r="I805" s="203">
        <v>0.12154696132596685</v>
      </c>
      <c r="K805" s="212">
        <f t="shared" si="36"/>
        <v>-14</v>
      </c>
      <c r="L805" s="189">
        <f t="shared" si="37"/>
        <v>3</v>
      </c>
      <c r="M805" s="213">
        <f t="shared" si="38"/>
        <v>-4.0012927253420344E-2</v>
      </c>
    </row>
    <row r="806" spans="1:13" ht="15.75" x14ac:dyDescent="0.25">
      <c r="A806" s="201" t="s">
        <v>1631</v>
      </c>
      <c r="B806" s="218" t="s">
        <v>780</v>
      </c>
      <c r="C806" s="201">
        <v>69</v>
      </c>
      <c r="D806" s="202">
        <v>351</v>
      </c>
      <c r="E806" s="203">
        <v>0.19658119658119658</v>
      </c>
      <c r="G806" s="201">
        <v>59</v>
      </c>
      <c r="H806" s="202">
        <v>353</v>
      </c>
      <c r="I806" s="203">
        <v>0.16713881019830029</v>
      </c>
      <c r="K806" s="212">
        <f t="shared" si="36"/>
        <v>-10</v>
      </c>
      <c r="L806" s="189">
        <f t="shared" si="37"/>
        <v>2</v>
      </c>
      <c r="M806" s="213">
        <f t="shared" si="38"/>
        <v>-2.9442386382896285E-2</v>
      </c>
    </row>
    <row r="807" spans="1:13" ht="15.75" x14ac:dyDescent="0.25">
      <c r="A807" s="201" t="s">
        <v>1632</v>
      </c>
      <c r="B807" s="218" t="s">
        <v>781</v>
      </c>
      <c r="C807" s="201">
        <v>70</v>
      </c>
      <c r="D807" s="202">
        <v>672</v>
      </c>
      <c r="E807" s="203">
        <v>0.10416666666666667</v>
      </c>
      <c r="G807" s="201">
        <v>54</v>
      </c>
      <c r="H807" s="202">
        <v>669</v>
      </c>
      <c r="I807" s="203">
        <v>8.0717488789237665E-2</v>
      </c>
      <c r="K807" s="212">
        <f t="shared" si="36"/>
        <v>-16</v>
      </c>
      <c r="L807" s="189">
        <f t="shared" si="37"/>
        <v>-3</v>
      </c>
      <c r="M807" s="213">
        <f t="shared" si="38"/>
        <v>-2.3449177877429006E-2</v>
      </c>
    </row>
    <row r="808" spans="1:13" ht="15.75" x14ac:dyDescent="0.25">
      <c r="A808" s="201" t="s">
        <v>1633</v>
      </c>
      <c r="B808" s="218" t="s">
        <v>782</v>
      </c>
      <c r="C808" s="201">
        <v>39</v>
      </c>
      <c r="D808" s="202">
        <v>340</v>
      </c>
      <c r="E808" s="203">
        <v>0.11470588235294117</v>
      </c>
      <c r="G808" s="201">
        <v>43</v>
      </c>
      <c r="H808" s="202">
        <v>342</v>
      </c>
      <c r="I808" s="203">
        <v>0.12573099415204678</v>
      </c>
      <c r="K808" s="212">
        <f t="shared" si="36"/>
        <v>4</v>
      </c>
      <c r="L808" s="189">
        <f t="shared" si="37"/>
        <v>2</v>
      </c>
      <c r="M808" s="213">
        <f t="shared" si="38"/>
        <v>1.1025111799105605E-2</v>
      </c>
    </row>
    <row r="809" spans="1:13" ht="15.75" x14ac:dyDescent="0.25">
      <c r="A809" s="201" t="s">
        <v>1634</v>
      </c>
      <c r="B809" s="218" t="s">
        <v>783</v>
      </c>
      <c r="C809" s="201">
        <v>402</v>
      </c>
      <c r="D809" s="202">
        <v>1090</v>
      </c>
      <c r="E809" s="203">
        <v>0.3688073394495413</v>
      </c>
      <c r="G809" s="201">
        <v>397</v>
      </c>
      <c r="H809" s="202">
        <v>1090</v>
      </c>
      <c r="I809" s="203">
        <v>0.36422018348623852</v>
      </c>
      <c r="K809" s="212">
        <f t="shared" si="36"/>
        <v>-5</v>
      </c>
      <c r="L809" s="189">
        <f t="shared" si="37"/>
        <v>0</v>
      </c>
      <c r="M809" s="213">
        <f t="shared" si="38"/>
        <v>-4.5871559633027803E-3</v>
      </c>
    </row>
    <row r="810" spans="1:13" ht="15.75" x14ac:dyDescent="0.25">
      <c r="A810" s="201" t="s">
        <v>1635</v>
      </c>
      <c r="B810" s="218" t="s">
        <v>784</v>
      </c>
      <c r="C810" s="201">
        <v>257</v>
      </c>
      <c r="D810" s="202">
        <v>1596</v>
      </c>
      <c r="E810" s="203">
        <v>0.16102756892230577</v>
      </c>
      <c r="G810" s="201">
        <v>233</v>
      </c>
      <c r="H810" s="202">
        <v>1601</v>
      </c>
      <c r="I810" s="203">
        <v>0.14553404122423486</v>
      </c>
      <c r="K810" s="212">
        <f t="shared" si="36"/>
        <v>-24</v>
      </c>
      <c r="L810" s="189">
        <f t="shared" si="37"/>
        <v>5</v>
      </c>
      <c r="M810" s="213">
        <f t="shared" si="38"/>
        <v>-1.5493527698070914E-2</v>
      </c>
    </row>
    <row r="811" spans="1:13" ht="15.75" x14ac:dyDescent="0.25">
      <c r="A811" s="201" t="s">
        <v>1636</v>
      </c>
      <c r="B811" s="218" t="s">
        <v>785</v>
      </c>
      <c r="C811" s="201">
        <v>41</v>
      </c>
      <c r="D811" s="202">
        <v>353</v>
      </c>
      <c r="E811" s="203">
        <v>0.11614730878186968</v>
      </c>
      <c r="G811" s="201">
        <v>35</v>
      </c>
      <c r="H811" s="202">
        <v>348</v>
      </c>
      <c r="I811" s="203">
        <v>0.10057471264367816</v>
      </c>
      <c r="K811" s="212">
        <f t="shared" si="36"/>
        <v>-6</v>
      </c>
      <c r="L811" s="189">
        <f t="shared" si="37"/>
        <v>-5</v>
      </c>
      <c r="M811" s="213">
        <f t="shared" si="38"/>
        <v>-1.5572596138191522E-2</v>
      </c>
    </row>
    <row r="812" spans="1:13" ht="15.75" x14ac:dyDescent="0.25">
      <c r="A812" s="201" t="s">
        <v>1637</v>
      </c>
      <c r="B812" s="218" t="s">
        <v>786</v>
      </c>
      <c r="C812" s="201">
        <v>22</v>
      </c>
      <c r="D812" s="202">
        <v>295</v>
      </c>
      <c r="E812" s="203">
        <v>7.4576271186440682E-2</v>
      </c>
      <c r="G812" s="201">
        <v>16</v>
      </c>
      <c r="H812" s="202">
        <v>292</v>
      </c>
      <c r="I812" s="203">
        <v>5.4794520547945202E-2</v>
      </c>
      <c r="K812" s="212">
        <f t="shared" si="36"/>
        <v>-6</v>
      </c>
      <c r="L812" s="189">
        <f t="shared" si="37"/>
        <v>-3</v>
      </c>
      <c r="M812" s="213">
        <f t="shared" si="38"/>
        <v>-1.9781750638495479E-2</v>
      </c>
    </row>
    <row r="813" spans="1:13" ht="15.75" x14ac:dyDescent="0.25">
      <c r="A813" s="201" t="s">
        <v>1638</v>
      </c>
      <c r="B813" s="218" t="s">
        <v>787</v>
      </c>
      <c r="C813" s="201">
        <v>37</v>
      </c>
      <c r="D813" s="202">
        <v>322</v>
      </c>
      <c r="E813" s="203">
        <v>0.11490683229813664</v>
      </c>
      <c r="G813" s="201">
        <v>33</v>
      </c>
      <c r="H813" s="202">
        <v>321</v>
      </c>
      <c r="I813" s="203">
        <v>0.10280373831775701</v>
      </c>
      <c r="K813" s="212">
        <f t="shared" si="36"/>
        <v>-4</v>
      </c>
      <c r="L813" s="189">
        <f t="shared" si="37"/>
        <v>-1</v>
      </c>
      <c r="M813" s="213">
        <f t="shared" si="38"/>
        <v>-1.2103093980379634E-2</v>
      </c>
    </row>
    <row r="814" spans="1:13" ht="15.75" x14ac:dyDescent="0.25">
      <c r="A814" s="201" t="s">
        <v>1639</v>
      </c>
      <c r="B814" s="218" t="s">
        <v>788</v>
      </c>
      <c r="C814" s="201">
        <v>43</v>
      </c>
      <c r="D814" s="202">
        <v>376</v>
      </c>
      <c r="E814" s="203">
        <v>0.11436170212765957</v>
      </c>
      <c r="G814" s="201">
        <v>49</v>
      </c>
      <c r="H814" s="202">
        <v>372</v>
      </c>
      <c r="I814" s="203">
        <v>0.13172043010752688</v>
      </c>
      <c r="K814" s="212">
        <f t="shared" si="36"/>
        <v>6</v>
      </c>
      <c r="L814" s="189">
        <f t="shared" si="37"/>
        <v>-4</v>
      </c>
      <c r="M814" s="213">
        <f t="shared" si="38"/>
        <v>1.7358727979867303E-2</v>
      </c>
    </row>
    <row r="815" spans="1:13" ht="15.75" x14ac:dyDescent="0.25">
      <c r="A815" s="201" t="s">
        <v>1640</v>
      </c>
      <c r="B815" s="218" t="s">
        <v>789</v>
      </c>
      <c r="C815" s="201">
        <v>340</v>
      </c>
      <c r="D815" s="202">
        <v>3940</v>
      </c>
      <c r="E815" s="203">
        <v>8.6294416243654817E-2</v>
      </c>
      <c r="G815" s="201">
        <v>278</v>
      </c>
      <c r="H815" s="202">
        <v>3928</v>
      </c>
      <c r="I815" s="203">
        <v>7.0773930753564154E-2</v>
      </c>
      <c r="K815" s="212">
        <f t="shared" si="36"/>
        <v>-62</v>
      </c>
      <c r="L815" s="189">
        <f t="shared" si="37"/>
        <v>-12</v>
      </c>
      <c r="M815" s="213">
        <f t="shared" si="38"/>
        <v>-1.5520485490090663E-2</v>
      </c>
    </row>
    <row r="816" spans="1:13" ht="15.75" x14ac:dyDescent="0.25">
      <c r="A816" s="201" t="s">
        <v>1641</v>
      </c>
      <c r="B816" s="218" t="s">
        <v>790</v>
      </c>
      <c r="C816" s="201">
        <v>115</v>
      </c>
      <c r="D816" s="202">
        <v>1075</v>
      </c>
      <c r="E816" s="203">
        <v>0.10697674418604651</v>
      </c>
      <c r="G816" s="201">
        <v>105</v>
      </c>
      <c r="H816" s="202">
        <v>1082</v>
      </c>
      <c r="I816" s="203">
        <v>9.7042513863216259E-2</v>
      </c>
      <c r="K816" s="212">
        <f t="shared" si="36"/>
        <v>-10</v>
      </c>
      <c r="L816" s="189">
        <f t="shared" si="37"/>
        <v>7</v>
      </c>
      <c r="M816" s="213">
        <f t="shared" si="38"/>
        <v>-9.9342303228302509E-3</v>
      </c>
    </row>
    <row r="817" spans="1:13" ht="15.75" x14ac:dyDescent="0.25">
      <c r="A817" s="201" t="s">
        <v>1642</v>
      </c>
      <c r="B817" s="218" t="s">
        <v>791</v>
      </c>
      <c r="C817" s="201">
        <v>51</v>
      </c>
      <c r="D817" s="202">
        <v>391</v>
      </c>
      <c r="E817" s="203">
        <v>0.13043478260869565</v>
      </c>
      <c r="G817" s="201">
        <v>47</v>
      </c>
      <c r="H817" s="202">
        <v>380</v>
      </c>
      <c r="I817" s="203">
        <v>0.12368421052631579</v>
      </c>
      <c r="K817" s="212">
        <f t="shared" si="36"/>
        <v>-4</v>
      </c>
      <c r="L817" s="189">
        <f t="shared" si="37"/>
        <v>-11</v>
      </c>
      <c r="M817" s="213">
        <f t="shared" si="38"/>
        <v>-6.7505720823798632E-3</v>
      </c>
    </row>
    <row r="818" spans="1:13" ht="15.75" x14ac:dyDescent="0.25">
      <c r="A818" s="201" t="s">
        <v>1643</v>
      </c>
      <c r="B818" s="218" t="s">
        <v>792</v>
      </c>
      <c r="C818" s="201">
        <v>78</v>
      </c>
      <c r="D818" s="202">
        <v>1376</v>
      </c>
      <c r="E818" s="203">
        <v>5.6686046511627904E-2</v>
      </c>
      <c r="G818" s="201">
        <v>59</v>
      </c>
      <c r="H818" s="202">
        <v>1348</v>
      </c>
      <c r="I818" s="203">
        <v>4.376854599406528E-2</v>
      </c>
      <c r="K818" s="212">
        <f t="shared" si="36"/>
        <v>-19</v>
      </c>
      <c r="L818" s="189">
        <f t="shared" si="37"/>
        <v>-28</v>
      </c>
      <c r="M818" s="213">
        <f t="shared" si="38"/>
        <v>-1.2917500517562623E-2</v>
      </c>
    </row>
    <row r="819" spans="1:13" ht="15.75" x14ac:dyDescent="0.25">
      <c r="A819" s="201" t="s">
        <v>1644</v>
      </c>
      <c r="B819" s="218" t="s">
        <v>793</v>
      </c>
      <c r="C819" s="201">
        <v>44</v>
      </c>
      <c r="D819" s="202">
        <v>1035</v>
      </c>
      <c r="E819" s="203">
        <v>4.2512077294685993E-2</v>
      </c>
      <c r="G819" s="201">
        <v>44</v>
      </c>
      <c r="H819" s="202">
        <v>1014</v>
      </c>
      <c r="I819" s="203">
        <v>4.3392504930966469E-2</v>
      </c>
      <c r="K819" s="212">
        <f t="shared" si="36"/>
        <v>0</v>
      </c>
      <c r="L819" s="189">
        <f t="shared" si="37"/>
        <v>-21</v>
      </c>
      <c r="M819" s="213">
        <f t="shared" si="38"/>
        <v>8.8042763628047582E-4</v>
      </c>
    </row>
    <row r="820" spans="1:13" ht="15.75" x14ac:dyDescent="0.25">
      <c r="A820" s="201" t="s">
        <v>1645</v>
      </c>
      <c r="B820" s="218" t="s">
        <v>794</v>
      </c>
      <c r="C820" s="201">
        <v>144</v>
      </c>
      <c r="D820" s="202">
        <v>3093</v>
      </c>
      <c r="E820" s="203">
        <v>4.6556741028128033E-2</v>
      </c>
      <c r="G820" s="201">
        <v>120</v>
      </c>
      <c r="H820" s="202">
        <v>3074</v>
      </c>
      <c r="I820" s="203">
        <v>3.9037085230969423E-2</v>
      </c>
      <c r="K820" s="212">
        <f t="shared" si="36"/>
        <v>-24</v>
      </c>
      <c r="L820" s="189">
        <f t="shared" si="37"/>
        <v>-19</v>
      </c>
      <c r="M820" s="213">
        <f t="shared" si="38"/>
        <v>-7.51965579715861E-3</v>
      </c>
    </row>
    <row r="821" spans="1:13" ht="15.75" x14ac:dyDescent="0.25">
      <c r="A821" s="201" t="s">
        <v>1646</v>
      </c>
      <c r="B821" s="218" t="s">
        <v>795</v>
      </c>
      <c r="C821" s="201">
        <v>314</v>
      </c>
      <c r="D821" s="202">
        <v>4694</v>
      </c>
      <c r="E821" s="203">
        <v>6.6893907115466555E-2</v>
      </c>
      <c r="G821" s="201">
        <v>280</v>
      </c>
      <c r="H821" s="202">
        <v>4671</v>
      </c>
      <c r="I821" s="203">
        <v>5.9944337400984801E-2</v>
      </c>
      <c r="K821" s="212">
        <f t="shared" si="36"/>
        <v>-34</v>
      </c>
      <c r="L821" s="189">
        <f t="shared" si="37"/>
        <v>-23</v>
      </c>
      <c r="M821" s="213">
        <f t="shared" si="38"/>
        <v>-6.9495697144817542E-3</v>
      </c>
    </row>
    <row r="822" spans="1:13" ht="15.75" x14ac:dyDescent="0.25">
      <c r="A822" s="201" t="s">
        <v>1647</v>
      </c>
      <c r="B822" s="218" t="s">
        <v>796</v>
      </c>
      <c r="C822" s="201">
        <v>3221</v>
      </c>
      <c r="D822" s="202">
        <v>14320</v>
      </c>
      <c r="E822" s="203">
        <v>0.22493016759776535</v>
      </c>
      <c r="G822" s="201">
        <v>2600</v>
      </c>
      <c r="H822" s="202">
        <v>14240</v>
      </c>
      <c r="I822" s="203">
        <v>0.18258426966292135</v>
      </c>
      <c r="K822" s="212">
        <f t="shared" si="36"/>
        <v>-621</v>
      </c>
      <c r="L822" s="189">
        <f t="shared" si="37"/>
        <v>-80</v>
      </c>
      <c r="M822" s="213">
        <f t="shared" si="38"/>
        <v>-4.2345897934844001E-2</v>
      </c>
    </row>
    <row r="823" spans="1:13" ht="15.75" x14ac:dyDescent="0.25">
      <c r="A823" s="201" t="s">
        <v>1648</v>
      </c>
      <c r="B823" s="218" t="s">
        <v>797</v>
      </c>
      <c r="C823" s="201">
        <v>49</v>
      </c>
      <c r="D823" s="202">
        <v>365</v>
      </c>
      <c r="E823" s="203">
        <v>0.13424657534246576</v>
      </c>
      <c r="G823" s="201">
        <v>37</v>
      </c>
      <c r="H823" s="202">
        <v>363</v>
      </c>
      <c r="I823" s="203">
        <v>0.10192837465564739</v>
      </c>
      <c r="K823" s="212">
        <f t="shared" si="36"/>
        <v>-12</v>
      </c>
      <c r="L823" s="189">
        <f t="shared" si="37"/>
        <v>-2</v>
      </c>
      <c r="M823" s="213">
        <f t="shared" si="38"/>
        <v>-3.2318200686818371E-2</v>
      </c>
    </row>
    <row r="824" spans="1:13" ht="15.75" x14ac:dyDescent="0.25">
      <c r="A824" s="201" t="s">
        <v>1649</v>
      </c>
      <c r="B824" s="218" t="s">
        <v>798</v>
      </c>
      <c r="C824" s="201">
        <v>112</v>
      </c>
      <c r="D824" s="202">
        <v>611</v>
      </c>
      <c r="E824" s="203">
        <v>0.18330605564648117</v>
      </c>
      <c r="G824" s="201">
        <v>98</v>
      </c>
      <c r="H824" s="202">
        <v>623</v>
      </c>
      <c r="I824" s="203">
        <v>0.15730337078651685</v>
      </c>
      <c r="K824" s="212">
        <f t="shared" si="36"/>
        <v>-14</v>
      </c>
      <c r="L824" s="189">
        <f t="shared" si="37"/>
        <v>12</v>
      </c>
      <c r="M824" s="213">
        <f t="shared" si="38"/>
        <v>-2.600268485996432E-2</v>
      </c>
    </row>
    <row r="825" spans="1:13" ht="15.75" x14ac:dyDescent="0.25">
      <c r="A825" s="201" t="s">
        <v>1650</v>
      </c>
      <c r="B825" s="218" t="s">
        <v>799</v>
      </c>
      <c r="C825" s="201">
        <v>130</v>
      </c>
      <c r="D825" s="202">
        <v>1379</v>
      </c>
      <c r="E825" s="203">
        <v>9.4271211022480053E-2</v>
      </c>
      <c r="G825" s="201">
        <v>117</v>
      </c>
      <c r="H825" s="202">
        <v>1392</v>
      </c>
      <c r="I825" s="203">
        <v>8.4051724137931036E-2</v>
      </c>
      <c r="K825" s="212">
        <f t="shared" si="36"/>
        <v>-13</v>
      </c>
      <c r="L825" s="189">
        <f t="shared" si="37"/>
        <v>13</v>
      </c>
      <c r="M825" s="213">
        <f t="shared" si="38"/>
        <v>-1.0219486884549017E-2</v>
      </c>
    </row>
    <row r="826" spans="1:13" ht="15.75" x14ac:dyDescent="0.25">
      <c r="A826" s="201" t="s">
        <v>1651</v>
      </c>
      <c r="B826" s="218" t="s">
        <v>800</v>
      </c>
      <c r="C826" s="201">
        <v>206</v>
      </c>
      <c r="D826" s="202">
        <v>1071</v>
      </c>
      <c r="E826" s="203">
        <v>0.19234360410831</v>
      </c>
      <c r="G826" s="201">
        <v>181</v>
      </c>
      <c r="H826" s="202">
        <v>1046</v>
      </c>
      <c r="I826" s="203">
        <v>0.17304015296367112</v>
      </c>
      <c r="K826" s="212">
        <f t="shared" si="36"/>
        <v>-25</v>
      </c>
      <c r="L826" s="189">
        <f t="shared" si="37"/>
        <v>-25</v>
      </c>
      <c r="M826" s="213">
        <f t="shared" si="38"/>
        <v>-1.9303451144638883E-2</v>
      </c>
    </row>
    <row r="827" spans="1:13" ht="15.75" x14ac:dyDescent="0.25">
      <c r="A827" s="201" t="s">
        <v>1652</v>
      </c>
      <c r="B827" s="218" t="s">
        <v>801</v>
      </c>
      <c r="C827" s="201">
        <v>117</v>
      </c>
      <c r="D827" s="202">
        <v>724</v>
      </c>
      <c r="E827" s="203">
        <v>0.16160220994475138</v>
      </c>
      <c r="G827" s="201">
        <v>104</v>
      </c>
      <c r="H827" s="202">
        <v>730</v>
      </c>
      <c r="I827" s="203">
        <v>0.14246575342465753</v>
      </c>
      <c r="K827" s="212">
        <f t="shared" si="36"/>
        <v>-13</v>
      </c>
      <c r="L827" s="189">
        <f t="shared" si="37"/>
        <v>6</v>
      </c>
      <c r="M827" s="213">
        <f t="shared" si="38"/>
        <v>-1.9136456520093853E-2</v>
      </c>
    </row>
    <row r="828" spans="1:13" ht="15.75" x14ac:dyDescent="0.25">
      <c r="A828" s="201" t="s">
        <v>1653</v>
      </c>
      <c r="B828" s="218" t="s">
        <v>802</v>
      </c>
      <c r="C828" s="201">
        <v>442</v>
      </c>
      <c r="D828" s="202">
        <v>3389</v>
      </c>
      <c r="E828" s="203">
        <v>0.13042195337857776</v>
      </c>
      <c r="G828" s="201">
        <v>312</v>
      </c>
      <c r="H828" s="202">
        <v>3409</v>
      </c>
      <c r="I828" s="203">
        <v>9.1522440598415952E-2</v>
      </c>
      <c r="K828" s="212">
        <f t="shared" si="36"/>
        <v>-130</v>
      </c>
      <c r="L828" s="189">
        <f t="shared" si="37"/>
        <v>20</v>
      </c>
      <c r="M828" s="213">
        <f t="shared" si="38"/>
        <v>-3.8899512780161807E-2</v>
      </c>
    </row>
    <row r="829" spans="1:13" ht="15.75" x14ac:dyDescent="0.25">
      <c r="A829" s="201" t="s">
        <v>1654</v>
      </c>
      <c r="B829" s="218" t="s">
        <v>803</v>
      </c>
      <c r="C829" s="201">
        <v>20</v>
      </c>
      <c r="D829" s="202">
        <v>175</v>
      </c>
      <c r="E829" s="203">
        <v>0.11428571428571428</v>
      </c>
      <c r="G829" s="201">
        <v>10</v>
      </c>
      <c r="H829" s="202">
        <v>174</v>
      </c>
      <c r="I829" s="203">
        <v>5.7471264367816091E-2</v>
      </c>
      <c r="K829" s="212">
        <f t="shared" si="36"/>
        <v>-10</v>
      </c>
      <c r="L829" s="189">
        <f t="shared" si="37"/>
        <v>-1</v>
      </c>
      <c r="M829" s="213">
        <f t="shared" si="38"/>
        <v>-5.6814449917898191E-2</v>
      </c>
    </row>
    <row r="830" spans="1:13" ht="15.75" x14ac:dyDescent="0.25">
      <c r="A830" s="201" t="s">
        <v>1655</v>
      </c>
      <c r="B830" s="218" t="s">
        <v>804</v>
      </c>
      <c r="C830" s="201">
        <v>104</v>
      </c>
      <c r="D830" s="202">
        <v>1010</v>
      </c>
      <c r="E830" s="203">
        <v>0.10297029702970296</v>
      </c>
      <c r="G830" s="201">
        <v>111</v>
      </c>
      <c r="H830" s="202">
        <v>1011</v>
      </c>
      <c r="I830" s="203">
        <v>0.10979228486646884</v>
      </c>
      <c r="K830" s="212">
        <f t="shared" si="36"/>
        <v>7</v>
      </c>
      <c r="L830" s="189">
        <f t="shared" si="37"/>
        <v>1</v>
      </c>
      <c r="M830" s="213">
        <f t="shared" si="38"/>
        <v>6.8219878367658804E-3</v>
      </c>
    </row>
    <row r="831" spans="1:13" ht="15.75" x14ac:dyDescent="0.25">
      <c r="A831" s="201" t="s">
        <v>1656</v>
      </c>
      <c r="B831" s="218" t="s">
        <v>805</v>
      </c>
      <c r="C831" s="201">
        <v>163</v>
      </c>
      <c r="D831" s="202">
        <v>685</v>
      </c>
      <c r="E831" s="203">
        <v>0.23795620437956205</v>
      </c>
      <c r="G831" s="201">
        <v>135</v>
      </c>
      <c r="H831" s="202">
        <v>682</v>
      </c>
      <c r="I831" s="203">
        <v>0.19794721407624633</v>
      </c>
      <c r="K831" s="212">
        <f t="shared" si="36"/>
        <v>-28</v>
      </c>
      <c r="L831" s="189">
        <f t="shared" si="37"/>
        <v>-3</v>
      </c>
      <c r="M831" s="213">
        <f t="shared" si="38"/>
        <v>-4.0008990303315728E-2</v>
      </c>
    </row>
    <row r="832" spans="1:13" ht="15.75" x14ac:dyDescent="0.25">
      <c r="A832" s="201" t="s">
        <v>1657</v>
      </c>
      <c r="B832" s="218" t="s">
        <v>806</v>
      </c>
      <c r="C832" s="201">
        <v>36</v>
      </c>
      <c r="D832" s="202">
        <v>553</v>
      </c>
      <c r="E832" s="203">
        <v>6.50994575045208E-2</v>
      </c>
      <c r="G832" s="201">
        <v>25</v>
      </c>
      <c r="H832" s="202">
        <v>544</v>
      </c>
      <c r="I832" s="203">
        <v>4.595588235294118E-2</v>
      </c>
      <c r="K832" s="212">
        <f t="shared" si="36"/>
        <v>-11</v>
      </c>
      <c r="L832" s="189">
        <f t="shared" si="37"/>
        <v>-9</v>
      </c>
      <c r="M832" s="213">
        <f t="shared" si="38"/>
        <v>-1.914357515157962E-2</v>
      </c>
    </row>
    <row r="833" spans="1:13" ht="15.75" x14ac:dyDescent="0.25">
      <c r="A833" s="201" t="s">
        <v>1658</v>
      </c>
      <c r="B833" s="218" t="s">
        <v>807</v>
      </c>
      <c r="C833" s="201">
        <v>134</v>
      </c>
      <c r="D833" s="202">
        <v>1371</v>
      </c>
      <c r="E833" s="203">
        <v>9.7738876732312185E-2</v>
      </c>
      <c r="G833" s="201">
        <v>145</v>
      </c>
      <c r="H833" s="202">
        <v>1372</v>
      </c>
      <c r="I833" s="203">
        <v>0.10568513119533528</v>
      </c>
      <c r="K833" s="212">
        <f t="shared" si="36"/>
        <v>11</v>
      </c>
      <c r="L833" s="189">
        <f t="shared" si="37"/>
        <v>1</v>
      </c>
      <c r="M833" s="213">
        <f t="shared" si="38"/>
        <v>7.9462544630230919E-3</v>
      </c>
    </row>
    <row r="834" spans="1:13" ht="15.75" x14ac:dyDescent="0.25">
      <c r="A834" s="201" t="s">
        <v>1659</v>
      </c>
      <c r="B834" s="218" t="s">
        <v>808</v>
      </c>
      <c r="C834" s="201">
        <v>134</v>
      </c>
      <c r="D834" s="202">
        <v>564</v>
      </c>
      <c r="E834" s="203">
        <v>0.23758865248226951</v>
      </c>
      <c r="G834" s="201">
        <v>94</v>
      </c>
      <c r="H834" s="202">
        <v>560</v>
      </c>
      <c r="I834" s="203">
        <v>0.16785714285714284</v>
      </c>
      <c r="K834" s="212">
        <f t="shared" si="36"/>
        <v>-40</v>
      </c>
      <c r="L834" s="189">
        <f t="shared" si="37"/>
        <v>-4</v>
      </c>
      <c r="M834" s="213">
        <f t="shared" si="38"/>
        <v>-6.973150962512667E-2</v>
      </c>
    </row>
    <row r="835" spans="1:13" ht="15.75" x14ac:dyDescent="0.25">
      <c r="A835" s="201" t="s">
        <v>14372</v>
      </c>
      <c r="B835" s="218" t="s">
        <v>4268</v>
      </c>
      <c r="C835" s="201">
        <v>27</v>
      </c>
      <c r="D835" s="202">
        <v>1738</v>
      </c>
      <c r="E835" s="203">
        <v>1.5535097813578827E-2</v>
      </c>
      <c r="G835" s="201">
        <v>18</v>
      </c>
      <c r="H835" s="202">
        <v>1740</v>
      </c>
      <c r="I835" s="203">
        <v>1.0344827586206896E-2</v>
      </c>
      <c r="K835" s="212">
        <f t="shared" si="36"/>
        <v>-9</v>
      </c>
      <c r="L835" s="189">
        <f t="shared" si="37"/>
        <v>2</v>
      </c>
      <c r="M835" s="213">
        <f t="shared" si="38"/>
        <v>-5.1902702273719306E-3</v>
      </c>
    </row>
    <row r="836" spans="1:13" ht="15.75" x14ac:dyDescent="0.25">
      <c r="A836" s="201" t="s">
        <v>1660</v>
      </c>
      <c r="B836" s="218" t="s">
        <v>809</v>
      </c>
      <c r="C836" s="201">
        <v>261</v>
      </c>
      <c r="D836" s="202">
        <v>1177</v>
      </c>
      <c r="E836" s="203">
        <v>0.221750212404418</v>
      </c>
      <c r="G836" s="201">
        <v>241</v>
      </c>
      <c r="H836" s="202">
        <v>1171</v>
      </c>
      <c r="I836" s="203">
        <v>0.20580700256191289</v>
      </c>
      <c r="K836" s="212">
        <f t="shared" si="36"/>
        <v>-20</v>
      </c>
      <c r="L836" s="189">
        <f t="shared" si="37"/>
        <v>-6</v>
      </c>
      <c r="M836" s="213">
        <f t="shared" si="38"/>
        <v>-1.5943209842505107E-2</v>
      </c>
    </row>
    <row r="837" spans="1:13" ht="15.75" x14ac:dyDescent="0.25">
      <c r="A837" s="201" t="s">
        <v>1661</v>
      </c>
      <c r="B837" s="218" t="s">
        <v>810</v>
      </c>
      <c r="C837" s="201">
        <v>69</v>
      </c>
      <c r="D837" s="202">
        <v>542</v>
      </c>
      <c r="E837" s="203">
        <v>0.12730627306273062</v>
      </c>
      <c r="G837" s="201">
        <v>61</v>
      </c>
      <c r="H837" s="202">
        <v>530</v>
      </c>
      <c r="I837" s="203">
        <v>0.11509433962264151</v>
      </c>
      <c r="K837" s="212">
        <f t="shared" si="36"/>
        <v>-8</v>
      </c>
      <c r="L837" s="189">
        <f t="shared" si="37"/>
        <v>-12</v>
      </c>
      <c r="M837" s="213">
        <f t="shared" si="38"/>
        <v>-1.2211933440089112E-2</v>
      </c>
    </row>
    <row r="838" spans="1:13" ht="15.75" x14ac:dyDescent="0.25">
      <c r="A838" s="201" t="s">
        <v>1662</v>
      </c>
      <c r="B838" s="218" t="s">
        <v>811</v>
      </c>
      <c r="C838" s="201">
        <v>690</v>
      </c>
      <c r="D838" s="202">
        <v>6220</v>
      </c>
      <c r="E838" s="203">
        <v>0.11093247588424437</v>
      </c>
      <c r="G838" s="201">
        <v>746</v>
      </c>
      <c r="H838" s="202">
        <v>6227</v>
      </c>
      <c r="I838" s="203">
        <v>0.11980086719126386</v>
      </c>
      <c r="K838" s="212">
        <f t="shared" si="36"/>
        <v>56</v>
      </c>
      <c r="L838" s="189">
        <f t="shared" si="37"/>
        <v>7</v>
      </c>
      <c r="M838" s="213">
        <f t="shared" si="38"/>
        <v>8.8683913070194825E-3</v>
      </c>
    </row>
    <row r="839" spans="1:13" ht="15.75" x14ac:dyDescent="0.25">
      <c r="A839" s="201" t="s">
        <v>1663</v>
      </c>
      <c r="B839" s="218" t="s">
        <v>812</v>
      </c>
      <c r="C839" s="201">
        <v>232</v>
      </c>
      <c r="D839" s="202">
        <v>1433</v>
      </c>
      <c r="E839" s="203">
        <v>0.16189811584089323</v>
      </c>
      <c r="G839" s="201">
        <v>174</v>
      </c>
      <c r="H839" s="202">
        <v>1416</v>
      </c>
      <c r="I839" s="203">
        <v>0.1228813559322034</v>
      </c>
      <c r="K839" s="212">
        <f t="shared" si="36"/>
        <v>-58</v>
      </c>
      <c r="L839" s="189">
        <f t="shared" si="37"/>
        <v>-17</v>
      </c>
      <c r="M839" s="213">
        <f t="shared" si="38"/>
        <v>-3.901675990868983E-2</v>
      </c>
    </row>
    <row r="840" spans="1:13" ht="15.75" x14ac:dyDescent="0.25">
      <c r="A840" s="201" t="s">
        <v>1664</v>
      </c>
      <c r="B840" s="218" t="s">
        <v>813</v>
      </c>
      <c r="C840" s="201">
        <v>103</v>
      </c>
      <c r="D840" s="202">
        <v>1639</v>
      </c>
      <c r="E840" s="203">
        <v>6.2843197071384985E-2</v>
      </c>
      <c r="G840" s="201">
        <v>102</v>
      </c>
      <c r="H840" s="202">
        <v>1622</v>
      </c>
      <c r="I840" s="203">
        <v>6.2885326757090007E-2</v>
      </c>
      <c r="K840" s="212">
        <f t="shared" ref="K840:K865" si="39">G840-C840</f>
        <v>-1</v>
      </c>
      <c r="L840" s="189">
        <f t="shared" ref="L840:L865" si="40">H840-D840</f>
        <v>-17</v>
      </c>
      <c r="M840" s="213">
        <f t="shared" ref="M840:M865" si="41">I840-E840</f>
        <v>4.2129685705022402E-5</v>
      </c>
    </row>
    <row r="841" spans="1:13" ht="15.75" x14ac:dyDescent="0.25">
      <c r="A841" s="201" t="s">
        <v>1665</v>
      </c>
      <c r="B841" s="218" t="s">
        <v>814</v>
      </c>
      <c r="C841" s="201">
        <v>18</v>
      </c>
      <c r="D841" s="202">
        <v>296</v>
      </c>
      <c r="E841" s="203">
        <v>6.0810810810810814E-2</v>
      </c>
      <c r="G841" s="201">
        <v>18</v>
      </c>
      <c r="H841" s="202">
        <v>296</v>
      </c>
      <c r="I841" s="203">
        <v>6.0810810810810814E-2</v>
      </c>
      <c r="K841" s="212">
        <f t="shared" si="39"/>
        <v>0</v>
      </c>
      <c r="L841" s="189">
        <f t="shared" si="40"/>
        <v>0</v>
      </c>
      <c r="M841" s="213">
        <f t="shared" si="41"/>
        <v>0</v>
      </c>
    </row>
    <row r="842" spans="1:13" ht="15.75" x14ac:dyDescent="0.25">
      <c r="A842" s="201" t="s">
        <v>1666</v>
      </c>
      <c r="B842" s="218" t="s">
        <v>815</v>
      </c>
      <c r="C842" s="201">
        <v>50</v>
      </c>
      <c r="D842" s="202">
        <v>1451</v>
      </c>
      <c r="E842" s="203">
        <v>3.445899379738112E-2</v>
      </c>
      <c r="G842" s="201">
        <v>36</v>
      </c>
      <c r="H842" s="202">
        <v>1448</v>
      </c>
      <c r="I842" s="203">
        <v>2.4861878453038673E-2</v>
      </c>
      <c r="K842" s="212">
        <f t="shared" si="39"/>
        <v>-14</v>
      </c>
      <c r="L842" s="189">
        <f t="shared" si="40"/>
        <v>-3</v>
      </c>
      <c r="M842" s="213">
        <f t="shared" si="41"/>
        <v>-9.5971153443424467E-3</v>
      </c>
    </row>
    <row r="843" spans="1:13" ht="15.75" x14ac:dyDescent="0.25">
      <c r="A843" s="201" t="s">
        <v>1667</v>
      </c>
      <c r="B843" s="218" t="s">
        <v>816</v>
      </c>
      <c r="C843" s="201">
        <v>33</v>
      </c>
      <c r="D843" s="202">
        <v>147</v>
      </c>
      <c r="E843" s="203">
        <v>0.22448979591836735</v>
      </c>
      <c r="G843" s="201">
        <v>26</v>
      </c>
      <c r="H843" s="202">
        <v>147</v>
      </c>
      <c r="I843" s="203">
        <v>0.17687074829931973</v>
      </c>
      <c r="K843" s="212">
        <f t="shared" si="39"/>
        <v>-7</v>
      </c>
      <c r="L843" s="189">
        <f t="shared" si="40"/>
        <v>0</v>
      </c>
      <c r="M843" s="213">
        <f t="shared" si="41"/>
        <v>-4.7619047619047616E-2</v>
      </c>
    </row>
    <row r="844" spans="1:13" ht="15.75" x14ac:dyDescent="0.25">
      <c r="A844" s="201" t="s">
        <v>1668</v>
      </c>
      <c r="B844" s="218" t="s">
        <v>817</v>
      </c>
      <c r="C844" s="201">
        <v>90</v>
      </c>
      <c r="D844" s="202">
        <v>425</v>
      </c>
      <c r="E844" s="203">
        <v>0.21176470588235294</v>
      </c>
      <c r="G844" s="201">
        <v>83</v>
      </c>
      <c r="H844" s="202">
        <v>426</v>
      </c>
      <c r="I844" s="203">
        <v>0.19483568075117372</v>
      </c>
      <c r="K844" s="212">
        <f t="shared" si="39"/>
        <v>-7</v>
      </c>
      <c r="L844" s="189">
        <f t="shared" si="40"/>
        <v>1</v>
      </c>
      <c r="M844" s="213">
        <f t="shared" si="41"/>
        <v>-1.6929025131179221E-2</v>
      </c>
    </row>
    <row r="845" spans="1:13" ht="15.75" x14ac:dyDescent="0.25">
      <c r="A845" s="201" t="s">
        <v>1669</v>
      </c>
      <c r="B845" s="218" t="s">
        <v>818</v>
      </c>
      <c r="C845" s="201">
        <v>98</v>
      </c>
      <c r="D845" s="202">
        <v>4141</v>
      </c>
      <c r="E845" s="203">
        <v>2.3665781212267568E-2</v>
      </c>
      <c r="G845" s="201">
        <v>97</v>
      </c>
      <c r="H845" s="202">
        <v>4146</v>
      </c>
      <c r="I845" s="203">
        <v>2.3396044380125422E-2</v>
      </c>
      <c r="K845" s="212">
        <f t="shared" si="39"/>
        <v>-1</v>
      </c>
      <c r="L845" s="189">
        <f t="shared" si="40"/>
        <v>5</v>
      </c>
      <c r="M845" s="213">
        <f t="shared" si="41"/>
        <v>-2.6973683214214644E-4</v>
      </c>
    </row>
    <row r="846" spans="1:13" ht="15.75" x14ac:dyDescent="0.25">
      <c r="A846" s="201" t="s">
        <v>1670</v>
      </c>
      <c r="B846" s="218" t="s">
        <v>819</v>
      </c>
      <c r="C846" s="201">
        <v>131</v>
      </c>
      <c r="D846" s="202">
        <v>1290</v>
      </c>
      <c r="E846" s="203">
        <v>0.10155038759689923</v>
      </c>
      <c r="G846" s="201">
        <v>96</v>
      </c>
      <c r="H846" s="202">
        <v>1278</v>
      </c>
      <c r="I846" s="203">
        <v>7.5117370892018781E-2</v>
      </c>
      <c r="K846" s="212">
        <f t="shared" si="39"/>
        <v>-35</v>
      </c>
      <c r="L846" s="189">
        <f t="shared" si="40"/>
        <v>-12</v>
      </c>
      <c r="M846" s="213">
        <f t="shared" si="41"/>
        <v>-2.6433016704880449E-2</v>
      </c>
    </row>
    <row r="847" spans="1:13" ht="15.75" x14ac:dyDescent="0.25">
      <c r="A847" s="201" t="s">
        <v>1671</v>
      </c>
      <c r="B847" s="218" t="s">
        <v>820</v>
      </c>
      <c r="C847" s="201">
        <v>90</v>
      </c>
      <c r="D847" s="202">
        <v>547</v>
      </c>
      <c r="E847" s="203">
        <v>0.16453382084095064</v>
      </c>
      <c r="G847" s="201">
        <v>72</v>
      </c>
      <c r="H847" s="202">
        <v>537</v>
      </c>
      <c r="I847" s="203">
        <v>0.13407821229050279</v>
      </c>
      <c r="K847" s="212">
        <f t="shared" si="39"/>
        <v>-18</v>
      </c>
      <c r="L847" s="189">
        <f t="shared" si="40"/>
        <v>-10</v>
      </c>
      <c r="M847" s="213">
        <f t="shared" si="41"/>
        <v>-3.0455608550447849E-2</v>
      </c>
    </row>
    <row r="848" spans="1:13" ht="15.75" x14ac:dyDescent="0.25">
      <c r="A848" s="201" t="s">
        <v>1672</v>
      </c>
      <c r="B848" s="218" t="s">
        <v>821</v>
      </c>
      <c r="C848" s="201">
        <v>46</v>
      </c>
      <c r="D848" s="202">
        <v>353</v>
      </c>
      <c r="E848" s="203">
        <v>0.13031161473087818</v>
      </c>
      <c r="G848" s="201">
        <v>41</v>
      </c>
      <c r="H848" s="202">
        <v>352</v>
      </c>
      <c r="I848" s="203">
        <v>0.11647727272727272</v>
      </c>
      <c r="K848" s="212">
        <f t="shared" si="39"/>
        <v>-5</v>
      </c>
      <c r="L848" s="189">
        <f t="shared" si="40"/>
        <v>-1</v>
      </c>
      <c r="M848" s="213">
        <f t="shared" si="41"/>
        <v>-1.3834342003605463E-2</v>
      </c>
    </row>
    <row r="849" spans="1:13" ht="15.75" x14ac:dyDescent="0.25">
      <c r="A849" s="201" t="s">
        <v>1673</v>
      </c>
      <c r="B849" s="218" t="s">
        <v>822</v>
      </c>
      <c r="C849" s="201">
        <v>17</v>
      </c>
      <c r="D849" s="202">
        <v>408</v>
      </c>
      <c r="E849" s="203">
        <v>4.1666666666666664E-2</v>
      </c>
      <c r="G849" s="201">
        <v>17</v>
      </c>
      <c r="H849" s="202">
        <v>411</v>
      </c>
      <c r="I849" s="203">
        <v>4.1362530413625302E-2</v>
      </c>
      <c r="K849" s="212">
        <f t="shared" si="39"/>
        <v>0</v>
      </c>
      <c r="L849" s="189">
        <f t="shared" si="40"/>
        <v>3</v>
      </c>
      <c r="M849" s="213">
        <f t="shared" si="41"/>
        <v>-3.0413625304136216E-4</v>
      </c>
    </row>
    <row r="850" spans="1:13" ht="15.75" x14ac:dyDescent="0.25">
      <c r="A850" s="201" t="s">
        <v>1674</v>
      </c>
      <c r="B850" s="218" t="s">
        <v>823</v>
      </c>
      <c r="C850" s="201">
        <v>106</v>
      </c>
      <c r="D850" s="202">
        <v>1476</v>
      </c>
      <c r="E850" s="203">
        <v>7.1815718157181574E-2</v>
      </c>
      <c r="G850" s="201">
        <v>112</v>
      </c>
      <c r="H850" s="202">
        <v>1486</v>
      </c>
      <c r="I850" s="203">
        <v>7.5370121130551818E-2</v>
      </c>
      <c r="K850" s="212">
        <f t="shared" si="39"/>
        <v>6</v>
      </c>
      <c r="L850" s="189">
        <f t="shared" si="40"/>
        <v>10</v>
      </c>
      <c r="M850" s="213">
        <f t="shared" si="41"/>
        <v>3.5544029733702437E-3</v>
      </c>
    </row>
    <row r="851" spans="1:13" ht="15.75" x14ac:dyDescent="0.25">
      <c r="A851" s="201" t="s">
        <v>1675</v>
      </c>
      <c r="B851" s="218" t="s">
        <v>824</v>
      </c>
      <c r="C851" s="201">
        <v>37</v>
      </c>
      <c r="D851" s="202">
        <v>2152</v>
      </c>
      <c r="E851" s="203">
        <v>1.7193308550185873E-2</v>
      </c>
      <c r="G851" s="201">
        <v>29</v>
      </c>
      <c r="H851" s="202">
        <v>2154</v>
      </c>
      <c r="I851" s="203">
        <v>1.3463324048282266E-2</v>
      </c>
      <c r="K851" s="212">
        <f t="shared" si="39"/>
        <v>-8</v>
      </c>
      <c r="L851" s="189">
        <f t="shared" si="40"/>
        <v>2</v>
      </c>
      <c r="M851" s="213">
        <f t="shared" si="41"/>
        <v>-3.7299845019036076E-3</v>
      </c>
    </row>
    <row r="852" spans="1:13" ht="15.75" x14ac:dyDescent="0.25">
      <c r="A852" s="201" t="s">
        <v>1676</v>
      </c>
      <c r="B852" s="218" t="s">
        <v>825</v>
      </c>
      <c r="C852" s="201">
        <v>82</v>
      </c>
      <c r="D852" s="202">
        <v>600</v>
      </c>
      <c r="E852" s="203">
        <v>0.13666666666666666</v>
      </c>
      <c r="G852" s="201">
        <v>66</v>
      </c>
      <c r="H852" s="202">
        <v>598</v>
      </c>
      <c r="I852" s="203">
        <v>0.11036789297658862</v>
      </c>
      <c r="K852" s="212">
        <f t="shared" si="39"/>
        <v>-16</v>
      </c>
      <c r="L852" s="189">
        <f t="shared" si="40"/>
        <v>-2</v>
      </c>
      <c r="M852" s="213">
        <f t="shared" si="41"/>
        <v>-2.6298773690078034E-2</v>
      </c>
    </row>
    <row r="853" spans="1:13" ht="15.75" x14ac:dyDescent="0.25">
      <c r="A853" s="201" t="s">
        <v>1677</v>
      </c>
      <c r="B853" s="218" t="s">
        <v>826</v>
      </c>
      <c r="C853" s="201">
        <v>56</v>
      </c>
      <c r="D853" s="202">
        <v>848</v>
      </c>
      <c r="E853" s="203">
        <v>6.6037735849056603E-2</v>
      </c>
      <c r="G853" s="201">
        <v>41</v>
      </c>
      <c r="H853" s="202">
        <v>838</v>
      </c>
      <c r="I853" s="203">
        <v>4.8926014319809072E-2</v>
      </c>
      <c r="K853" s="212">
        <f t="shared" si="39"/>
        <v>-15</v>
      </c>
      <c r="L853" s="189">
        <f t="shared" si="40"/>
        <v>-10</v>
      </c>
      <c r="M853" s="213">
        <f t="shared" si="41"/>
        <v>-1.7111721529247531E-2</v>
      </c>
    </row>
    <row r="854" spans="1:13" ht="15.75" x14ac:dyDescent="0.25">
      <c r="A854" s="201" t="s">
        <v>1678</v>
      </c>
      <c r="B854" s="218" t="s">
        <v>827</v>
      </c>
      <c r="C854" s="201">
        <v>118</v>
      </c>
      <c r="D854" s="202">
        <v>1008</v>
      </c>
      <c r="E854" s="203">
        <v>0.11706349206349206</v>
      </c>
      <c r="G854" s="201">
        <v>88</v>
      </c>
      <c r="H854" s="202">
        <v>1014</v>
      </c>
      <c r="I854" s="203">
        <v>8.6785009861932938E-2</v>
      </c>
      <c r="K854" s="212">
        <f t="shared" si="39"/>
        <v>-30</v>
      </c>
      <c r="L854" s="189">
        <f t="shared" si="40"/>
        <v>6</v>
      </c>
      <c r="M854" s="213">
        <f t="shared" si="41"/>
        <v>-3.0278482201559126E-2</v>
      </c>
    </row>
    <row r="855" spans="1:13" ht="15.75" x14ac:dyDescent="0.25">
      <c r="A855" s="201" t="s">
        <v>1679</v>
      </c>
      <c r="B855" s="218" t="s">
        <v>828</v>
      </c>
      <c r="C855" s="201">
        <v>109</v>
      </c>
      <c r="D855" s="202">
        <v>624</v>
      </c>
      <c r="E855" s="203">
        <v>0.17467948717948717</v>
      </c>
      <c r="G855" s="201">
        <v>90</v>
      </c>
      <c r="H855" s="202">
        <v>618</v>
      </c>
      <c r="I855" s="203">
        <v>0.14563106796116504</v>
      </c>
      <c r="K855" s="212">
        <f t="shared" si="39"/>
        <v>-19</v>
      </c>
      <c r="L855" s="189">
        <f t="shared" si="40"/>
        <v>-6</v>
      </c>
      <c r="M855" s="213">
        <f t="shared" si="41"/>
        <v>-2.904841921832213E-2</v>
      </c>
    </row>
    <row r="856" spans="1:13" ht="15.75" x14ac:dyDescent="0.25">
      <c r="A856" s="201" t="s">
        <v>1680</v>
      </c>
      <c r="B856" s="218" t="s">
        <v>829</v>
      </c>
      <c r="C856" s="201">
        <v>488</v>
      </c>
      <c r="D856" s="202">
        <v>5590</v>
      </c>
      <c r="E856" s="203">
        <v>8.7298747763864037E-2</v>
      </c>
      <c r="G856" s="201">
        <v>400</v>
      </c>
      <c r="H856" s="202">
        <v>5579</v>
      </c>
      <c r="I856" s="203">
        <v>7.1697436816633806E-2</v>
      </c>
      <c r="K856" s="212">
        <f t="shared" si="39"/>
        <v>-88</v>
      </c>
      <c r="L856" s="189">
        <f t="shared" si="40"/>
        <v>-11</v>
      </c>
      <c r="M856" s="213">
        <f t="shared" si="41"/>
        <v>-1.5601310947230232E-2</v>
      </c>
    </row>
    <row r="857" spans="1:13" ht="15.75" x14ac:dyDescent="0.25">
      <c r="A857" s="201" t="s">
        <v>1681</v>
      </c>
      <c r="B857" s="218" t="s">
        <v>830</v>
      </c>
      <c r="C857" s="201">
        <v>59</v>
      </c>
      <c r="D857" s="202">
        <v>445</v>
      </c>
      <c r="E857" s="203">
        <v>0.13258426966292136</v>
      </c>
      <c r="G857" s="201">
        <v>54</v>
      </c>
      <c r="H857" s="202">
        <v>450</v>
      </c>
      <c r="I857" s="203">
        <v>0.12</v>
      </c>
      <c r="K857" s="212">
        <f t="shared" si="39"/>
        <v>-5</v>
      </c>
      <c r="L857" s="189">
        <f t="shared" si="40"/>
        <v>5</v>
      </c>
      <c r="M857" s="213">
        <f t="shared" si="41"/>
        <v>-1.2584269662921366E-2</v>
      </c>
    </row>
    <row r="858" spans="1:13" ht="15.75" x14ac:dyDescent="0.25">
      <c r="A858" s="201" t="s">
        <v>1682</v>
      </c>
      <c r="B858" s="218" t="s">
        <v>831</v>
      </c>
      <c r="C858" s="201">
        <v>63</v>
      </c>
      <c r="D858" s="202">
        <v>527</v>
      </c>
      <c r="E858" s="203">
        <v>0.11954459203036052</v>
      </c>
      <c r="G858" s="201">
        <v>52</v>
      </c>
      <c r="H858" s="202">
        <v>522</v>
      </c>
      <c r="I858" s="203">
        <v>9.9616858237547887E-2</v>
      </c>
      <c r="K858" s="212">
        <f t="shared" si="39"/>
        <v>-11</v>
      </c>
      <c r="L858" s="189">
        <f t="shared" si="40"/>
        <v>-5</v>
      </c>
      <c r="M858" s="213">
        <f t="shared" si="41"/>
        <v>-1.9927733792812638E-2</v>
      </c>
    </row>
    <row r="859" spans="1:13" ht="15.75" x14ac:dyDescent="0.25">
      <c r="A859" s="201" t="s">
        <v>1683</v>
      </c>
      <c r="B859" s="218" t="s">
        <v>832</v>
      </c>
      <c r="C859" s="201">
        <v>286</v>
      </c>
      <c r="D859" s="202">
        <v>2984</v>
      </c>
      <c r="E859" s="203">
        <v>9.5844504021447716E-2</v>
      </c>
      <c r="G859" s="201">
        <v>208</v>
      </c>
      <c r="H859" s="202">
        <v>3003</v>
      </c>
      <c r="I859" s="203">
        <v>6.9264069264069264E-2</v>
      </c>
      <c r="K859" s="212">
        <f t="shared" si="39"/>
        <v>-78</v>
      </c>
      <c r="L859" s="189">
        <f t="shared" si="40"/>
        <v>19</v>
      </c>
      <c r="M859" s="213">
        <f t="shared" si="41"/>
        <v>-2.6580434757378452E-2</v>
      </c>
    </row>
    <row r="860" spans="1:13" ht="15.75" x14ac:dyDescent="0.25">
      <c r="A860" s="201" t="s">
        <v>1684</v>
      </c>
      <c r="B860" s="218" t="s">
        <v>833</v>
      </c>
      <c r="C860" s="201">
        <v>608</v>
      </c>
      <c r="D860" s="202">
        <v>6176</v>
      </c>
      <c r="E860" s="203">
        <v>9.8445595854922283E-2</v>
      </c>
      <c r="G860" s="201">
        <v>513</v>
      </c>
      <c r="H860" s="202">
        <v>6106</v>
      </c>
      <c r="I860" s="203">
        <v>8.4015722240419255E-2</v>
      </c>
      <c r="K860" s="212">
        <f t="shared" si="39"/>
        <v>-95</v>
      </c>
      <c r="L860" s="189">
        <f t="shared" si="40"/>
        <v>-70</v>
      </c>
      <c r="M860" s="213">
        <f t="shared" si="41"/>
        <v>-1.4429873614503028E-2</v>
      </c>
    </row>
    <row r="861" spans="1:13" ht="15.75" x14ac:dyDescent="0.25">
      <c r="A861" s="201" t="s">
        <v>1685</v>
      </c>
      <c r="B861" s="218" t="s">
        <v>834</v>
      </c>
      <c r="C861" s="201">
        <v>281</v>
      </c>
      <c r="D861" s="202">
        <v>1132</v>
      </c>
      <c r="E861" s="203">
        <v>0.24823321554770317</v>
      </c>
      <c r="G861" s="201">
        <v>325</v>
      </c>
      <c r="H861" s="202">
        <v>1133</v>
      </c>
      <c r="I861" s="203">
        <v>0.28684907325684023</v>
      </c>
      <c r="K861" s="212">
        <f t="shared" si="39"/>
        <v>44</v>
      </c>
      <c r="L861" s="189">
        <f t="shared" si="40"/>
        <v>1</v>
      </c>
      <c r="M861" s="213">
        <f t="shared" si="41"/>
        <v>3.8615857709137058E-2</v>
      </c>
    </row>
    <row r="862" spans="1:13" ht="15.75" x14ac:dyDescent="0.25">
      <c r="A862" s="201" t="s">
        <v>1686</v>
      </c>
      <c r="B862" s="218" t="s">
        <v>835</v>
      </c>
      <c r="C862" s="201">
        <v>404</v>
      </c>
      <c r="D862" s="202">
        <v>7268</v>
      </c>
      <c r="E862" s="203">
        <v>5.5586130985140342E-2</v>
      </c>
      <c r="G862" s="201">
        <v>318</v>
      </c>
      <c r="H862" s="202">
        <v>7337</v>
      </c>
      <c r="I862" s="203">
        <v>4.3341965380945889E-2</v>
      </c>
      <c r="K862" s="212">
        <f t="shared" si="39"/>
        <v>-86</v>
      </c>
      <c r="L862" s="189">
        <f t="shared" si="40"/>
        <v>69</v>
      </c>
      <c r="M862" s="213">
        <f t="shared" si="41"/>
        <v>-1.2244165604194453E-2</v>
      </c>
    </row>
    <row r="863" spans="1:13" ht="15.75" x14ac:dyDescent="0.25">
      <c r="A863" s="201" t="s">
        <v>1687</v>
      </c>
      <c r="B863" s="218" t="s">
        <v>836</v>
      </c>
      <c r="C863" s="201">
        <v>131</v>
      </c>
      <c r="D863" s="202">
        <v>552</v>
      </c>
      <c r="E863" s="203">
        <v>0.23731884057971014</v>
      </c>
      <c r="G863" s="201">
        <v>142</v>
      </c>
      <c r="H863" s="202">
        <v>555</v>
      </c>
      <c r="I863" s="203">
        <v>0.25585585585585585</v>
      </c>
      <c r="K863" s="212">
        <f t="shared" si="39"/>
        <v>11</v>
      </c>
      <c r="L863" s="189">
        <f t="shared" si="40"/>
        <v>3</v>
      </c>
      <c r="M863" s="213">
        <f t="shared" si="41"/>
        <v>1.8537015276145707E-2</v>
      </c>
    </row>
    <row r="864" spans="1:13" ht="15.75" x14ac:dyDescent="0.25">
      <c r="A864" s="201" t="s">
        <v>1688</v>
      </c>
      <c r="B864" s="218" t="s">
        <v>837</v>
      </c>
      <c r="C864" s="201">
        <v>649</v>
      </c>
      <c r="D864" s="202">
        <v>2369</v>
      </c>
      <c r="E864" s="203">
        <v>0.2739552553820177</v>
      </c>
      <c r="G864" s="201">
        <v>516</v>
      </c>
      <c r="H864" s="202">
        <v>2362</v>
      </c>
      <c r="I864" s="203">
        <v>0.21845893310753597</v>
      </c>
      <c r="K864" s="212">
        <f t="shared" si="39"/>
        <v>-133</v>
      </c>
      <c r="L864" s="189">
        <f t="shared" si="40"/>
        <v>-7</v>
      </c>
      <c r="M864" s="213">
        <f t="shared" si="41"/>
        <v>-5.549632227448173E-2</v>
      </c>
    </row>
    <row r="865" spans="1:13" ht="16.5" thickBot="1" x14ac:dyDescent="0.3">
      <c r="A865" s="206" t="s">
        <v>1689</v>
      </c>
      <c r="B865" s="220" t="s">
        <v>838</v>
      </c>
      <c r="C865" s="206">
        <v>472</v>
      </c>
      <c r="D865" s="207">
        <v>2730</v>
      </c>
      <c r="E865" s="208">
        <v>0.17289377289377289</v>
      </c>
      <c r="G865" s="206">
        <v>376</v>
      </c>
      <c r="H865" s="207">
        <v>2721</v>
      </c>
      <c r="I865" s="208">
        <v>0.13818449099595737</v>
      </c>
      <c r="K865" s="214">
        <f t="shared" si="39"/>
        <v>-96</v>
      </c>
      <c r="L865" s="215">
        <f t="shared" si="40"/>
        <v>-9</v>
      </c>
      <c r="M865" s="216">
        <f t="shared" si="41"/>
        <v>-3.4709281897815525E-2</v>
      </c>
    </row>
    <row r="866" spans="1:13" x14ac:dyDescent="0.25">
      <c r="B866" s="179"/>
    </row>
    <row r="868" spans="1:13" x14ac:dyDescent="0.25">
      <c r="A868" s="180"/>
    </row>
  </sheetData>
  <mergeCells count="8">
    <mergeCell ref="C2:E2"/>
    <mergeCell ref="G2:I2"/>
    <mergeCell ref="C3:E3"/>
    <mergeCell ref="C4:E4"/>
    <mergeCell ref="G3:I3"/>
    <mergeCell ref="G4:I4"/>
    <mergeCell ref="K3:M3"/>
    <mergeCell ref="K4:M4"/>
  </mergeCells>
  <conditionalFormatting sqref="K7:L865">
    <cfRule type="cellIs" dxfId="0" priority="1" operator="lessThan">
      <formula>0</formula>
    </cfRule>
  </conditionalFormatting>
  <pageMargins left="0.2" right="0.2" top="0.25" bottom="0.75" header="0.3" footer="0.3"/>
  <pageSetup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9F4F-B8BE-4D6A-99BC-5720D8654169}">
  <sheetPr filterMode="1"/>
  <dimension ref="A1:Q861"/>
  <sheetViews>
    <sheetView workbookViewId="0">
      <pane ySplit="8" topLeftCell="A14" activePane="bottomLeft" state="frozen"/>
      <selection pane="bottomLeft" activeCell="P14" sqref="P14"/>
    </sheetView>
  </sheetViews>
  <sheetFormatPr defaultRowHeight="15" x14ac:dyDescent="0.25"/>
  <cols>
    <col min="1" max="1" width="13.5703125" customWidth="1"/>
    <col min="2" max="2" width="0" style="125" hidden="1" customWidth="1"/>
    <col min="3" max="3" width="59.85546875" bestFit="1" customWidth="1"/>
    <col min="4" max="4" width="16.5703125" customWidth="1"/>
    <col min="5" max="5" width="11.85546875" bestFit="1" customWidth="1"/>
    <col min="6" max="6" width="12" bestFit="1" customWidth="1"/>
    <col min="7" max="7" width="5" customWidth="1"/>
    <col min="8" max="8" width="8.7109375" bestFit="1" customWidth="1"/>
    <col min="9" max="9" width="12.42578125" customWidth="1"/>
    <col min="10" max="10" width="12.5703125" customWidth="1"/>
    <col min="11" max="11" width="5" customWidth="1"/>
    <col min="12" max="12" width="12.5703125" customWidth="1"/>
    <col min="13" max="13" width="12" customWidth="1"/>
    <col min="14" max="14" width="13" customWidth="1"/>
    <col min="16" max="17" width="12.85546875" bestFit="1" customWidth="1"/>
  </cols>
  <sheetData>
    <row r="1" spans="1:17" ht="15.75" x14ac:dyDescent="0.25">
      <c r="A1" s="120" t="s">
        <v>1700</v>
      </c>
      <c r="C1" s="5"/>
      <c r="D1" s="6"/>
      <c r="E1" s="6"/>
      <c r="F1" s="7"/>
      <c r="G1" s="8"/>
      <c r="H1" s="6"/>
      <c r="I1" s="6"/>
      <c r="J1" s="8"/>
      <c r="K1" s="7"/>
      <c r="L1" s="9"/>
      <c r="M1" s="9"/>
      <c r="N1" s="10"/>
    </row>
    <row r="2" spans="1:17" ht="15.75" x14ac:dyDescent="0.25">
      <c r="A2" s="121" t="s">
        <v>1698</v>
      </c>
      <c r="C2" s="11"/>
      <c r="D2" s="6"/>
      <c r="E2" s="6"/>
      <c r="F2" s="7"/>
      <c r="G2" s="8"/>
      <c r="H2" s="6"/>
      <c r="I2" s="6"/>
      <c r="J2" s="8"/>
      <c r="K2" s="7"/>
      <c r="L2" s="9"/>
      <c r="M2" s="9"/>
      <c r="N2" s="10"/>
    </row>
    <row r="3" spans="1:17" ht="15.75" x14ac:dyDescent="0.25">
      <c r="A3" s="122" t="s">
        <v>2599</v>
      </c>
      <c r="C3" s="50"/>
      <c r="D3" s="44"/>
      <c r="E3" s="44"/>
      <c r="F3" s="45"/>
      <c r="G3" s="46"/>
      <c r="H3" s="44"/>
      <c r="I3" s="44"/>
      <c r="J3" s="46"/>
      <c r="K3" s="45"/>
      <c r="L3" s="47"/>
      <c r="M3" s="47"/>
      <c r="N3" s="48"/>
    </row>
    <row r="4" spans="1:17" ht="16.5" thickBot="1" x14ac:dyDescent="0.3">
      <c r="A4" s="121" t="s">
        <v>2600</v>
      </c>
      <c r="C4" s="11"/>
      <c r="D4" s="6" t="s">
        <v>2604</v>
      </c>
      <c r="E4" s="6"/>
      <c r="F4" s="7"/>
      <c r="G4" s="8"/>
      <c r="H4" s="6" t="s">
        <v>2605</v>
      </c>
      <c r="I4" s="6"/>
      <c r="J4" s="8"/>
      <c r="K4" s="7"/>
      <c r="L4" s="9"/>
      <c r="M4" s="9"/>
      <c r="N4" s="10"/>
    </row>
    <row r="5" spans="1:17" ht="15.75" x14ac:dyDescent="0.25">
      <c r="B5" s="123"/>
      <c r="C5" s="13"/>
      <c r="D5" s="190" t="s">
        <v>2601</v>
      </c>
      <c r="E5" s="191"/>
      <c r="F5" s="192"/>
      <c r="G5" s="14"/>
      <c r="H5" s="190" t="s">
        <v>2602</v>
      </c>
      <c r="I5" s="191"/>
      <c r="J5" s="192"/>
      <c r="K5" s="11"/>
      <c r="L5" s="190" t="s">
        <v>1690</v>
      </c>
      <c r="M5" s="191"/>
      <c r="N5" s="192"/>
    </row>
    <row r="6" spans="1:17" ht="15.75" x14ac:dyDescent="0.25">
      <c r="B6" s="121"/>
      <c r="C6" s="16"/>
      <c r="D6" s="193" t="s">
        <v>1691</v>
      </c>
      <c r="E6" s="196"/>
      <c r="F6" s="195"/>
      <c r="G6" s="132"/>
      <c r="H6" s="193" t="s">
        <v>1691</v>
      </c>
      <c r="I6" s="196"/>
      <c r="J6" s="195"/>
      <c r="K6" s="11"/>
      <c r="L6" s="193" t="s">
        <v>2603</v>
      </c>
      <c r="M6" s="196"/>
      <c r="N6" s="195"/>
    </row>
    <row r="7" spans="1:17" ht="15.75" x14ac:dyDescent="0.25">
      <c r="B7" s="124"/>
      <c r="C7" s="18" t="s">
        <v>1692</v>
      </c>
      <c r="D7" s="19" t="s">
        <v>1693</v>
      </c>
      <c r="E7" s="20" t="s">
        <v>1693</v>
      </c>
      <c r="F7" s="21" t="s">
        <v>1694</v>
      </c>
      <c r="G7" s="22"/>
      <c r="H7" s="19" t="s">
        <v>1693</v>
      </c>
      <c r="I7" s="20" t="s">
        <v>1693</v>
      </c>
      <c r="J7" s="21" t="s">
        <v>1694</v>
      </c>
      <c r="K7" s="11"/>
      <c r="L7" s="23" t="s">
        <v>1693</v>
      </c>
      <c r="M7" s="24" t="s">
        <v>1693</v>
      </c>
      <c r="N7" s="25" t="s">
        <v>1694</v>
      </c>
    </row>
    <row r="8" spans="1:17" ht="16.5" thickBot="1" x14ac:dyDescent="0.3">
      <c r="A8" s="26" t="s">
        <v>1695</v>
      </c>
      <c r="B8" s="125" t="s">
        <v>2579</v>
      </c>
      <c r="C8" s="27" t="s">
        <v>1696</v>
      </c>
      <c r="D8" s="28" t="s">
        <v>1694</v>
      </c>
      <c r="E8" s="29" t="s">
        <v>841</v>
      </c>
      <c r="F8" s="30" t="s">
        <v>1697</v>
      </c>
      <c r="G8" s="31"/>
      <c r="H8" s="28" t="s">
        <v>1694</v>
      </c>
      <c r="I8" s="29" t="s">
        <v>841</v>
      </c>
      <c r="J8" s="30" t="s">
        <v>1697</v>
      </c>
      <c r="K8" s="32"/>
      <c r="L8" s="33" t="s">
        <v>1694</v>
      </c>
      <c r="M8" s="34" t="s">
        <v>841</v>
      </c>
      <c r="N8" s="35" t="s">
        <v>1697</v>
      </c>
      <c r="P8" s="8" t="s">
        <v>14406</v>
      </c>
      <c r="Q8" s="8" t="s">
        <v>14405</v>
      </c>
    </row>
    <row r="9" spans="1:17" ht="15.75" hidden="1" x14ac:dyDescent="0.25">
      <c r="A9" t="str">
        <f>VLOOKUP(O9,'OLDPY1 Public Dist &amp; Sch'!A3:C4860,3,FALSE)</f>
        <v>33048276026</v>
      </c>
      <c r="B9" s="126">
        <v>1701413</v>
      </c>
      <c r="C9" s="101" t="s">
        <v>1706</v>
      </c>
      <c r="D9" s="102">
        <f>VLOOKUP($B9,'FY24 Formula counts Final Feds'!$D$4:$L$855,3,FALSE)</f>
        <v>161</v>
      </c>
      <c r="E9" s="102">
        <f>VLOOKUP($B9,'FY24 Formula counts Final Feds'!$D$4:$L$855,9,FALSE)</f>
        <v>930</v>
      </c>
      <c r="F9" s="129">
        <f>VLOOKUP($B9,'from ED Prelim 2021 (PY)'!$A$6:$E$856,5,FALSE)</f>
        <v>0.17311827956989248</v>
      </c>
      <c r="H9" s="102">
        <v>143</v>
      </c>
      <c r="I9" s="102">
        <v>923</v>
      </c>
      <c r="J9" s="103">
        <v>0.15492957746478872</v>
      </c>
      <c r="L9" s="130">
        <f>H9-D9</f>
        <v>-18</v>
      </c>
      <c r="M9" s="130">
        <f>I9-E9</f>
        <v>-7</v>
      </c>
      <c r="N9" s="130">
        <f>J9-F9</f>
        <v>-1.818870210510376E-2</v>
      </c>
      <c r="O9" t="str">
        <f>LEFT(B9,7)</f>
        <v>1701413</v>
      </c>
      <c r="P9" s="8" t="b">
        <f>+IF(AND(H9&gt;9,J9&gt;0.02),TRUE,FALSE)</f>
        <v>1</v>
      </c>
      <c r="Q9" s="8" t="b">
        <f>+IF(AND(D9&gt;9,F9&gt;0.02),TRUE,FALSE)</f>
        <v>1</v>
      </c>
    </row>
    <row r="10" spans="1:17" ht="15.75" hidden="1" x14ac:dyDescent="0.25">
      <c r="A10" t="str">
        <f>VLOOKUP(O10,'OLDPY1 Public Dist &amp; Sch'!A4:C4861,3,FALSE)</f>
        <v>01009262026</v>
      </c>
      <c r="B10" s="126">
        <v>1700105</v>
      </c>
      <c r="C10" s="101" t="s">
        <v>1707</v>
      </c>
      <c r="D10" s="102">
        <f>VLOOKUP($B10,'FY24 Formula counts Final Feds'!$D$4:$L$855,3,FALSE)</f>
        <v>59</v>
      </c>
      <c r="E10" s="102">
        <f>VLOOKUP($B10,'FY24 Formula counts Final Feds'!$D$4:$L$855,9,FALSE)</f>
        <v>388</v>
      </c>
      <c r="F10" s="129">
        <f>VLOOKUP($B10,'from ED Prelim 2021 (PY)'!$A$6:$E$856,5,FALSE)</f>
        <v>0.15206185567010308</v>
      </c>
      <c r="H10" s="102">
        <v>49</v>
      </c>
      <c r="I10" s="102">
        <v>376</v>
      </c>
      <c r="J10" s="103">
        <v>0.13031914893617022</v>
      </c>
      <c r="L10" s="130">
        <f t="shared" ref="L10:N72" si="0">H10-D10</f>
        <v>-10</v>
      </c>
      <c r="M10" s="130">
        <f t="shared" si="0"/>
        <v>-12</v>
      </c>
      <c r="N10" s="130">
        <f t="shared" si="0"/>
        <v>-2.1742706733932859E-2</v>
      </c>
      <c r="O10" t="str">
        <f t="shared" ref="O10:O73" si="1">LEFT(B10,7)</f>
        <v>1700105</v>
      </c>
      <c r="P10" s="8" t="b">
        <f t="shared" ref="P10:P72" si="2">+IF(AND(H10&gt;9,J10&gt;0.02),TRUE,FALSE)</f>
        <v>1</v>
      </c>
      <c r="Q10" s="8" t="b">
        <f t="shared" ref="Q10:Q72" si="3">+IF(AND(D10&gt;9,F10&gt;0.02),TRUE,FALSE)</f>
        <v>1</v>
      </c>
    </row>
    <row r="11" spans="1:17" ht="15.75" hidden="1" x14ac:dyDescent="0.25">
      <c r="A11" t="str">
        <f>VLOOKUP(O11,'OLDPY1 Public Dist &amp; Sch'!A5:C4862,3,FALSE)</f>
        <v>19022004002</v>
      </c>
      <c r="B11" s="126">
        <v>1703150</v>
      </c>
      <c r="C11" s="101" t="s">
        <v>1708</v>
      </c>
      <c r="D11" s="102">
        <f>VLOOKUP($B11,'FY24 Formula counts Final Feds'!$D$4:$L$855,3,FALSE)</f>
        <v>520</v>
      </c>
      <c r="E11" s="102">
        <f>VLOOKUP($B11,'FY24 Formula counts Final Feds'!$D$4:$L$855,9,FALSE)</f>
        <v>3881</v>
      </c>
      <c r="F11" s="129">
        <f>VLOOKUP($B11,'from ED Prelim 2021 (PY)'!$A$6:$E$856,5,FALSE)</f>
        <v>0.13398608606029375</v>
      </c>
      <c r="H11" s="102">
        <v>467</v>
      </c>
      <c r="I11" s="102">
        <v>3765</v>
      </c>
      <c r="J11" s="103">
        <v>0.12403718459495353</v>
      </c>
      <c r="L11" s="130">
        <f t="shared" si="0"/>
        <v>-53</v>
      </c>
      <c r="M11" s="130">
        <f t="shared" si="0"/>
        <v>-116</v>
      </c>
      <c r="N11" s="130">
        <f t="shared" si="0"/>
        <v>-9.9489014653402208E-3</v>
      </c>
      <c r="O11" t="str">
        <f t="shared" si="1"/>
        <v>1703150</v>
      </c>
      <c r="P11" s="8" t="b">
        <f t="shared" si="2"/>
        <v>1</v>
      </c>
      <c r="Q11" s="8" t="b">
        <f t="shared" si="3"/>
        <v>1</v>
      </c>
    </row>
    <row r="12" spans="1:17" ht="15.75" hidden="1" x14ac:dyDescent="0.25">
      <c r="A12" t="str">
        <f>VLOOKUP(O12,'OLDPY1 Public Dist &amp; Sch'!A6:C4863,3,FALSE)</f>
        <v>34049125013</v>
      </c>
      <c r="B12" s="126">
        <v>1732580</v>
      </c>
      <c r="C12" s="101" t="s">
        <v>1709</v>
      </c>
      <c r="D12" s="102">
        <f>VLOOKUP($B12,'FY24 Formula counts Final Feds'!$D$4:$L$855,3,FALSE)</f>
        <v>150</v>
      </c>
      <c r="E12" s="102">
        <f>VLOOKUP($B12,'FY24 Formula counts Final Feds'!$D$4:$L$855,9,FALSE)</f>
        <v>4752</v>
      </c>
      <c r="F12" s="129">
        <f>VLOOKUP($B12,'from ED Prelim 2021 (PY)'!$A$6:$E$856,5,FALSE)</f>
        <v>3.1565656565656568E-2</v>
      </c>
      <c r="H12" s="102">
        <v>156</v>
      </c>
      <c r="I12" s="102">
        <v>4611</v>
      </c>
      <c r="J12" s="103">
        <v>3.3832140533506833E-2</v>
      </c>
      <c r="L12" s="130">
        <f t="shared" si="0"/>
        <v>6</v>
      </c>
      <c r="M12" s="130">
        <f t="shared" si="0"/>
        <v>-141</v>
      </c>
      <c r="N12" s="130">
        <f t="shared" si="0"/>
        <v>2.2664839678502649E-3</v>
      </c>
      <c r="O12" t="str">
        <f t="shared" si="1"/>
        <v>1732580</v>
      </c>
      <c r="P12" s="8" t="b">
        <f t="shared" si="2"/>
        <v>1</v>
      </c>
      <c r="Q12" s="8" t="b">
        <f t="shared" si="3"/>
        <v>1</v>
      </c>
    </row>
    <row r="13" spans="1:17" ht="15.75" hidden="1" x14ac:dyDescent="0.25">
      <c r="A13" t="str">
        <f>VLOOKUP(O13,'OLDPY1 Public Dist &amp; Sch'!A7:C4864,3,FALSE)</f>
        <v>21028091004</v>
      </c>
      <c r="B13" s="126">
        <v>1703210</v>
      </c>
      <c r="C13" s="101" t="s">
        <v>1710</v>
      </c>
      <c r="D13" s="102">
        <f>VLOOKUP($B13,'FY24 Formula counts Final Feds'!$D$4:$L$855,3,FALSE)</f>
        <v>16</v>
      </c>
      <c r="E13" s="102">
        <f>VLOOKUP($B13,'FY24 Formula counts Final Feds'!$D$4:$L$855,9,FALSE)</f>
        <v>86</v>
      </c>
      <c r="F13" s="129">
        <f>VLOOKUP($B13,'from ED Prelim 2021 (PY)'!$A$6:$E$856,5,FALSE)</f>
        <v>0.18604651162790697</v>
      </c>
      <c r="H13" s="102">
        <v>16</v>
      </c>
      <c r="I13" s="102">
        <v>84</v>
      </c>
      <c r="J13" s="103">
        <v>0.19047619047619047</v>
      </c>
      <c r="L13" s="130">
        <f t="shared" si="0"/>
        <v>0</v>
      </c>
      <c r="M13" s="130">
        <f t="shared" si="0"/>
        <v>-2</v>
      </c>
      <c r="N13" s="130">
        <f t="shared" si="0"/>
        <v>4.4296788482834915E-3</v>
      </c>
      <c r="O13" t="str">
        <f t="shared" si="1"/>
        <v>1703210</v>
      </c>
      <c r="P13" s="8" t="b">
        <f t="shared" si="2"/>
        <v>1</v>
      </c>
      <c r="Q13" s="8" t="b">
        <f t="shared" si="3"/>
        <v>1</v>
      </c>
    </row>
    <row r="14" spans="1:17" ht="15.75" x14ac:dyDescent="0.25">
      <c r="A14" t="str">
        <f>VLOOKUP(O14,'OLDPY1 Public Dist &amp; Sch'!A8:C4865,3,FALSE)</f>
        <v>13014063002</v>
      </c>
      <c r="B14" s="126">
        <v>1703270</v>
      </c>
      <c r="C14" s="101" t="s">
        <v>1711</v>
      </c>
      <c r="D14" s="102">
        <f>VLOOKUP($B14,'FY24 Formula counts Final Feds'!$D$4:$L$855,3,FALSE)</f>
        <v>8</v>
      </c>
      <c r="E14" s="102">
        <f>VLOOKUP($B14,'FY24 Formula counts Final Feds'!$D$4:$L$855,9,FALSE)</f>
        <v>161</v>
      </c>
      <c r="F14" s="129">
        <f>VLOOKUP($B14,'from ED Prelim 2021 (PY)'!$A$6:$E$856,5,FALSE)</f>
        <v>4.9689440993788817E-2</v>
      </c>
      <c r="H14" s="102">
        <v>8</v>
      </c>
      <c r="I14" s="102">
        <v>162</v>
      </c>
      <c r="J14" s="103">
        <v>4.9382716049382713E-2</v>
      </c>
      <c r="L14" s="130">
        <f t="shared" si="0"/>
        <v>0</v>
      </c>
      <c r="M14" s="130">
        <f t="shared" si="0"/>
        <v>1</v>
      </c>
      <c r="N14" s="130">
        <f t="shared" si="0"/>
        <v>-3.0672494440610321E-4</v>
      </c>
      <c r="O14" t="str">
        <f t="shared" si="1"/>
        <v>1703270</v>
      </c>
      <c r="P14" s="8" t="b">
        <f>+IF(AND(H14&gt;9,J14&gt;0.02),TRUE,FALSE)</f>
        <v>0</v>
      </c>
      <c r="Q14" s="8" t="b">
        <f t="shared" si="3"/>
        <v>0</v>
      </c>
    </row>
    <row r="15" spans="1:17" ht="15.75" hidden="1" x14ac:dyDescent="0.25">
      <c r="A15" t="str">
        <f>VLOOKUP(O15,'OLDPY1 Public Dist &amp; Sch'!A9:C4866,3,FALSE)</f>
        <v>44063019024</v>
      </c>
      <c r="B15" s="126">
        <v>1703300</v>
      </c>
      <c r="C15" s="101" t="s">
        <v>1712</v>
      </c>
      <c r="D15" s="102">
        <f>VLOOKUP($B15,'FY24 Formula counts Final Feds'!$D$4:$L$855,3,FALSE)</f>
        <v>56</v>
      </c>
      <c r="E15" s="102">
        <f>VLOOKUP($B15,'FY24 Formula counts Final Feds'!$D$4:$L$855,9,FALSE)</f>
        <v>485</v>
      </c>
      <c r="F15" s="129">
        <f>VLOOKUP($B15,'from ED Prelim 2021 (PY)'!$A$6:$E$856,5,FALSE)</f>
        <v>0.1154639175257732</v>
      </c>
      <c r="H15" s="102">
        <v>51</v>
      </c>
      <c r="I15" s="102">
        <v>473</v>
      </c>
      <c r="J15" s="103">
        <v>0.10782241014799154</v>
      </c>
      <c r="L15" s="130">
        <f t="shared" si="0"/>
        <v>-5</v>
      </c>
      <c r="M15" s="130">
        <f t="shared" si="0"/>
        <v>-12</v>
      </c>
      <c r="N15" s="130">
        <f t="shared" si="0"/>
        <v>-7.6415073777816589E-3</v>
      </c>
      <c r="O15" t="str">
        <f t="shared" si="1"/>
        <v>1703300</v>
      </c>
      <c r="P15" s="8" t="b">
        <f t="shared" si="2"/>
        <v>1</v>
      </c>
      <c r="Q15" s="8" t="b">
        <f t="shared" si="3"/>
        <v>1</v>
      </c>
    </row>
    <row r="16" spans="1:17" ht="15.75" hidden="1" x14ac:dyDescent="0.25">
      <c r="A16" t="str">
        <f>VLOOKUP(O16,'OLDPY1 Public Dist &amp; Sch'!A10:C4867,3,FALSE)</f>
        <v>35050065004</v>
      </c>
      <c r="B16" s="126">
        <v>1703420</v>
      </c>
      <c r="C16" s="101" t="s">
        <v>1713</v>
      </c>
      <c r="D16" s="102">
        <f>VLOOKUP($B16,'FY24 Formula counts Final Feds'!$D$4:$L$855,3,FALSE)</f>
        <v>14</v>
      </c>
      <c r="E16" s="102">
        <f>VLOOKUP($B16,'FY24 Formula counts Final Feds'!$D$4:$L$855,9,FALSE)</f>
        <v>111</v>
      </c>
      <c r="F16" s="129">
        <f>VLOOKUP($B16,'from ED Prelim 2021 (PY)'!$A$6:$E$856,5,FALSE)</f>
        <v>0.12612612612612611</v>
      </c>
      <c r="H16" s="102">
        <v>18</v>
      </c>
      <c r="I16" s="102">
        <v>108</v>
      </c>
      <c r="J16" s="103">
        <v>0.16666666666666666</v>
      </c>
      <c r="L16" s="130">
        <f t="shared" si="0"/>
        <v>4</v>
      </c>
      <c r="M16" s="130">
        <f t="shared" si="0"/>
        <v>-3</v>
      </c>
      <c r="N16" s="130">
        <f t="shared" si="0"/>
        <v>4.0540540540540543E-2</v>
      </c>
      <c r="O16" t="str">
        <f t="shared" si="1"/>
        <v>1703420</v>
      </c>
      <c r="P16" s="8" t="b">
        <f t="shared" si="2"/>
        <v>1</v>
      </c>
      <c r="Q16" s="8" t="b">
        <f t="shared" si="3"/>
        <v>1</v>
      </c>
    </row>
    <row r="17" spans="1:17" ht="15.75" hidden="1" x14ac:dyDescent="0.25">
      <c r="A17" t="str">
        <f>VLOOKUP(O17,'OLDPY1 Public Dist &amp; Sch'!A11:C4868,3,FALSE)</f>
        <v>20093017024</v>
      </c>
      <c r="B17" s="126">
        <v>1703450</v>
      </c>
      <c r="C17" s="101" t="s">
        <v>1714</v>
      </c>
      <c r="D17" s="102">
        <f>VLOOKUP($B17,'FY24 Formula counts Final Feds'!$D$4:$L$855,3,FALSE)</f>
        <v>31</v>
      </c>
      <c r="E17" s="102">
        <f>VLOOKUP($B17,'FY24 Formula counts Final Feds'!$D$4:$L$855,9,FALSE)</f>
        <v>194</v>
      </c>
      <c r="F17" s="129">
        <f>VLOOKUP($B17,'from ED Prelim 2021 (PY)'!$A$6:$E$856,5,FALSE)</f>
        <v>0.15979381443298968</v>
      </c>
      <c r="H17" s="102">
        <v>58</v>
      </c>
      <c r="I17" s="102">
        <v>190</v>
      </c>
      <c r="J17" s="103">
        <v>0.30526315789473685</v>
      </c>
      <c r="L17" s="130">
        <f t="shared" si="0"/>
        <v>27</v>
      </c>
      <c r="M17" s="130">
        <f t="shared" si="0"/>
        <v>-4</v>
      </c>
      <c r="N17" s="130">
        <f t="shared" si="0"/>
        <v>0.14546934346174717</v>
      </c>
      <c r="O17" t="str">
        <f t="shared" si="1"/>
        <v>1703450</v>
      </c>
      <c r="P17" s="8" t="b">
        <f t="shared" si="2"/>
        <v>1</v>
      </c>
      <c r="Q17" s="8" t="b">
        <f t="shared" si="3"/>
        <v>1</v>
      </c>
    </row>
    <row r="18" spans="1:17" ht="15.75" hidden="1" x14ac:dyDescent="0.25">
      <c r="A18" t="str">
        <f>VLOOKUP(O18,'OLDPY1 Public Dist &amp; Sch'!A12:C4869,3,FALSE)</f>
        <v>07016126002</v>
      </c>
      <c r="B18" s="126">
        <v>1703480</v>
      </c>
      <c r="C18" s="101" t="s">
        <v>1715</v>
      </c>
      <c r="D18" s="102">
        <f>VLOOKUP($B18,'FY24 Formula counts Final Feds'!$D$4:$L$855,3,FALSE)</f>
        <v>279</v>
      </c>
      <c r="E18" s="102">
        <f>VLOOKUP($B18,'FY24 Formula counts Final Feds'!$D$4:$L$855,9,FALSE)</f>
        <v>1800</v>
      </c>
      <c r="F18" s="129">
        <f>VLOOKUP($B18,'from ED Prelim 2021 (PY)'!$A$6:$E$856,5,FALSE)</f>
        <v>0.155</v>
      </c>
      <c r="H18" s="102">
        <v>275</v>
      </c>
      <c r="I18" s="102">
        <v>1742</v>
      </c>
      <c r="J18" s="103">
        <v>0.15786452353616534</v>
      </c>
      <c r="L18" s="130">
        <f t="shared" si="0"/>
        <v>-4</v>
      </c>
      <c r="M18" s="130">
        <f t="shared" si="0"/>
        <v>-58</v>
      </c>
      <c r="N18" s="130">
        <f t="shared" si="0"/>
        <v>2.8645235361653421E-3</v>
      </c>
      <c r="O18" t="str">
        <f t="shared" si="1"/>
        <v>1703480</v>
      </c>
      <c r="P18" s="8" t="b">
        <f t="shared" si="2"/>
        <v>1</v>
      </c>
      <c r="Q18" s="8" t="b">
        <f t="shared" si="3"/>
        <v>1</v>
      </c>
    </row>
    <row r="19" spans="1:17" ht="15.75" hidden="1" x14ac:dyDescent="0.25">
      <c r="A19" t="str">
        <f>VLOOKUP(O19,'OLDPY1 Public Dist &amp; Sch'!A13:C4870,3,FALSE)</f>
        <v>03025010026</v>
      </c>
      <c r="B19" s="126">
        <v>1703510</v>
      </c>
      <c r="C19" s="101" t="s">
        <v>1716</v>
      </c>
      <c r="D19" s="102">
        <f>VLOOKUP($B19,'FY24 Formula counts Final Feds'!$D$4:$L$855,3,FALSE)</f>
        <v>116</v>
      </c>
      <c r="E19" s="102">
        <f>VLOOKUP($B19,'FY24 Formula counts Final Feds'!$D$4:$L$855,9,FALSE)</f>
        <v>921</v>
      </c>
      <c r="F19" s="129">
        <f>VLOOKUP($B19,'from ED Prelim 2021 (PY)'!$A$6:$E$856,5,FALSE)</f>
        <v>0.1259500542888165</v>
      </c>
      <c r="H19" s="102">
        <v>96</v>
      </c>
      <c r="I19" s="102">
        <v>904</v>
      </c>
      <c r="J19" s="103">
        <v>0.10619469026548672</v>
      </c>
      <c r="L19" s="130">
        <f t="shared" si="0"/>
        <v>-20</v>
      </c>
      <c r="M19" s="130">
        <f t="shared" si="0"/>
        <v>-17</v>
      </c>
      <c r="N19" s="130">
        <f t="shared" si="0"/>
        <v>-1.975536402332978E-2</v>
      </c>
      <c r="O19" t="str">
        <f t="shared" si="1"/>
        <v>1703510</v>
      </c>
      <c r="P19" s="8" t="b">
        <f t="shared" si="2"/>
        <v>1</v>
      </c>
      <c r="Q19" s="8" t="b">
        <f t="shared" si="3"/>
        <v>1</v>
      </c>
    </row>
    <row r="20" spans="1:17" ht="15.75" hidden="1" x14ac:dyDescent="0.25">
      <c r="A20" t="str">
        <f>VLOOKUP(O20,'OLDPY1 Public Dist &amp; Sch'!A14:C4871,3,FALSE)</f>
        <v>41057011026</v>
      </c>
      <c r="B20" s="126">
        <v>1703600</v>
      </c>
      <c r="C20" s="101" t="s">
        <v>1717</v>
      </c>
      <c r="D20" s="102">
        <f>VLOOKUP($B20,'FY24 Formula counts Final Feds'!$D$4:$L$855,3,FALSE)</f>
        <v>1391</v>
      </c>
      <c r="E20" s="102">
        <f>VLOOKUP($B20,'FY24 Formula counts Final Feds'!$D$4:$L$855,9,FALSE)</f>
        <v>7133</v>
      </c>
      <c r="F20" s="129">
        <f>VLOOKUP($B20,'from ED Prelim 2021 (PY)'!$A$6:$E$856,5,FALSE)</f>
        <v>0.195009112575354</v>
      </c>
      <c r="H20" s="102">
        <v>1435</v>
      </c>
      <c r="I20" s="102">
        <v>6922</v>
      </c>
      <c r="J20" s="103">
        <v>0.20731002600404508</v>
      </c>
      <c r="L20" s="130">
        <f t="shared" si="0"/>
        <v>44</v>
      </c>
      <c r="M20" s="130">
        <f t="shared" si="0"/>
        <v>-211</v>
      </c>
      <c r="N20" s="130">
        <f t="shared" si="0"/>
        <v>1.2300913428691079E-2</v>
      </c>
      <c r="O20" t="str">
        <f t="shared" si="1"/>
        <v>1703600</v>
      </c>
      <c r="P20" s="8" t="b">
        <f t="shared" si="2"/>
        <v>1</v>
      </c>
      <c r="Q20" s="8" t="b">
        <f t="shared" si="3"/>
        <v>1</v>
      </c>
    </row>
    <row r="21" spans="1:17" ht="15.75" hidden="1" x14ac:dyDescent="0.25">
      <c r="A21" t="str">
        <f>VLOOKUP(O21,'OLDPY1 Public Dist &amp; Sch'!A15:C4872,3,FALSE)</f>
        <v>28037225026</v>
      </c>
      <c r="B21" s="126">
        <v>1703660</v>
      </c>
      <c r="C21" s="101" t="s">
        <v>1718</v>
      </c>
      <c r="D21" s="102">
        <f>VLOOKUP($B21,'FY24 Formula counts Final Feds'!$D$4:$L$855,3,FALSE)</f>
        <v>31</v>
      </c>
      <c r="E21" s="102">
        <f>VLOOKUP($B21,'FY24 Formula counts Final Feds'!$D$4:$L$855,9,FALSE)</f>
        <v>351</v>
      </c>
      <c r="F21" s="129">
        <f>VLOOKUP($B21,'from ED Prelim 2021 (PY)'!$A$6:$E$856,5,FALSE)</f>
        <v>8.8319088319088315E-2</v>
      </c>
      <c r="H21" s="102">
        <v>49</v>
      </c>
      <c r="I21" s="102">
        <v>341</v>
      </c>
      <c r="J21" s="103">
        <v>0.14369501466275661</v>
      </c>
      <c r="L21" s="130">
        <f t="shared" si="0"/>
        <v>18</v>
      </c>
      <c r="M21" s="130">
        <f t="shared" si="0"/>
        <v>-10</v>
      </c>
      <c r="N21" s="130">
        <f t="shared" si="0"/>
        <v>5.5375926343668294E-2</v>
      </c>
      <c r="O21" t="str">
        <f t="shared" si="1"/>
        <v>1703660</v>
      </c>
      <c r="P21" s="8" t="b">
        <f t="shared" si="2"/>
        <v>1</v>
      </c>
      <c r="Q21" s="8" t="b">
        <f t="shared" si="3"/>
        <v>1</v>
      </c>
    </row>
    <row r="22" spans="1:17" ht="15.75" hidden="1" x14ac:dyDescent="0.25">
      <c r="A22" t="str">
        <f>VLOOKUP(O22,'OLDPY1 Public Dist &amp; Sch'!A16:C4873,3,FALSE)</f>
        <v>47052272026</v>
      </c>
      <c r="B22" s="126">
        <v>1703690</v>
      </c>
      <c r="C22" s="101" t="s">
        <v>1719</v>
      </c>
      <c r="D22" s="102">
        <f>VLOOKUP($B22,'FY24 Formula counts Final Feds'!$D$4:$L$855,3,FALSE)</f>
        <v>110</v>
      </c>
      <c r="E22" s="102">
        <f>VLOOKUP($B22,'FY24 Formula counts Final Feds'!$D$4:$L$855,9,FALSE)</f>
        <v>781</v>
      </c>
      <c r="F22" s="129">
        <f>VLOOKUP($B22,'from ED Prelim 2021 (PY)'!$A$6:$E$856,5,FALSE)</f>
        <v>0.14084507042253522</v>
      </c>
      <c r="H22" s="102">
        <v>53</v>
      </c>
      <c r="I22" s="102">
        <v>777</v>
      </c>
      <c r="J22" s="103">
        <v>6.8211068211068204E-2</v>
      </c>
      <c r="L22" s="130">
        <f t="shared" si="0"/>
        <v>-57</v>
      </c>
      <c r="M22" s="130">
        <f t="shared" si="0"/>
        <v>-4</v>
      </c>
      <c r="N22" s="130">
        <f t="shared" si="0"/>
        <v>-7.2634002211467014E-2</v>
      </c>
      <c r="O22" t="str">
        <f t="shared" si="1"/>
        <v>1703690</v>
      </c>
      <c r="P22" s="8" t="b">
        <f t="shared" si="2"/>
        <v>1</v>
      </c>
      <c r="Q22" s="8" t="b">
        <f t="shared" si="3"/>
        <v>1</v>
      </c>
    </row>
    <row r="23" spans="1:17" ht="15.75" hidden="1" x14ac:dyDescent="0.25">
      <c r="A23" t="str">
        <f>VLOOKUP(O23,'OLDPY1 Public Dist &amp; Sch'!A17:C4874,3,FALSE)</f>
        <v>30091037004</v>
      </c>
      <c r="B23" s="126">
        <v>1703750</v>
      </c>
      <c r="C23" s="101" t="s">
        <v>1720</v>
      </c>
      <c r="D23" s="102">
        <f>VLOOKUP($B23,'FY24 Formula counts Final Feds'!$D$4:$L$855,3,FALSE)</f>
        <v>147</v>
      </c>
      <c r="E23" s="102">
        <f>VLOOKUP($B23,'FY24 Formula counts Final Feds'!$D$4:$L$855,9,FALSE)</f>
        <v>701</v>
      </c>
      <c r="F23" s="129">
        <f>VLOOKUP($B23,'from ED Prelim 2021 (PY)'!$A$6:$E$856,5,FALSE)</f>
        <v>0.20970042796005706</v>
      </c>
      <c r="H23" s="102">
        <v>264</v>
      </c>
      <c r="I23" s="102">
        <v>666</v>
      </c>
      <c r="J23" s="103">
        <v>0.3963963963963964</v>
      </c>
      <c r="L23" s="130">
        <f t="shared" si="0"/>
        <v>117</v>
      </c>
      <c r="M23" s="130">
        <f t="shared" si="0"/>
        <v>-35</v>
      </c>
      <c r="N23" s="130">
        <f t="shared" si="0"/>
        <v>0.18669596843633934</v>
      </c>
      <c r="O23" t="str">
        <f t="shared" si="1"/>
        <v>1703750</v>
      </c>
      <c r="P23" s="8" t="b">
        <f t="shared" si="2"/>
        <v>1</v>
      </c>
      <c r="Q23" s="8" t="b">
        <f t="shared" si="3"/>
        <v>1</v>
      </c>
    </row>
    <row r="24" spans="1:17" ht="15.75" hidden="1" x14ac:dyDescent="0.25">
      <c r="A24" t="str">
        <f>VLOOKUP(O24,'OLDPY1 Public Dist &amp; Sch'!A18:C4875,3,FALSE)</f>
        <v>30091081016</v>
      </c>
      <c r="B24" s="126">
        <v>1703780</v>
      </c>
      <c r="C24" s="101" t="s">
        <v>1721</v>
      </c>
      <c r="D24" s="102">
        <f>VLOOKUP($B24,'FY24 Formula counts Final Feds'!$D$4:$L$855,3,FALSE)</f>
        <v>84</v>
      </c>
      <c r="E24" s="102">
        <f>VLOOKUP($B24,'FY24 Formula counts Final Feds'!$D$4:$L$855,9,FALSE)</f>
        <v>546</v>
      </c>
      <c r="F24" s="129">
        <f>VLOOKUP($B24,'from ED Prelim 2021 (PY)'!$A$6:$E$856,5,FALSE)</f>
        <v>0.15384615384615385</v>
      </c>
      <c r="H24" s="102">
        <v>141</v>
      </c>
      <c r="I24" s="102">
        <v>518</v>
      </c>
      <c r="J24" s="103">
        <v>0.27220077220077221</v>
      </c>
      <c r="L24" s="130">
        <f t="shared" si="0"/>
        <v>57</v>
      </c>
      <c r="M24" s="130">
        <f t="shared" si="0"/>
        <v>-28</v>
      </c>
      <c r="N24" s="130">
        <f t="shared" si="0"/>
        <v>0.11835461835461836</v>
      </c>
      <c r="O24" t="str">
        <f t="shared" si="1"/>
        <v>1703780</v>
      </c>
      <c r="P24" s="8" t="b">
        <f t="shared" si="2"/>
        <v>1</v>
      </c>
      <c r="Q24" s="8" t="b">
        <f t="shared" si="3"/>
        <v>1</v>
      </c>
    </row>
    <row r="25" spans="1:17" ht="15.75" hidden="1" x14ac:dyDescent="0.25">
      <c r="A25" t="str">
        <f>VLOOKUP(O25,'OLDPY1 Public Dist &amp; Sch'!A19:C4876,3,FALSE)</f>
        <v>28037226026</v>
      </c>
      <c r="B25" s="126">
        <v>1703810</v>
      </c>
      <c r="C25" s="101" t="s">
        <v>1722</v>
      </c>
      <c r="D25" s="102">
        <f>VLOOKUP($B25,'FY24 Formula counts Final Feds'!$D$4:$L$855,3,FALSE)</f>
        <v>34</v>
      </c>
      <c r="E25" s="102">
        <f>VLOOKUP($B25,'FY24 Formula counts Final Feds'!$D$4:$L$855,9,FALSE)</f>
        <v>337</v>
      </c>
      <c r="F25" s="129">
        <f>VLOOKUP($B25,'from ED Prelim 2021 (PY)'!$A$6:$E$856,5,FALSE)</f>
        <v>0.10089020771513353</v>
      </c>
      <c r="H25" s="102">
        <v>33</v>
      </c>
      <c r="I25" s="102">
        <v>328</v>
      </c>
      <c r="J25" s="103">
        <v>0.10060975609756098</v>
      </c>
      <c r="L25" s="130">
        <f t="shared" si="0"/>
        <v>-1</v>
      </c>
      <c r="M25" s="130">
        <f t="shared" si="0"/>
        <v>-9</v>
      </c>
      <c r="N25" s="130">
        <f t="shared" si="0"/>
        <v>-2.8045161757254966E-4</v>
      </c>
      <c r="O25" t="str">
        <f t="shared" si="1"/>
        <v>1703810</v>
      </c>
      <c r="P25" s="8" t="b">
        <f t="shared" si="2"/>
        <v>1</v>
      </c>
      <c r="Q25" s="8" t="b">
        <f t="shared" si="3"/>
        <v>1</v>
      </c>
    </row>
    <row r="26" spans="1:17" ht="15.75" hidden="1" x14ac:dyDescent="0.25">
      <c r="A26" t="str">
        <f>VLOOKUP(O26,'OLDPY1 Public Dist &amp; Sch'!A20:C4877,3,FALSE)</f>
        <v>34049034004</v>
      </c>
      <c r="B26" s="126">
        <v>1703840</v>
      </c>
      <c r="C26" s="101" t="s">
        <v>1723</v>
      </c>
      <c r="D26" s="102">
        <f>VLOOKUP($B26,'FY24 Formula counts Final Feds'!$D$4:$L$855,3,FALSE)</f>
        <v>219</v>
      </c>
      <c r="E26" s="102">
        <f>VLOOKUP($B26,'FY24 Formula counts Final Feds'!$D$4:$L$855,9,FALSE)</f>
        <v>3066</v>
      </c>
      <c r="F26" s="129">
        <f>VLOOKUP($B26,'from ED Prelim 2021 (PY)'!$A$6:$E$856,5,FALSE)</f>
        <v>7.1428571428571425E-2</v>
      </c>
      <c r="H26" s="102">
        <v>196</v>
      </c>
      <c r="I26" s="102">
        <v>2975</v>
      </c>
      <c r="J26" s="103">
        <v>6.5882352941176475E-2</v>
      </c>
      <c r="L26" s="130">
        <f t="shared" si="0"/>
        <v>-23</v>
      </c>
      <c r="M26" s="130">
        <f t="shared" si="0"/>
        <v>-91</v>
      </c>
      <c r="N26" s="130">
        <f t="shared" si="0"/>
        <v>-5.5462184873949494E-3</v>
      </c>
      <c r="O26" t="str">
        <f t="shared" si="1"/>
        <v>1703840</v>
      </c>
      <c r="P26" s="8" t="b">
        <f t="shared" si="2"/>
        <v>1</v>
      </c>
      <c r="Q26" s="8" t="b">
        <f t="shared" si="3"/>
        <v>1</v>
      </c>
    </row>
    <row r="27" spans="1:17" ht="15.75" hidden="1" x14ac:dyDescent="0.25">
      <c r="A27" t="str">
        <f>VLOOKUP(O27,'OLDPY1 Public Dist &amp; Sch'!A21:C4878,3,FALSE)</f>
        <v>34049117016</v>
      </c>
      <c r="B27" s="126">
        <v>1703870</v>
      </c>
      <c r="C27" s="101" t="s">
        <v>1724</v>
      </c>
      <c r="D27" s="102">
        <f>VLOOKUP($B27,'FY24 Formula counts Final Feds'!$D$4:$L$855,3,FALSE)</f>
        <v>139</v>
      </c>
      <c r="E27" s="102">
        <f>VLOOKUP($B27,'FY24 Formula counts Final Feds'!$D$4:$L$855,9,FALSE)</f>
        <v>2608</v>
      </c>
      <c r="F27" s="129">
        <f>VLOOKUP($B27,'from ED Prelim 2021 (PY)'!$A$6:$E$856,5,FALSE)</f>
        <v>5.3297546012269936E-2</v>
      </c>
      <c r="H27" s="102">
        <v>134</v>
      </c>
      <c r="I27" s="102">
        <v>2531</v>
      </c>
      <c r="J27" s="103">
        <v>5.2943500592651127E-2</v>
      </c>
      <c r="L27" s="130">
        <f t="shared" si="0"/>
        <v>-5</v>
      </c>
      <c r="M27" s="130">
        <f t="shared" si="0"/>
        <v>-77</v>
      </c>
      <c r="N27" s="130">
        <f t="shared" si="0"/>
        <v>-3.540454196188092E-4</v>
      </c>
      <c r="O27" t="str">
        <f t="shared" si="1"/>
        <v>1703870</v>
      </c>
      <c r="P27" s="8" t="b">
        <f t="shared" si="2"/>
        <v>1</v>
      </c>
      <c r="Q27" s="8" t="b">
        <f t="shared" si="3"/>
        <v>1</v>
      </c>
    </row>
    <row r="28" spans="1:17" ht="15.75" hidden="1" x14ac:dyDescent="0.25">
      <c r="A28" t="str">
        <f>VLOOKUP(O28,'OLDPY1 Public Dist &amp; Sch'!A22:C4879,3,FALSE)</f>
        <v>34049102004</v>
      </c>
      <c r="B28" s="126">
        <v>1703900</v>
      </c>
      <c r="C28" s="101" t="s">
        <v>1725</v>
      </c>
      <c r="D28" s="102">
        <f>VLOOKUP($B28,'FY24 Formula counts Final Feds'!$D$4:$L$855,3,FALSE)</f>
        <v>94</v>
      </c>
      <c r="E28" s="102">
        <f>VLOOKUP($B28,'FY24 Formula counts Final Feds'!$D$4:$L$855,9,FALSE)</f>
        <v>2314</v>
      </c>
      <c r="F28" s="129">
        <f>VLOOKUP($B28,'from ED Prelim 2021 (PY)'!$A$6:$E$856,5,FALSE)</f>
        <v>4.0622299049265342E-2</v>
      </c>
      <c r="H28" s="102">
        <v>100</v>
      </c>
      <c r="I28" s="102">
        <v>2245</v>
      </c>
      <c r="J28" s="103">
        <v>4.4543429844097995E-2</v>
      </c>
      <c r="L28" s="130">
        <f t="shared" si="0"/>
        <v>6</v>
      </c>
      <c r="M28" s="130">
        <f t="shared" si="0"/>
        <v>-69</v>
      </c>
      <c r="N28" s="130">
        <f t="shared" si="0"/>
        <v>3.9211307948326529E-3</v>
      </c>
      <c r="O28" t="str">
        <f t="shared" si="1"/>
        <v>1703900</v>
      </c>
      <c r="P28" s="8" t="b">
        <f t="shared" si="2"/>
        <v>1</v>
      </c>
      <c r="Q28" s="8" t="b">
        <f t="shared" si="3"/>
        <v>1</v>
      </c>
    </row>
    <row r="29" spans="1:17" ht="15.75" hidden="1" x14ac:dyDescent="0.25">
      <c r="A29" t="str">
        <f>VLOOKUP(O29,'OLDPY1 Public Dist &amp; Sch'!A23:C4880,3,FALSE)</f>
        <v>07016145002</v>
      </c>
      <c r="B29" s="126">
        <v>1703930</v>
      </c>
      <c r="C29" s="101" t="s">
        <v>1726</v>
      </c>
      <c r="D29" s="102">
        <f>VLOOKUP($B29,'FY24 Formula counts Final Feds'!$D$4:$L$855,3,FALSE)</f>
        <v>197</v>
      </c>
      <c r="E29" s="102">
        <f>VLOOKUP($B29,'FY24 Formula counts Final Feds'!$D$4:$L$855,9,FALSE)</f>
        <v>1262</v>
      </c>
      <c r="F29" s="129">
        <f>VLOOKUP($B29,'from ED Prelim 2021 (PY)'!$A$6:$E$856,5,FALSE)</f>
        <v>0.1561014263074485</v>
      </c>
      <c r="H29" s="102">
        <v>126</v>
      </c>
      <c r="I29" s="102">
        <v>1221</v>
      </c>
      <c r="J29" s="103">
        <v>0.10319410319410319</v>
      </c>
      <c r="L29" s="130">
        <f t="shared" si="0"/>
        <v>-71</v>
      </c>
      <c r="M29" s="130">
        <f t="shared" si="0"/>
        <v>-41</v>
      </c>
      <c r="N29" s="130">
        <f t="shared" si="0"/>
        <v>-5.2907323113345311E-2</v>
      </c>
      <c r="O29" t="str">
        <f t="shared" si="1"/>
        <v>1703930</v>
      </c>
      <c r="P29" s="8" t="b">
        <f t="shared" si="2"/>
        <v>1</v>
      </c>
      <c r="Q29" s="8" t="b">
        <f t="shared" si="3"/>
        <v>1</v>
      </c>
    </row>
    <row r="30" spans="1:17" ht="15.75" hidden="1" x14ac:dyDescent="0.25">
      <c r="A30" t="str">
        <f>VLOOKUP(O30,'OLDPY1 Public Dist &amp; Sch'!A24:C4881,3,FALSE)</f>
        <v>11021306026</v>
      </c>
      <c r="B30" s="126">
        <v>1703960</v>
      </c>
      <c r="C30" s="101" t="s">
        <v>1727</v>
      </c>
      <c r="D30" s="102">
        <f>VLOOKUP($B30,'FY24 Formula counts Final Feds'!$D$4:$L$855,3,FALSE)</f>
        <v>99</v>
      </c>
      <c r="E30" s="102">
        <f>VLOOKUP($B30,'FY24 Formula counts Final Feds'!$D$4:$L$855,9,FALSE)</f>
        <v>909</v>
      </c>
      <c r="F30" s="129">
        <f>VLOOKUP($B30,'from ED Prelim 2021 (PY)'!$A$6:$E$856,5,FALSE)</f>
        <v>0.10891089108910891</v>
      </c>
      <c r="H30" s="102">
        <v>81</v>
      </c>
      <c r="I30" s="102">
        <v>896</v>
      </c>
      <c r="J30" s="103">
        <v>9.0401785714285712E-2</v>
      </c>
      <c r="L30" s="130">
        <f t="shared" si="0"/>
        <v>-18</v>
      </c>
      <c r="M30" s="130">
        <f t="shared" si="0"/>
        <v>-13</v>
      </c>
      <c r="N30" s="130">
        <f t="shared" si="0"/>
        <v>-1.8509105374823198E-2</v>
      </c>
      <c r="O30" t="str">
        <f t="shared" si="1"/>
        <v>1703960</v>
      </c>
      <c r="P30" s="8" t="b">
        <f t="shared" si="2"/>
        <v>1</v>
      </c>
      <c r="Q30" s="8" t="b">
        <f t="shared" si="3"/>
        <v>1</v>
      </c>
    </row>
    <row r="31" spans="1:17" ht="15.75" hidden="1" x14ac:dyDescent="0.25">
      <c r="A31" t="str">
        <f>VLOOKUP(O31,'OLDPY1 Public Dist &amp; Sch'!A25:C4882,3,FALSE)</f>
        <v>39055001026</v>
      </c>
      <c r="B31" s="126">
        <v>1703990</v>
      </c>
      <c r="C31" s="101" t="s">
        <v>1728</v>
      </c>
      <c r="D31" s="102">
        <f>VLOOKUP($B31,'FY24 Formula counts Final Feds'!$D$4:$L$855,3,FALSE)</f>
        <v>133</v>
      </c>
      <c r="E31" s="102">
        <f>VLOOKUP($B31,'FY24 Formula counts Final Feds'!$D$4:$L$855,9,FALSE)</f>
        <v>1003</v>
      </c>
      <c r="F31" s="129">
        <f>VLOOKUP($B31,'from ED Prelim 2021 (PY)'!$A$6:$E$856,5,FALSE)</f>
        <v>0.13260219341974078</v>
      </c>
      <c r="H31" s="102">
        <v>87</v>
      </c>
      <c r="I31" s="102">
        <v>989</v>
      </c>
      <c r="J31" s="103">
        <v>8.7967644084934279E-2</v>
      </c>
      <c r="L31" s="130">
        <f t="shared" si="0"/>
        <v>-46</v>
      </c>
      <c r="M31" s="130">
        <f t="shared" si="0"/>
        <v>-14</v>
      </c>
      <c r="N31" s="130">
        <f t="shared" si="0"/>
        <v>-4.4634549334806498E-2</v>
      </c>
      <c r="O31" t="str">
        <f t="shared" si="1"/>
        <v>1703990</v>
      </c>
      <c r="P31" s="8" t="b">
        <f t="shared" si="2"/>
        <v>1</v>
      </c>
      <c r="Q31" s="8" t="b">
        <f t="shared" si="3"/>
        <v>1</v>
      </c>
    </row>
    <row r="32" spans="1:17" ht="15.75" hidden="1" x14ac:dyDescent="0.25">
      <c r="A32" t="str">
        <f>VLOOKUP(O32,'OLDPY1 Public Dist &amp; Sch'!A26:C4883,3,FALSE)</f>
        <v>07016217016</v>
      </c>
      <c r="B32" s="126">
        <v>1704020</v>
      </c>
      <c r="C32" s="101" t="s">
        <v>1729</v>
      </c>
      <c r="D32" s="102">
        <f>VLOOKUP($B32,'FY24 Formula counts Final Feds'!$D$4:$L$855,3,FALSE)</f>
        <v>412</v>
      </c>
      <c r="E32" s="102">
        <f>VLOOKUP($B32,'FY24 Formula counts Final Feds'!$D$4:$L$855,9,FALSE)</f>
        <v>2065</v>
      </c>
      <c r="F32" s="129">
        <f>VLOOKUP($B32,'from ED Prelim 2021 (PY)'!$A$6:$E$856,5,FALSE)</f>
        <v>0.19951573849878934</v>
      </c>
      <c r="H32" s="102">
        <v>369</v>
      </c>
      <c r="I32" s="102">
        <v>1998</v>
      </c>
      <c r="J32" s="103">
        <v>0.18468468468468469</v>
      </c>
      <c r="L32" s="130">
        <f t="shared" si="0"/>
        <v>-43</v>
      </c>
      <c r="M32" s="130">
        <f t="shared" si="0"/>
        <v>-67</v>
      </c>
      <c r="N32" s="130">
        <f t="shared" si="0"/>
        <v>-1.4831053814104656E-2</v>
      </c>
      <c r="O32" t="str">
        <f t="shared" si="1"/>
        <v>1704020</v>
      </c>
      <c r="P32" s="8" t="b">
        <f t="shared" si="2"/>
        <v>1</v>
      </c>
      <c r="Q32" s="8" t="b">
        <f t="shared" si="3"/>
        <v>1</v>
      </c>
    </row>
    <row r="33" spans="1:17" ht="15.75" hidden="1" x14ac:dyDescent="0.25">
      <c r="A33" t="str">
        <f>VLOOKUP(O33,'OLDPY1 Public Dist &amp; Sch'!A27:C4884,3,FALSE)</f>
        <v>05016025002</v>
      </c>
      <c r="B33" s="126">
        <v>1704140</v>
      </c>
      <c r="C33" s="101" t="s">
        <v>1730</v>
      </c>
      <c r="D33" s="102">
        <f>VLOOKUP($B33,'FY24 Formula counts Final Feds'!$D$4:$L$855,3,FALSE)</f>
        <v>253</v>
      </c>
      <c r="E33" s="102">
        <f>VLOOKUP($B33,'FY24 Formula counts Final Feds'!$D$4:$L$855,9,FALSE)</f>
        <v>6494</v>
      </c>
      <c r="F33" s="129">
        <f>VLOOKUP($B33,'from ED Prelim 2021 (PY)'!$A$6:$E$856,5,FALSE)</f>
        <v>3.8959039113027408E-2</v>
      </c>
      <c r="H33" s="102">
        <v>186</v>
      </c>
      <c r="I33" s="102">
        <v>6285</v>
      </c>
      <c r="J33" s="103">
        <v>2.9594272076372316E-2</v>
      </c>
      <c r="L33" s="130">
        <f t="shared" si="0"/>
        <v>-67</v>
      </c>
      <c r="M33" s="130">
        <f t="shared" si="0"/>
        <v>-209</v>
      </c>
      <c r="N33" s="130">
        <f t="shared" si="0"/>
        <v>-9.3647670366550917E-3</v>
      </c>
      <c r="O33" t="str">
        <f t="shared" si="1"/>
        <v>1704140</v>
      </c>
      <c r="P33" s="8" t="b">
        <f t="shared" si="2"/>
        <v>1</v>
      </c>
      <c r="Q33" s="8" t="b">
        <f t="shared" si="3"/>
        <v>1</v>
      </c>
    </row>
    <row r="34" spans="1:17" ht="15.75" x14ac:dyDescent="0.25">
      <c r="A34" t="str">
        <f>VLOOKUP(O34,'OLDPY1 Public Dist &amp; Sch'!A28:C4885,3,FALSE)</f>
        <v>54092225017</v>
      </c>
      <c r="B34" s="126">
        <v>1704230</v>
      </c>
      <c r="C34" s="101" t="s">
        <v>1731</v>
      </c>
      <c r="D34" s="102">
        <f>VLOOKUP($B34,'FY24 Formula counts Final Feds'!$D$4:$L$855,3,FALSE)</f>
        <v>9</v>
      </c>
      <c r="E34" s="102">
        <f>VLOOKUP($B34,'FY24 Formula counts Final Feds'!$D$4:$L$855,9,FALSE)</f>
        <v>85</v>
      </c>
      <c r="F34" s="129">
        <f>VLOOKUP($B34,'from ED Prelim 2021 (PY)'!$A$6:$E$856,5,FALSE)</f>
        <v>0.10588235294117647</v>
      </c>
      <c r="H34" s="102">
        <v>7</v>
      </c>
      <c r="I34" s="102">
        <v>84</v>
      </c>
      <c r="J34" s="103">
        <v>8.3333333333333329E-2</v>
      </c>
      <c r="L34" s="130">
        <f t="shared" si="0"/>
        <v>-2</v>
      </c>
      <c r="M34" s="130">
        <f t="shared" si="0"/>
        <v>-1</v>
      </c>
      <c r="N34" s="130">
        <f t="shared" si="0"/>
        <v>-2.254901960784314E-2</v>
      </c>
      <c r="O34" t="str">
        <f t="shared" si="1"/>
        <v>1704230</v>
      </c>
      <c r="P34" s="8" t="b">
        <f>+IF(AND(H34&gt;9,J34&gt;0.02),TRUE,FALSE)</f>
        <v>0</v>
      </c>
      <c r="Q34" s="8" t="b">
        <f t="shared" si="3"/>
        <v>0</v>
      </c>
    </row>
    <row r="35" spans="1:17" ht="18.75" x14ac:dyDescent="0.3">
      <c r="A35" t="str">
        <f>VLOOKUP(O35,'OLDPY1 Public Dist &amp; Sch'!A29:C4886,3,FALSE)</f>
        <v>54092061003</v>
      </c>
      <c r="B35" s="126">
        <v>1704200</v>
      </c>
      <c r="C35" s="173" t="s">
        <v>1732</v>
      </c>
      <c r="D35" s="174">
        <f>VLOOKUP($B35,'FY24 Formula counts Final Feds'!$D$4:$L$855,3,FALSE)</f>
        <v>15</v>
      </c>
      <c r="E35" s="174">
        <f>VLOOKUP($B35,'FY24 Formula counts Final Feds'!$D$4:$L$855,9,FALSE)</f>
        <v>78</v>
      </c>
      <c r="F35" s="175">
        <f>VLOOKUP($B35,'from ED Prelim 2021 (PY)'!$A$6:$E$856,5,FALSE)</f>
        <v>0.19230769230769232</v>
      </c>
      <c r="G35" s="176"/>
      <c r="H35" s="174">
        <v>7</v>
      </c>
      <c r="I35" s="174">
        <v>75</v>
      </c>
      <c r="J35" s="177">
        <v>9.3333333333333338E-2</v>
      </c>
      <c r="K35" s="176"/>
      <c r="L35" s="178">
        <f t="shared" si="0"/>
        <v>-8</v>
      </c>
      <c r="M35" s="178">
        <f t="shared" si="0"/>
        <v>-3</v>
      </c>
      <c r="N35" s="178">
        <f t="shared" si="0"/>
        <v>-9.8974358974358981E-2</v>
      </c>
      <c r="O35" t="str">
        <f t="shared" si="1"/>
        <v>1704200</v>
      </c>
      <c r="P35" s="8" t="b">
        <f>+IF(AND(H35&gt;9,J35&gt;0.02),TRUE,FALSE)</f>
        <v>0</v>
      </c>
      <c r="Q35" s="8" t="b">
        <f t="shared" si="3"/>
        <v>1</v>
      </c>
    </row>
    <row r="36" spans="1:17" ht="15.75" hidden="1" x14ac:dyDescent="0.25">
      <c r="A36" t="str">
        <f>VLOOKUP(O36,'OLDPY1 Public Dist &amp; Sch'!A30:C4887,3,FALSE)</f>
        <v>11021305026</v>
      </c>
      <c r="B36" s="126">
        <v>1704260</v>
      </c>
      <c r="C36" s="101" t="s">
        <v>1733</v>
      </c>
      <c r="D36" s="102">
        <f>VLOOKUP($B36,'FY24 Formula counts Final Feds'!$D$4:$L$855,3,FALSE)</f>
        <v>229</v>
      </c>
      <c r="E36" s="102">
        <f>VLOOKUP($B36,'FY24 Formula counts Final Feds'!$D$4:$L$855,9,FALSE)</f>
        <v>1984</v>
      </c>
      <c r="F36" s="129">
        <f>VLOOKUP($B36,'from ED Prelim 2021 (PY)'!$A$6:$E$856,5,FALSE)</f>
        <v>0.11542338709677419</v>
      </c>
      <c r="H36" s="102">
        <v>201</v>
      </c>
      <c r="I36" s="102">
        <v>1935</v>
      </c>
      <c r="J36" s="103">
        <v>0.10387596899224806</v>
      </c>
      <c r="L36" s="130">
        <f t="shared" si="0"/>
        <v>-28</v>
      </c>
      <c r="M36" s="130">
        <f t="shared" si="0"/>
        <v>-49</v>
      </c>
      <c r="N36" s="130">
        <f t="shared" si="0"/>
        <v>-1.1547418104526128E-2</v>
      </c>
      <c r="O36" t="str">
        <f t="shared" si="1"/>
        <v>1704260</v>
      </c>
      <c r="P36" s="8" t="b">
        <f t="shared" si="2"/>
        <v>1</v>
      </c>
      <c r="Q36" s="8" t="b">
        <f t="shared" si="3"/>
        <v>1</v>
      </c>
    </row>
    <row r="37" spans="1:17" ht="15.75" hidden="1" x14ac:dyDescent="0.25">
      <c r="A37" t="str">
        <f>VLOOKUP(O37,'OLDPY1 Public Dist &amp; Sch'!A31:C4888,3,FALSE)</f>
        <v>13095015004</v>
      </c>
      <c r="B37" s="126">
        <v>1704340</v>
      </c>
      <c r="C37" s="101" t="s">
        <v>1734</v>
      </c>
      <c r="D37" s="102">
        <f>VLOOKUP($B37,'FY24 Formula counts Final Feds'!$D$4:$L$855,3,FALSE)</f>
        <v>24</v>
      </c>
      <c r="E37" s="102">
        <f>VLOOKUP($B37,'FY24 Formula counts Final Feds'!$D$4:$L$855,9,FALSE)</f>
        <v>177</v>
      </c>
      <c r="F37" s="129">
        <f>VLOOKUP($B37,'from ED Prelim 2021 (PY)'!$A$6:$E$856,5,FALSE)</f>
        <v>0.13559322033898305</v>
      </c>
      <c r="H37" s="102">
        <v>20</v>
      </c>
      <c r="I37" s="102">
        <v>174</v>
      </c>
      <c r="J37" s="103">
        <v>0.11494252873563218</v>
      </c>
      <c r="L37" s="130">
        <f t="shared" si="0"/>
        <v>-4</v>
      </c>
      <c r="M37" s="130">
        <f t="shared" si="0"/>
        <v>-3</v>
      </c>
      <c r="N37" s="130">
        <f t="shared" si="0"/>
        <v>-2.0650691603350868E-2</v>
      </c>
      <c r="O37" t="str">
        <f t="shared" si="1"/>
        <v>1704340</v>
      </c>
      <c r="P37" s="8" t="b">
        <f t="shared" si="2"/>
        <v>1</v>
      </c>
      <c r="Q37" s="8" t="b">
        <f t="shared" si="3"/>
        <v>1</v>
      </c>
    </row>
    <row r="38" spans="1:17" ht="15.75" hidden="1" x14ac:dyDescent="0.25">
      <c r="A38" t="str">
        <f>VLOOKUP(O38,'OLDPY1 Public Dist &amp; Sch'!A32:C4889,3,FALSE)</f>
        <v>47052275026</v>
      </c>
      <c r="B38" s="126">
        <v>1704380</v>
      </c>
      <c r="C38" s="101" t="s">
        <v>28</v>
      </c>
      <c r="D38" s="102">
        <f>VLOOKUP($B38,'FY24 Formula counts Final Feds'!$D$4:$L$855,3,FALSE)</f>
        <v>79</v>
      </c>
      <c r="E38" s="102">
        <f>VLOOKUP($B38,'FY24 Formula counts Final Feds'!$D$4:$L$855,9,FALSE)</f>
        <v>601</v>
      </c>
      <c r="F38" s="129">
        <f>VLOOKUP($B38,'from ED Prelim 2021 (PY)'!$A$6:$E$856,5,FALSE)</f>
        <v>0.13144758735440931</v>
      </c>
      <c r="H38" s="102">
        <v>57</v>
      </c>
      <c r="I38" s="102">
        <v>598</v>
      </c>
      <c r="J38" s="103">
        <v>9.5317725752508367E-2</v>
      </c>
      <c r="L38" s="130">
        <f t="shared" si="0"/>
        <v>-22</v>
      </c>
      <c r="M38" s="130">
        <f t="shared" si="0"/>
        <v>-3</v>
      </c>
      <c r="N38" s="130">
        <f t="shared" si="0"/>
        <v>-3.6129861601900945E-2</v>
      </c>
      <c r="O38" t="str">
        <f t="shared" si="1"/>
        <v>1704380</v>
      </c>
      <c r="P38" s="8" t="b">
        <f t="shared" si="2"/>
        <v>1</v>
      </c>
      <c r="Q38" s="8" t="b">
        <f t="shared" si="3"/>
        <v>1</v>
      </c>
    </row>
    <row r="39" spans="1:17" ht="15.75" hidden="1" x14ac:dyDescent="0.25">
      <c r="A39" t="str">
        <f>VLOOKUP(O39,'OLDPY1 Public Dist &amp; Sch'!A33:C4890,3,FALSE)</f>
        <v>26029001026</v>
      </c>
      <c r="B39" s="126">
        <v>1704440</v>
      </c>
      <c r="C39" s="101" t="s">
        <v>1736</v>
      </c>
      <c r="D39" s="102">
        <f>VLOOKUP($B39,'FY24 Formula counts Final Feds'!$D$4:$L$855,3,FALSE)</f>
        <v>34</v>
      </c>
      <c r="E39" s="102">
        <f>VLOOKUP($B39,'FY24 Formula counts Final Feds'!$D$4:$L$855,9,FALSE)</f>
        <v>281</v>
      </c>
      <c r="F39" s="129">
        <f>VLOOKUP($B39,'from ED Prelim 2021 (PY)'!$A$6:$E$856,5,FALSE)</f>
        <v>0.12099644128113879</v>
      </c>
      <c r="H39" s="102">
        <v>39</v>
      </c>
      <c r="I39" s="102">
        <v>277</v>
      </c>
      <c r="J39" s="103">
        <v>0.1407942238267148</v>
      </c>
      <c r="L39" s="130">
        <f t="shared" si="0"/>
        <v>5</v>
      </c>
      <c r="M39" s="130">
        <f t="shared" si="0"/>
        <v>-4</v>
      </c>
      <c r="N39" s="130">
        <f t="shared" si="0"/>
        <v>1.9797782545576015E-2</v>
      </c>
      <c r="O39" t="str">
        <f t="shared" si="1"/>
        <v>1704440</v>
      </c>
      <c r="P39" s="8" t="b">
        <f t="shared" si="2"/>
        <v>1</v>
      </c>
      <c r="Q39" s="8" t="b">
        <f t="shared" si="3"/>
        <v>1</v>
      </c>
    </row>
    <row r="40" spans="1:17" ht="15.75" hidden="1" x14ac:dyDescent="0.25">
      <c r="A40" t="str">
        <f>VLOOKUP(O40,'OLDPY1 Public Dist &amp; Sch'!A34:C4891,3,FALSE)</f>
        <v>51065213026</v>
      </c>
      <c r="B40" s="126">
        <v>1704470</v>
      </c>
      <c r="C40" s="101" t="s">
        <v>1737</v>
      </c>
      <c r="D40" s="102">
        <f>VLOOKUP($B40,'FY24 Formula counts Final Feds'!$D$4:$L$855,3,FALSE)</f>
        <v>87</v>
      </c>
      <c r="E40" s="102">
        <f>VLOOKUP($B40,'FY24 Formula counts Final Feds'!$D$4:$L$855,9,FALSE)</f>
        <v>991</v>
      </c>
      <c r="F40" s="129">
        <f>VLOOKUP($B40,'from ED Prelim 2021 (PY)'!$A$6:$E$856,5,FALSE)</f>
        <v>8.7790110998990922E-2</v>
      </c>
      <c r="H40" s="102">
        <v>89</v>
      </c>
      <c r="I40" s="102">
        <v>973</v>
      </c>
      <c r="J40" s="103">
        <v>9.146968139773895E-2</v>
      </c>
      <c r="L40" s="130">
        <f t="shared" si="0"/>
        <v>2</v>
      </c>
      <c r="M40" s="130">
        <f t="shared" si="0"/>
        <v>-18</v>
      </c>
      <c r="N40" s="130">
        <f t="shared" si="0"/>
        <v>3.6795703987480277E-3</v>
      </c>
      <c r="O40" t="str">
        <f t="shared" si="1"/>
        <v>1704470</v>
      </c>
      <c r="P40" s="8" t="b">
        <f t="shared" si="2"/>
        <v>1</v>
      </c>
      <c r="Q40" s="8" t="b">
        <f t="shared" si="3"/>
        <v>1</v>
      </c>
    </row>
    <row r="41" spans="1:17" ht="15.75" hidden="1" x14ac:dyDescent="0.25">
      <c r="A41" t="str">
        <f>VLOOKUP(O41,'OLDPY1 Public Dist &amp; Sch'!A35:C4892,3,FALSE)</f>
        <v>07016125002</v>
      </c>
      <c r="B41" s="126">
        <v>1704560</v>
      </c>
      <c r="C41" s="101" t="s">
        <v>1738</v>
      </c>
      <c r="D41" s="102">
        <f>VLOOKUP($B41,'FY24 Formula counts Final Feds'!$D$4:$L$855,3,FALSE)</f>
        <v>130</v>
      </c>
      <c r="E41" s="102">
        <f>VLOOKUP($B41,'FY24 Formula counts Final Feds'!$D$4:$L$855,9,FALSE)</f>
        <v>774</v>
      </c>
      <c r="F41" s="129">
        <f>VLOOKUP($B41,'from ED Prelim 2021 (PY)'!$A$6:$E$856,5,FALSE)</f>
        <v>0.16795865633074936</v>
      </c>
      <c r="H41" s="102">
        <v>83</v>
      </c>
      <c r="I41" s="102">
        <v>749</v>
      </c>
      <c r="J41" s="103">
        <v>0.11081441922563418</v>
      </c>
      <c r="L41" s="130">
        <f t="shared" si="0"/>
        <v>-47</v>
      </c>
      <c r="M41" s="130">
        <f t="shared" si="0"/>
        <v>-25</v>
      </c>
      <c r="N41" s="130">
        <f t="shared" si="0"/>
        <v>-5.7144237105115181E-2</v>
      </c>
      <c r="O41" t="str">
        <f t="shared" si="1"/>
        <v>1704560</v>
      </c>
      <c r="P41" s="8" t="b">
        <f t="shared" si="2"/>
        <v>1</v>
      </c>
      <c r="Q41" s="8" t="b">
        <f t="shared" si="3"/>
        <v>1</v>
      </c>
    </row>
    <row r="42" spans="1:17" ht="15.75" hidden="1" x14ac:dyDescent="0.25">
      <c r="A42" t="str">
        <f>VLOOKUP(O42,'OLDPY1 Public Dist &amp; Sch'!A36:C4893,3,FALSE)</f>
        <v>51084010026</v>
      </c>
      <c r="B42" s="126">
        <v>1704620</v>
      </c>
      <c r="C42" s="101" t="s">
        <v>1739</v>
      </c>
      <c r="D42" s="102">
        <f>VLOOKUP($B42,'FY24 Formula counts Final Feds'!$D$4:$L$855,3,FALSE)</f>
        <v>143</v>
      </c>
      <c r="E42" s="102">
        <f>VLOOKUP($B42,'FY24 Formula counts Final Feds'!$D$4:$L$855,9,FALSE)</f>
        <v>1203</v>
      </c>
      <c r="F42" s="129">
        <f>VLOOKUP($B42,'from ED Prelim 2021 (PY)'!$A$6:$E$856,5,FALSE)</f>
        <v>0.11886949293433084</v>
      </c>
      <c r="H42" s="102">
        <v>101</v>
      </c>
      <c r="I42" s="102">
        <v>1173</v>
      </c>
      <c r="J42" s="103">
        <v>8.6104006820119358E-2</v>
      </c>
      <c r="L42" s="130">
        <f t="shared" si="0"/>
        <v>-42</v>
      </c>
      <c r="M42" s="130">
        <f t="shared" si="0"/>
        <v>-30</v>
      </c>
      <c r="N42" s="130">
        <f t="shared" si="0"/>
        <v>-3.2765486114211484E-2</v>
      </c>
      <c r="O42" t="str">
        <f t="shared" si="1"/>
        <v>1704620</v>
      </c>
      <c r="P42" s="8" t="b">
        <f t="shared" si="2"/>
        <v>1</v>
      </c>
      <c r="Q42" s="8" t="b">
        <f t="shared" si="3"/>
        <v>1</v>
      </c>
    </row>
    <row r="43" spans="1:17" ht="15.75" hidden="1" x14ac:dyDescent="0.25">
      <c r="A43" t="str">
        <f>VLOOKUP(O43,'OLDPY1 Public Dist &amp; Sch'!A37:C4894,3,FALSE)</f>
        <v>31045131022</v>
      </c>
      <c r="B43" s="126">
        <v>1704680</v>
      </c>
      <c r="C43" s="101" t="s">
        <v>1740</v>
      </c>
      <c r="D43" s="102">
        <f>VLOOKUP($B43,'FY24 Formula counts Final Feds'!$D$4:$L$855,3,FALSE)</f>
        <v>2805</v>
      </c>
      <c r="E43" s="102">
        <f>VLOOKUP($B43,'FY24 Formula counts Final Feds'!$D$4:$L$855,9,FALSE)</f>
        <v>13332</v>
      </c>
      <c r="F43" s="129">
        <f>VLOOKUP($B43,'from ED Prelim 2021 (PY)'!$A$6:$E$856,5,FALSE)</f>
        <v>0.21039603960396039</v>
      </c>
      <c r="H43" s="102">
        <v>2685</v>
      </c>
      <c r="I43" s="102">
        <v>12866</v>
      </c>
      <c r="J43" s="103">
        <v>0.20868956940774133</v>
      </c>
      <c r="L43" s="130">
        <f t="shared" si="0"/>
        <v>-120</v>
      </c>
      <c r="M43" s="130">
        <f t="shared" si="0"/>
        <v>-466</v>
      </c>
      <c r="N43" s="130">
        <f t="shared" si="0"/>
        <v>-1.7064701962190565E-3</v>
      </c>
      <c r="O43" t="str">
        <f t="shared" si="1"/>
        <v>1704680</v>
      </c>
      <c r="P43" s="8" t="b">
        <f t="shared" si="2"/>
        <v>1</v>
      </c>
      <c r="Q43" s="8" t="b">
        <f t="shared" si="3"/>
        <v>1</v>
      </c>
    </row>
    <row r="44" spans="1:17" ht="15.75" hidden="1" x14ac:dyDescent="0.25">
      <c r="A44" t="str">
        <f>VLOOKUP(O44,'OLDPY1 Public Dist &amp; Sch'!A38:C4895,3,FALSE)</f>
        <v>31045129022</v>
      </c>
      <c r="B44" s="126">
        <v>1704710</v>
      </c>
      <c r="C44" s="101" t="s">
        <v>1741</v>
      </c>
      <c r="D44" s="102">
        <f>VLOOKUP($B44,'FY24 Formula counts Final Feds'!$D$4:$L$855,3,FALSE)</f>
        <v>1741</v>
      </c>
      <c r="E44" s="102">
        <f>VLOOKUP($B44,'FY24 Formula counts Final Feds'!$D$4:$L$855,9,FALSE)</f>
        <v>12777</v>
      </c>
      <c r="F44" s="129">
        <f>VLOOKUP($B44,'from ED Prelim 2021 (PY)'!$A$6:$E$856,5,FALSE)</f>
        <v>0.13626046802848868</v>
      </c>
      <c r="H44" s="102">
        <v>1731</v>
      </c>
      <c r="I44" s="102">
        <v>12330</v>
      </c>
      <c r="J44" s="103">
        <v>0.14038929440389294</v>
      </c>
      <c r="L44" s="130">
        <f t="shared" si="0"/>
        <v>-10</v>
      </c>
      <c r="M44" s="130">
        <f t="shared" si="0"/>
        <v>-447</v>
      </c>
      <c r="N44" s="130">
        <f t="shared" si="0"/>
        <v>4.1288263754042653E-3</v>
      </c>
      <c r="O44" t="str">
        <f t="shared" si="1"/>
        <v>1704710</v>
      </c>
      <c r="P44" s="8" t="b">
        <f t="shared" si="2"/>
        <v>1</v>
      </c>
      <c r="Q44" s="8" t="b">
        <f t="shared" si="3"/>
        <v>1</v>
      </c>
    </row>
    <row r="45" spans="1:17" ht="18.75" x14ac:dyDescent="0.3">
      <c r="A45" t="str">
        <f>VLOOKUP(O45,'OLDPY1 Public Dist &amp; Sch'!A39:C4896,3,FALSE)</f>
        <v>13014021002</v>
      </c>
      <c r="B45" s="126">
        <v>1704740</v>
      </c>
      <c r="C45" s="173" t="s">
        <v>1742</v>
      </c>
      <c r="D45" s="174">
        <f>VLOOKUP($B45,'FY24 Formula counts Final Feds'!$D$4:$L$855,3,FALSE)</f>
        <v>14</v>
      </c>
      <c r="E45" s="174">
        <f>VLOOKUP($B45,'FY24 Formula counts Final Feds'!$D$4:$L$855,9,FALSE)</f>
        <v>375</v>
      </c>
      <c r="F45" s="175">
        <f>VLOOKUP($B45,'from ED Prelim 2021 (PY)'!$A$6:$E$856,5,FALSE)</f>
        <v>3.7333333333333336E-2</v>
      </c>
      <c r="G45" s="176"/>
      <c r="H45" s="174">
        <v>9</v>
      </c>
      <c r="I45" s="174">
        <v>378</v>
      </c>
      <c r="J45" s="177">
        <v>2.3809523809523808E-2</v>
      </c>
      <c r="K45" s="176"/>
      <c r="L45" s="178">
        <f t="shared" si="0"/>
        <v>-5</v>
      </c>
      <c r="M45" s="178">
        <f t="shared" si="0"/>
        <v>3</v>
      </c>
      <c r="N45" s="178">
        <f t="shared" si="0"/>
        <v>-1.3523809523809528E-2</v>
      </c>
      <c r="O45" t="str">
        <f t="shared" si="1"/>
        <v>1704740</v>
      </c>
      <c r="P45" s="8" t="b">
        <f t="shared" si="2"/>
        <v>0</v>
      </c>
      <c r="Q45" s="8" t="b">
        <f t="shared" si="3"/>
        <v>1</v>
      </c>
    </row>
    <row r="46" spans="1:17" ht="15.75" hidden="1" x14ac:dyDescent="0.25">
      <c r="A46" t="str">
        <f>VLOOKUP(O46,'OLDPY1 Public Dist &amp; Sch'!A40:C4897,3,FALSE)</f>
        <v>05016037002</v>
      </c>
      <c r="B46" s="126">
        <v>1704800</v>
      </c>
      <c r="C46" s="101" t="s">
        <v>1743</v>
      </c>
      <c r="D46" s="102">
        <f>VLOOKUP($B46,'FY24 Formula counts Final Feds'!$D$4:$L$855,3,FALSE)</f>
        <v>47</v>
      </c>
      <c r="E46" s="102">
        <f>VLOOKUP($B46,'FY24 Formula counts Final Feds'!$D$4:$L$855,9,FALSE)</f>
        <v>814</v>
      </c>
      <c r="F46" s="129">
        <f>VLOOKUP($B46,'from ED Prelim 2021 (PY)'!$A$6:$E$856,5,FALSE)</f>
        <v>5.7739557739557738E-2</v>
      </c>
      <c r="H46" s="102">
        <v>65</v>
      </c>
      <c r="I46" s="102">
        <v>787</v>
      </c>
      <c r="J46" s="103">
        <v>8.2592121982210928E-2</v>
      </c>
      <c r="L46" s="130">
        <f t="shared" si="0"/>
        <v>18</v>
      </c>
      <c r="M46" s="130">
        <f t="shared" si="0"/>
        <v>-27</v>
      </c>
      <c r="N46" s="130">
        <f t="shared" si="0"/>
        <v>2.485256424265319E-2</v>
      </c>
      <c r="O46" t="str">
        <f t="shared" si="1"/>
        <v>1704800</v>
      </c>
      <c r="P46" s="8" t="b">
        <f t="shared" si="2"/>
        <v>1</v>
      </c>
      <c r="Q46" s="8" t="b">
        <f t="shared" si="3"/>
        <v>1</v>
      </c>
    </row>
    <row r="47" spans="1:17" ht="15.75" hidden="1" x14ac:dyDescent="0.25">
      <c r="A47" t="str">
        <f>VLOOKUP(O47,'OLDPY1 Public Dist &amp; Sch'!A41:C4898,3,FALSE)</f>
        <v>51084005026</v>
      </c>
      <c r="B47" s="126">
        <v>1704920</v>
      </c>
      <c r="C47" s="101" t="s">
        <v>1744</v>
      </c>
      <c r="D47" s="102">
        <f>VLOOKUP($B47,'FY24 Formula counts Final Feds'!$D$4:$L$855,3,FALSE)</f>
        <v>318</v>
      </c>
      <c r="E47" s="102">
        <f>VLOOKUP($B47,'FY24 Formula counts Final Feds'!$D$4:$L$855,9,FALSE)</f>
        <v>5230</v>
      </c>
      <c r="F47" s="129">
        <f>VLOOKUP($B47,'from ED Prelim 2021 (PY)'!$A$6:$E$856,5,FALSE)</f>
        <v>6.0803059273422562E-2</v>
      </c>
      <c r="H47" s="102">
        <v>176</v>
      </c>
      <c r="I47" s="102">
        <v>5100</v>
      </c>
      <c r="J47" s="103">
        <v>3.4509803921568626E-2</v>
      </c>
      <c r="L47" s="130">
        <f t="shared" si="0"/>
        <v>-142</v>
      </c>
      <c r="M47" s="130">
        <f t="shared" si="0"/>
        <v>-130</v>
      </c>
      <c r="N47" s="130">
        <f t="shared" si="0"/>
        <v>-2.6293255351853936E-2</v>
      </c>
      <c r="O47" t="str">
        <f t="shared" si="1"/>
        <v>1704920</v>
      </c>
      <c r="P47" s="8" t="b">
        <f t="shared" si="2"/>
        <v>1</v>
      </c>
      <c r="Q47" s="8" t="b">
        <f t="shared" si="3"/>
        <v>1</v>
      </c>
    </row>
    <row r="48" spans="1:17" ht="15.75" hidden="1" x14ac:dyDescent="0.25">
      <c r="A48" t="str">
        <f>VLOOKUP(O48,'OLDPY1 Public Dist &amp; Sch'!A42:C4899,3,FALSE)</f>
        <v>34049106002</v>
      </c>
      <c r="B48" s="126">
        <v>1704950</v>
      </c>
      <c r="C48" s="101" t="s">
        <v>1745</v>
      </c>
      <c r="D48" s="102">
        <f>VLOOKUP($B48,'FY24 Formula counts Final Feds'!$D$4:$L$855,3,FALSE)</f>
        <v>35</v>
      </c>
      <c r="E48" s="102">
        <f>VLOOKUP($B48,'FY24 Formula counts Final Feds'!$D$4:$L$855,9,FALSE)</f>
        <v>248</v>
      </c>
      <c r="F48" s="129">
        <f>VLOOKUP($B48,'from ED Prelim 2021 (PY)'!$A$6:$E$856,5,FALSE)</f>
        <v>0.14112903225806453</v>
      </c>
      <c r="H48" s="102">
        <v>20</v>
      </c>
      <c r="I48" s="102">
        <v>241</v>
      </c>
      <c r="J48" s="103">
        <v>8.2987551867219914E-2</v>
      </c>
      <c r="L48" s="130">
        <f t="shared" si="0"/>
        <v>-15</v>
      </c>
      <c r="M48" s="130">
        <f t="shared" si="0"/>
        <v>-7</v>
      </c>
      <c r="N48" s="130">
        <f t="shared" si="0"/>
        <v>-5.8141480390844616E-2</v>
      </c>
      <c r="O48" t="str">
        <f t="shared" si="1"/>
        <v>1704950</v>
      </c>
      <c r="P48" s="8" t="b">
        <f t="shared" si="2"/>
        <v>1</v>
      </c>
      <c r="Q48" s="8" t="b">
        <f t="shared" si="3"/>
        <v>1</v>
      </c>
    </row>
    <row r="49" spans="1:17" ht="15.75" hidden="1" x14ac:dyDescent="0.25">
      <c r="A49" t="str">
        <f>VLOOKUP(O49,'OLDPY1 Public Dist &amp; Sch'!A43:C4900,3,FALSE)</f>
        <v>34049220026</v>
      </c>
      <c r="B49" s="126">
        <v>1705050</v>
      </c>
      <c r="C49" s="101" t="s">
        <v>1746</v>
      </c>
      <c r="D49" s="102">
        <f>VLOOKUP($B49,'FY24 Formula counts Final Feds'!$D$4:$L$855,3,FALSE)</f>
        <v>450</v>
      </c>
      <c r="E49" s="102">
        <f>VLOOKUP($B49,'FY24 Formula counts Final Feds'!$D$4:$L$855,9,FALSE)</f>
        <v>9036</v>
      </c>
      <c r="F49" s="129">
        <f>VLOOKUP($B49,'from ED Prelim 2021 (PY)'!$A$6:$E$856,5,FALSE)</f>
        <v>4.9800796812749001E-2</v>
      </c>
      <c r="H49" s="102">
        <v>421</v>
      </c>
      <c r="I49" s="102">
        <v>8753</v>
      </c>
      <c r="J49" s="103">
        <v>4.8097795041699989E-2</v>
      </c>
      <c r="L49" s="130">
        <f t="shared" si="0"/>
        <v>-29</v>
      </c>
      <c r="M49" s="130">
        <f t="shared" si="0"/>
        <v>-283</v>
      </c>
      <c r="N49" s="130">
        <f t="shared" si="0"/>
        <v>-1.703001771049012E-3</v>
      </c>
      <c r="O49" t="str">
        <f t="shared" si="1"/>
        <v>1705050</v>
      </c>
      <c r="P49" s="8" t="b">
        <f t="shared" si="2"/>
        <v>1</v>
      </c>
      <c r="Q49" s="8" t="b">
        <f t="shared" si="3"/>
        <v>1</v>
      </c>
    </row>
    <row r="50" spans="1:17" ht="15.75" x14ac:dyDescent="0.25">
      <c r="A50" t="str">
        <f>VLOOKUP(O50,'OLDPY1 Public Dist &amp; Sch'!A44:C4901,3,FALSE)</f>
        <v>13014057002</v>
      </c>
      <c r="B50" s="126">
        <v>1705160</v>
      </c>
      <c r="C50" s="101" t="s">
        <v>1747</v>
      </c>
      <c r="D50" s="102">
        <f>VLOOKUP($B50,'FY24 Formula counts Final Feds'!$D$4:$L$855,3,FALSE)</f>
        <v>6</v>
      </c>
      <c r="E50" s="102">
        <f>VLOOKUP($B50,'FY24 Formula counts Final Feds'!$D$4:$L$855,9,FALSE)</f>
        <v>139</v>
      </c>
      <c r="F50" s="129">
        <f>VLOOKUP($B50,'from ED Prelim 2021 (PY)'!$A$6:$E$856,5,FALSE)</f>
        <v>4.3165467625899283E-2</v>
      </c>
      <c r="H50" s="102">
        <v>1</v>
      </c>
      <c r="I50" s="102">
        <v>140</v>
      </c>
      <c r="J50" s="103">
        <v>7.1428571428571426E-3</v>
      </c>
      <c r="L50" s="130">
        <f t="shared" si="0"/>
        <v>-5</v>
      </c>
      <c r="M50" s="130">
        <f t="shared" si="0"/>
        <v>1</v>
      </c>
      <c r="N50" s="130">
        <f t="shared" si="0"/>
        <v>-3.6022610483042138E-2</v>
      </c>
      <c r="O50" t="str">
        <f t="shared" si="1"/>
        <v>1705160</v>
      </c>
      <c r="P50" s="8" t="b">
        <f t="shared" si="2"/>
        <v>0</v>
      </c>
      <c r="Q50" s="8" t="b">
        <f t="shared" si="3"/>
        <v>0</v>
      </c>
    </row>
    <row r="51" spans="1:17" ht="15.75" hidden="1" x14ac:dyDescent="0.25">
      <c r="A51" t="str">
        <f>VLOOKUP(O51,'OLDPY1 Public Dist &amp; Sch'!A45:C4902,3,FALSE)</f>
        <v>48072066002</v>
      </c>
      <c r="B51" s="126">
        <v>1705190</v>
      </c>
      <c r="C51" s="101" t="s">
        <v>1748</v>
      </c>
      <c r="D51" s="102">
        <f>VLOOKUP($B51,'FY24 Formula counts Final Feds'!$D$4:$L$855,3,FALSE)</f>
        <v>53</v>
      </c>
      <c r="E51" s="102">
        <f>VLOOKUP($B51,'FY24 Formula counts Final Feds'!$D$4:$L$855,9,FALSE)</f>
        <v>220</v>
      </c>
      <c r="F51" s="129">
        <f>VLOOKUP($B51,'from ED Prelim 2021 (PY)'!$A$6:$E$856,5,FALSE)</f>
        <v>0.24090909090909091</v>
      </c>
      <c r="H51" s="102">
        <v>36</v>
      </c>
      <c r="I51" s="102">
        <v>216</v>
      </c>
      <c r="J51" s="103">
        <v>0.16666666666666666</v>
      </c>
      <c r="L51" s="130">
        <f t="shared" si="0"/>
        <v>-17</v>
      </c>
      <c r="M51" s="130">
        <f t="shared" si="0"/>
        <v>-4</v>
      </c>
      <c r="N51" s="130">
        <f t="shared" si="0"/>
        <v>-7.4242424242424249E-2</v>
      </c>
      <c r="O51" t="str">
        <f t="shared" si="1"/>
        <v>1705190</v>
      </c>
      <c r="P51" s="8" t="b">
        <f t="shared" si="2"/>
        <v>1</v>
      </c>
      <c r="Q51" s="8" t="b">
        <f t="shared" si="3"/>
        <v>1</v>
      </c>
    </row>
    <row r="52" spans="1:17" ht="15.75" hidden="1" x14ac:dyDescent="0.25">
      <c r="A52" t="str">
        <f>VLOOKUP(O52,'OLDPY1 Public Dist &amp; Sch'!A46:C4903,3,FALSE)</f>
        <v>31045101022</v>
      </c>
      <c r="B52" s="126">
        <v>1705220</v>
      </c>
      <c r="C52" s="101" t="s">
        <v>1749</v>
      </c>
      <c r="D52" s="102">
        <f>VLOOKUP($B52,'FY24 Formula counts Final Feds'!$D$4:$L$855,3,FALSE)</f>
        <v>305</v>
      </c>
      <c r="E52" s="102">
        <f>VLOOKUP($B52,'FY24 Formula counts Final Feds'!$D$4:$L$855,9,FALSE)</f>
        <v>6431</v>
      </c>
      <c r="F52" s="129">
        <f>VLOOKUP($B52,'from ED Prelim 2021 (PY)'!$A$6:$E$856,5,FALSE)</f>
        <v>4.7426527756180996E-2</v>
      </c>
      <c r="H52" s="102">
        <v>327</v>
      </c>
      <c r="I52" s="102">
        <v>6207</v>
      </c>
      <c r="J52" s="103">
        <v>5.2682455292411792E-2</v>
      </c>
      <c r="L52" s="130">
        <f t="shared" si="0"/>
        <v>22</v>
      </c>
      <c r="M52" s="130">
        <f t="shared" si="0"/>
        <v>-224</v>
      </c>
      <c r="N52" s="130">
        <f t="shared" si="0"/>
        <v>5.2559275362307964E-3</v>
      </c>
      <c r="O52" t="str">
        <f t="shared" si="1"/>
        <v>1705220</v>
      </c>
      <c r="P52" s="8" t="b">
        <f t="shared" si="2"/>
        <v>1</v>
      </c>
      <c r="Q52" s="8" t="b">
        <f t="shared" si="3"/>
        <v>1</v>
      </c>
    </row>
    <row r="53" spans="1:17" ht="15.75" hidden="1" x14ac:dyDescent="0.25">
      <c r="A53" t="str">
        <f>VLOOKUP(O53,'OLDPY1 Public Dist &amp; Sch'!A47:C4904,3,FALSE)</f>
        <v>34049003004</v>
      </c>
      <c r="B53" s="126">
        <v>1700010</v>
      </c>
      <c r="C53" s="101" t="s">
        <v>1750</v>
      </c>
      <c r="D53" s="102">
        <f>VLOOKUP($B53,'FY24 Formula counts Final Feds'!$D$4:$L$855,3,FALSE)</f>
        <v>395</v>
      </c>
      <c r="E53" s="102">
        <f>VLOOKUP($B53,'FY24 Formula counts Final Feds'!$D$4:$L$855,9,FALSE)</f>
        <v>2587</v>
      </c>
      <c r="F53" s="129">
        <f>VLOOKUP($B53,'from ED Prelim 2021 (PY)'!$A$6:$E$856,5,FALSE)</f>
        <v>0.15268650947042905</v>
      </c>
      <c r="H53" s="102">
        <v>387</v>
      </c>
      <c r="I53" s="102">
        <v>2510</v>
      </c>
      <c r="J53" s="103">
        <v>0.15418326693227091</v>
      </c>
      <c r="L53" s="130">
        <f t="shared" si="0"/>
        <v>-8</v>
      </c>
      <c r="M53" s="130">
        <f t="shared" si="0"/>
        <v>-77</v>
      </c>
      <c r="N53" s="130">
        <f t="shared" si="0"/>
        <v>1.4967574618418578E-3</v>
      </c>
      <c r="O53" t="str">
        <f t="shared" si="1"/>
        <v>1700010</v>
      </c>
      <c r="P53" s="8" t="b">
        <f t="shared" si="2"/>
        <v>1</v>
      </c>
      <c r="Q53" s="8" t="b">
        <f t="shared" si="3"/>
        <v>1</v>
      </c>
    </row>
    <row r="54" spans="1:17" ht="15.75" hidden="1" x14ac:dyDescent="0.25">
      <c r="A54" t="str">
        <f>VLOOKUP(O54,'OLDPY1 Public Dist &amp; Sch'!A48:C4905,3,FALSE)</f>
        <v>01009015026</v>
      </c>
      <c r="B54" s="126">
        <v>1705310</v>
      </c>
      <c r="C54" s="101" t="s">
        <v>1751</v>
      </c>
      <c r="D54" s="102">
        <f>VLOOKUP($B54,'FY24 Formula counts Final Feds'!$D$4:$L$855,3,FALSE)</f>
        <v>229</v>
      </c>
      <c r="E54" s="102">
        <f>VLOOKUP($B54,'FY24 Formula counts Final Feds'!$D$4:$L$855,9,FALSE)</f>
        <v>1453</v>
      </c>
      <c r="F54" s="129">
        <f>VLOOKUP($B54,'from ED Prelim 2021 (PY)'!$A$6:$E$856,5,FALSE)</f>
        <v>0.15760495526496904</v>
      </c>
      <c r="H54" s="102">
        <v>243</v>
      </c>
      <c r="I54" s="102">
        <v>1402</v>
      </c>
      <c r="J54" s="103">
        <v>0.17332382310984309</v>
      </c>
      <c r="L54" s="130">
        <f t="shared" si="0"/>
        <v>14</v>
      </c>
      <c r="M54" s="130">
        <f t="shared" si="0"/>
        <v>-51</v>
      </c>
      <c r="N54" s="130">
        <f t="shared" si="0"/>
        <v>1.5718867844874057E-2</v>
      </c>
      <c r="O54" t="str">
        <f t="shared" si="1"/>
        <v>1705310</v>
      </c>
      <c r="P54" s="8" t="b">
        <f t="shared" si="2"/>
        <v>1</v>
      </c>
      <c r="Q54" s="8" t="b">
        <f t="shared" si="3"/>
        <v>1</v>
      </c>
    </row>
    <row r="55" spans="1:17" ht="15.75" hidden="1" x14ac:dyDescent="0.25">
      <c r="A55" t="str">
        <f>VLOOKUP(O55,'OLDPY1 Public Dist &amp; Sch'!A49:C4906,3,FALSE)</f>
        <v>03025020026</v>
      </c>
      <c r="B55" s="126">
        <v>1705460</v>
      </c>
      <c r="C55" s="101" t="s">
        <v>1752</v>
      </c>
      <c r="D55" s="102">
        <f>VLOOKUP($B55,'FY24 Formula counts Final Feds'!$D$4:$L$855,3,FALSE)</f>
        <v>44</v>
      </c>
      <c r="E55" s="102">
        <f>VLOOKUP($B55,'FY24 Formula counts Final Feds'!$D$4:$L$855,9,FALSE)</f>
        <v>338</v>
      </c>
      <c r="F55" s="129">
        <f>VLOOKUP($B55,'from ED Prelim 2021 (PY)'!$A$6:$E$856,5,FALSE)</f>
        <v>0.13017751479289941</v>
      </c>
      <c r="H55" s="102">
        <v>57</v>
      </c>
      <c r="I55" s="102">
        <v>330</v>
      </c>
      <c r="J55" s="103">
        <v>0.17272727272727273</v>
      </c>
      <c r="L55" s="130">
        <f t="shared" si="0"/>
        <v>13</v>
      </c>
      <c r="M55" s="130">
        <f t="shared" si="0"/>
        <v>-8</v>
      </c>
      <c r="N55" s="130">
        <f t="shared" si="0"/>
        <v>4.2549757934373322E-2</v>
      </c>
      <c r="O55" t="str">
        <f t="shared" si="1"/>
        <v>1705460</v>
      </c>
      <c r="P55" s="8" t="b">
        <f t="shared" si="2"/>
        <v>1</v>
      </c>
      <c r="Q55" s="8" t="b">
        <f t="shared" si="3"/>
        <v>1</v>
      </c>
    </row>
    <row r="56" spans="1:17" ht="15.75" hidden="1" x14ac:dyDescent="0.25">
      <c r="A56" t="str">
        <f>VLOOKUP(O56,'OLDPY1 Public Dist &amp; Sch'!A50:C4907,3,FALSE)</f>
        <v>56099200U26</v>
      </c>
      <c r="B56" s="126">
        <v>1705430</v>
      </c>
      <c r="C56" s="101" t="s">
        <v>1753</v>
      </c>
      <c r="D56" s="102">
        <f>VLOOKUP($B56,'FY24 Formula counts Final Feds'!$D$4:$L$855,3,FALSE)</f>
        <v>98</v>
      </c>
      <c r="E56" s="102">
        <f>VLOOKUP($B56,'FY24 Formula counts Final Feds'!$D$4:$L$855,9,FALSE)</f>
        <v>1228</v>
      </c>
      <c r="F56" s="129">
        <f>VLOOKUP($B56,'from ED Prelim 2021 (PY)'!$A$6:$E$856,5,FALSE)</f>
        <v>7.9804560260586313E-2</v>
      </c>
      <c r="H56" s="102">
        <v>49</v>
      </c>
      <c r="I56" s="102">
        <v>1194</v>
      </c>
      <c r="J56" s="103">
        <v>4.1038525963149081E-2</v>
      </c>
      <c r="L56" s="130">
        <f t="shared" si="0"/>
        <v>-49</v>
      </c>
      <c r="M56" s="130">
        <f t="shared" si="0"/>
        <v>-34</v>
      </c>
      <c r="N56" s="130">
        <f t="shared" si="0"/>
        <v>-3.8766034297437232E-2</v>
      </c>
      <c r="O56" t="str">
        <f t="shared" si="1"/>
        <v>1705430</v>
      </c>
      <c r="P56" s="8" t="b">
        <f t="shared" si="2"/>
        <v>1</v>
      </c>
      <c r="Q56" s="8" t="b">
        <f t="shared" si="3"/>
        <v>1</v>
      </c>
    </row>
    <row r="57" spans="1:17" ht="15.75" hidden="1" x14ac:dyDescent="0.25">
      <c r="A57" t="str">
        <f>VLOOKUP(O57,'OLDPY1 Public Dist &amp; Sch'!A51:C4908,3,FALSE)</f>
        <v>50082119002</v>
      </c>
      <c r="B57" s="126">
        <v>1705580</v>
      </c>
      <c r="C57" s="101" t="s">
        <v>1754</v>
      </c>
      <c r="D57" s="102">
        <f>VLOOKUP($B57,'FY24 Formula counts Final Feds'!$D$4:$L$855,3,FALSE)</f>
        <v>223</v>
      </c>
      <c r="E57" s="102">
        <f>VLOOKUP($B57,'FY24 Formula counts Final Feds'!$D$4:$L$855,9,FALSE)</f>
        <v>1005</v>
      </c>
      <c r="F57" s="129">
        <f>VLOOKUP($B57,'from ED Prelim 2021 (PY)'!$A$6:$E$856,5,FALSE)</f>
        <v>0.2218905472636816</v>
      </c>
      <c r="H57" s="102">
        <v>248</v>
      </c>
      <c r="I57" s="102">
        <v>977</v>
      </c>
      <c r="J57" s="103">
        <v>0.25383828045035822</v>
      </c>
      <c r="L57" s="130">
        <f t="shared" si="0"/>
        <v>25</v>
      </c>
      <c r="M57" s="130">
        <f t="shared" si="0"/>
        <v>-28</v>
      </c>
      <c r="N57" s="130">
        <f t="shared" si="0"/>
        <v>3.1947733186676625E-2</v>
      </c>
      <c r="O57" t="str">
        <f t="shared" si="1"/>
        <v>1705580</v>
      </c>
      <c r="P57" s="8" t="b">
        <f t="shared" si="2"/>
        <v>1</v>
      </c>
      <c r="Q57" s="8" t="b">
        <f t="shared" si="3"/>
        <v>1</v>
      </c>
    </row>
    <row r="58" spans="1:17" ht="15.75" hidden="1" x14ac:dyDescent="0.25">
      <c r="A58" t="str">
        <f>VLOOKUP(O58,'OLDPY1 Public Dist &amp; Sch'!A52:C4909,3,FALSE)</f>
        <v>50082118002</v>
      </c>
      <c r="B58" s="126">
        <v>1705610</v>
      </c>
      <c r="C58" s="101" t="s">
        <v>1755</v>
      </c>
      <c r="D58" s="102">
        <f>VLOOKUP($B58,'FY24 Formula counts Final Feds'!$D$4:$L$855,3,FALSE)</f>
        <v>866</v>
      </c>
      <c r="E58" s="102">
        <f>VLOOKUP($B58,'FY24 Formula counts Final Feds'!$D$4:$L$855,9,FALSE)</f>
        <v>3727</v>
      </c>
      <c r="F58" s="129">
        <f>VLOOKUP($B58,'from ED Prelim 2021 (PY)'!$A$6:$E$856,5,FALSE)</f>
        <v>0.23235846525355514</v>
      </c>
      <c r="H58" s="102">
        <v>970</v>
      </c>
      <c r="I58" s="102">
        <v>3622</v>
      </c>
      <c r="J58" s="103">
        <v>0.26780784097183874</v>
      </c>
      <c r="L58" s="130">
        <f t="shared" si="0"/>
        <v>104</v>
      </c>
      <c r="M58" s="130">
        <f t="shared" si="0"/>
        <v>-105</v>
      </c>
      <c r="N58" s="130">
        <f t="shared" si="0"/>
        <v>3.5449375718283604E-2</v>
      </c>
      <c r="O58" t="str">
        <f t="shared" si="1"/>
        <v>1705610</v>
      </c>
      <c r="P58" s="8" t="b">
        <f t="shared" si="2"/>
        <v>1</v>
      </c>
      <c r="Q58" s="8" t="b">
        <f t="shared" si="3"/>
        <v>1</v>
      </c>
    </row>
    <row r="59" spans="1:17" ht="15.75" hidden="1" x14ac:dyDescent="0.25">
      <c r="A59" t="str">
        <f>VLOOKUP(O59,'OLDPY1 Public Dist &amp; Sch'!A53:C4910,3,FALSE)</f>
        <v>50082201017</v>
      </c>
      <c r="B59" s="126">
        <v>1705640</v>
      </c>
      <c r="C59" s="101" t="s">
        <v>1756</v>
      </c>
      <c r="D59" s="102">
        <f>VLOOKUP($B59,'FY24 Formula counts Final Feds'!$D$4:$L$855,3,FALSE)</f>
        <v>774</v>
      </c>
      <c r="E59" s="102">
        <f>VLOOKUP($B59,'FY24 Formula counts Final Feds'!$D$4:$L$855,9,FALSE)</f>
        <v>5393</v>
      </c>
      <c r="F59" s="129">
        <f>VLOOKUP($B59,'from ED Prelim 2021 (PY)'!$A$6:$E$856,5,FALSE)</f>
        <v>0.14351937697014649</v>
      </c>
      <c r="H59" s="102">
        <v>872</v>
      </c>
      <c r="I59" s="102">
        <v>5241</v>
      </c>
      <c r="J59" s="103">
        <v>0.166380461743942</v>
      </c>
      <c r="L59" s="130">
        <f t="shared" si="0"/>
        <v>98</v>
      </c>
      <c r="M59" s="130">
        <f t="shared" si="0"/>
        <v>-152</v>
      </c>
      <c r="N59" s="130">
        <f t="shared" si="0"/>
        <v>2.2861084773795504E-2</v>
      </c>
      <c r="O59" t="str">
        <f t="shared" si="1"/>
        <v>1705640</v>
      </c>
      <c r="P59" s="8" t="b">
        <f t="shared" si="2"/>
        <v>1</v>
      </c>
      <c r="Q59" s="8" t="b">
        <f t="shared" si="3"/>
        <v>1</v>
      </c>
    </row>
    <row r="60" spans="1:17" ht="15.75" hidden="1" x14ac:dyDescent="0.25">
      <c r="A60" t="str">
        <f>VLOOKUP(O60,'OLDPY1 Public Dist &amp; Sch'!A54:C4911,3,FALSE)</f>
        <v>06016088002</v>
      </c>
      <c r="B60" s="126">
        <v>1705760</v>
      </c>
      <c r="C60" s="101" t="s">
        <v>1757</v>
      </c>
      <c r="D60" s="102">
        <f>VLOOKUP($B60,'FY24 Formula counts Final Feds'!$D$4:$L$855,3,FALSE)</f>
        <v>577</v>
      </c>
      <c r="E60" s="102">
        <f>VLOOKUP($B60,'FY24 Formula counts Final Feds'!$D$4:$L$855,9,FALSE)</f>
        <v>2515</v>
      </c>
      <c r="F60" s="129">
        <f>VLOOKUP($B60,'from ED Prelim 2021 (PY)'!$A$6:$E$856,5,FALSE)</f>
        <v>0.22942345924453281</v>
      </c>
      <c r="H60" s="102">
        <v>474</v>
      </c>
      <c r="I60" s="102">
        <v>2434</v>
      </c>
      <c r="J60" s="103">
        <v>0.19474116680361545</v>
      </c>
      <c r="L60" s="130">
        <f t="shared" si="0"/>
        <v>-103</v>
      </c>
      <c r="M60" s="130">
        <f t="shared" si="0"/>
        <v>-81</v>
      </c>
      <c r="N60" s="130">
        <f t="shared" si="0"/>
        <v>-3.4682292440917362E-2</v>
      </c>
      <c r="O60" t="str">
        <f t="shared" si="1"/>
        <v>1705760</v>
      </c>
      <c r="P60" s="8" t="b">
        <f t="shared" si="2"/>
        <v>1</v>
      </c>
      <c r="Q60" s="8" t="b">
        <f t="shared" si="3"/>
        <v>1</v>
      </c>
    </row>
    <row r="61" spans="1:17" ht="15.75" hidden="1" x14ac:dyDescent="0.25">
      <c r="A61" t="str">
        <f>VLOOKUP(O61,'OLDPY1 Public Dist &amp; Sch'!A55:C4912,3,FALSE)</f>
        <v>04004100026</v>
      </c>
      <c r="B61" s="126">
        <v>1705790</v>
      </c>
      <c r="C61" s="101" t="s">
        <v>1758</v>
      </c>
      <c r="D61" s="102">
        <f>VLOOKUP($B61,'FY24 Formula counts Final Feds'!$D$4:$L$855,3,FALSE)</f>
        <v>1045</v>
      </c>
      <c r="E61" s="102">
        <f>VLOOKUP($B61,'FY24 Formula counts Final Feds'!$D$4:$L$855,9,FALSE)</f>
        <v>8198</v>
      </c>
      <c r="F61" s="129">
        <f>VLOOKUP($B61,'from ED Prelim 2021 (PY)'!$A$6:$E$856,5,FALSE)</f>
        <v>0.12747011466211272</v>
      </c>
      <c r="H61" s="102">
        <v>877</v>
      </c>
      <c r="I61" s="102">
        <v>7995</v>
      </c>
      <c r="J61" s="103">
        <v>0.10969355847404628</v>
      </c>
      <c r="L61" s="130">
        <f t="shared" si="0"/>
        <v>-168</v>
      </c>
      <c r="M61" s="130">
        <f t="shared" si="0"/>
        <v>-203</v>
      </c>
      <c r="N61" s="130">
        <f t="shared" si="0"/>
        <v>-1.7776556188066436E-2</v>
      </c>
      <c r="O61" t="str">
        <f t="shared" si="1"/>
        <v>1705790</v>
      </c>
      <c r="P61" s="8" t="b">
        <f t="shared" si="2"/>
        <v>1</v>
      </c>
      <c r="Q61" s="8" t="b">
        <f t="shared" si="3"/>
        <v>1</v>
      </c>
    </row>
    <row r="62" spans="1:17" ht="15.75" hidden="1" x14ac:dyDescent="0.25">
      <c r="A62" t="str">
        <f>VLOOKUP(O62,'OLDPY1 Public Dist &amp; Sch'!A56:C4913,3,FALSE)</f>
        <v>39074005026</v>
      </c>
      <c r="B62" s="126">
        <v>1705820</v>
      </c>
      <c r="C62" s="101" t="s">
        <v>1759</v>
      </c>
      <c r="D62" s="102">
        <f>VLOOKUP($B62,'FY24 Formula counts Final Feds'!$D$4:$L$855,3,FALSE)</f>
        <v>31</v>
      </c>
      <c r="E62" s="102">
        <f>VLOOKUP($B62,'FY24 Formula counts Final Feds'!$D$4:$L$855,9,FALSE)</f>
        <v>290</v>
      </c>
      <c r="F62" s="129">
        <f>VLOOKUP($B62,'from ED Prelim 2021 (PY)'!$A$6:$E$856,5,FALSE)</f>
        <v>0.10689655172413794</v>
      </c>
      <c r="H62" s="102">
        <v>31</v>
      </c>
      <c r="I62" s="102">
        <v>285</v>
      </c>
      <c r="J62" s="103">
        <v>0.10877192982456141</v>
      </c>
      <c r="L62" s="130">
        <f t="shared" si="0"/>
        <v>0</v>
      </c>
      <c r="M62" s="130">
        <f t="shared" si="0"/>
        <v>-5</v>
      </c>
      <c r="N62" s="130">
        <f t="shared" si="0"/>
        <v>1.8753781004234721E-3</v>
      </c>
      <c r="O62" t="str">
        <f t="shared" si="1"/>
        <v>1705820</v>
      </c>
      <c r="P62" s="8" t="b">
        <f t="shared" si="2"/>
        <v>1</v>
      </c>
      <c r="Q62" s="8" t="b">
        <f t="shared" si="3"/>
        <v>1</v>
      </c>
    </row>
    <row r="63" spans="1:17" ht="15.75" hidden="1" x14ac:dyDescent="0.25">
      <c r="A63" t="str">
        <f>VLOOKUP(O63,'OLDPY1 Public Dist &amp; Sch'!A57:C4914,3,FALSE)</f>
        <v>19022025002</v>
      </c>
      <c r="B63" s="126">
        <v>1705880</v>
      </c>
      <c r="C63" s="101" t="s">
        <v>1760</v>
      </c>
      <c r="D63" s="102">
        <f>VLOOKUP($B63,'FY24 Formula counts Final Feds'!$D$4:$L$855,3,FALSE)</f>
        <v>36</v>
      </c>
      <c r="E63" s="102">
        <f>VLOOKUP($B63,'FY24 Formula counts Final Feds'!$D$4:$L$855,9,FALSE)</f>
        <v>731</v>
      </c>
      <c r="F63" s="129">
        <f>VLOOKUP($B63,'from ED Prelim 2021 (PY)'!$A$6:$E$856,5,FALSE)</f>
        <v>4.9247606019151846E-2</v>
      </c>
      <c r="H63" s="102">
        <v>32</v>
      </c>
      <c r="I63" s="102">
        <v>709</v>
      </c>
      <c r="J63" s="103">
        <v>4.5133991537376586E-2</v>
      </c>
      <c r="L63" s="130">
        <f t="shared" si="0"/>
        <v>-4</v>
      </c>
      <c r="M63" s="130">
        <f t="shared" si="0"/>
        <v>-22</v>
      </c>
      <c r="N63" s="130">
        <f t="shared" si="0"/>
        <v>-4.1136144817752601E-3</v>
      </c>
      <c r="O63" t="str">
        <f t="shared" si="1"/>
        <v>1705880</v>
      </c>
      <c r="P63" s="8" t="b">
        <f t="shared" si="2"/>
        <v>1</v>
      </c>
      <c r="Q63" s="8" t="b">
        <f t="shared" si="3"/>
        <v>1</v>
      </c>
    </row>
    <row r="64" spans="1:17" ht="15.75" hidden="1" x14ac:dyDescent="0.25">
      <c r="A64" t="str">
        <f>VLOOKUP(O64,'OLDPY1 Public Dist &amp; Sch'!A58:C4915,3,FALSE)</f>
        <v>19022002002</v>
      </c>
      <c r="B64" s="126">
        <v>1705910</v>
      </c>
      <c r="C64" s="101" t="s">
        <v>1761</v>
      </c>
      <c r="D64" s="102">
        <f>VLOOKUP($B64,'FY24 Formula counts Final Feds'!$D$4:$L$855,3,FALSE)</f>
        <v>255</v>
      </c>
      <c r="E64" s="102">
        <f>VLOOKUP($B64,'FY24 Formula counts Final Feds'!$D$4:$L$855,9,FALSE)</f>
        <v>2045</v>
      </c>
      <c r="F64" s="129">
        <f>VLOOKUP($B64,'from ED Prelim 2021 (PY)'!$A$6:$E$856,5,FALSE)</f>
        <v>0.12469437652811736</v>
      </c>
      <c r="H64" s="102">
        <v>258</v>
      </c>
      <c r="I64" s="102">
        <v>1984</v>
      </c>
      <c r="J64" s="103">
        <v>0.13004032258064516</v>
      </c>
      <c r="L64" s="130">
        <f t="shared" si="0"/>
        <v>3</v>
      </c>
      <c r="M64" s="130">
        <f t="shared" si="0"/>
        <v>-61</v>
      </c>
      <c r="N64" s="130">
        <f t="shared" si="0"/>
        <v>5.3459460525277919E-3</v>
      </c>
      <c r="O64" t="str">
        <f t="shared" si="1"/>
        <v>1705910</v>
      </c>
      <c r="P64" s="8" t="b">
        <f t="shared" si="2"/>
        <v>1</v>
      </c>
      <c r="Q64" s="8" t="b">
        <f t="shared" si="3"/>
        <v>1</v>
      </c>
    </row>
    <row r="65" spans="1:17" ht="15.75" hidden="1" x14ac:dyDescent="0.25">
      <c r="A65" t="str">
        <f>VLOOKUP(O65,'OLDPY1 Public Dist &amp; Sch'!A59:C4916,3,FALSE)</f>
        <v>21028047004</v>
      </c>
      <c r="B65" s="126">
        <v>1705950</v>
      </c>
      <c r="C65" s="101" t="s">
        <v>1762</v>
      </c>
      <c r="D65" s="102">
        <f>VLOOKUP($B65,'FY24 Formula counts Final Feds'!$D$4:$L$855,3,FALSE)</f>
        <v>242</v>
      </c>
      <c r="E65" s="102">
        <f>VLOOKUP($B65,'FY24 Formula counts Final Feds'!$D$4:$L$855,9,FALSE)</f>
        <v>1069</v>
      </c>
      <c r="F65" s="129">
        <f>VLOOKUP($B65,'from ED Prelim 2021 (PY)'!$A$6:$E$856,5,FALSE)</f>
        <v>0.22637979420018708</v>
      </c>
      <c r="H65" s="102">
        <v>259</v>
      </c>
      <c r="I65" s="102">
        <v>1046</v>
      </c>
      <c r="J65" s="103">
        <v>0.24760994263862332</v>
      </c>
      <c r="L65" s="130">
        <f t="shared" si="0"/>
        <v>17</v>
      </c>
      <c r="M65" s="130">
        <f t="shared" si="0"/>
        <v>-23</v>
      </c>
      <c r="N65" s="130">
        <f t="shared" si="0"/>
        <v>2.1230148438436236E-2</v>
      </c>
      <c r="O65" t="str">
        <f t="shared" si="1"/>
        <v>1705950</v>
      </c>
      <c r="P65" s="8" t="b">
        <f t="shared" si="2"/>
        <v>1</v>
      </c>
      <c r="Q65" s="8" t="b">
        <f t="shared" si="3"/>
        <v>1</v>
      </c>
    </row>
    <row r="66" spans="1:17" ht="15.75" hidden="1" x14ac:dyDescent="0.25">
      <c r="A66" t="str">
        <f>VLOOKUP(O66,'OLDPY1 Public Dist &amp; Sch'!A60:C4917,3,FALSE)</f>
        <v>21028103013</v>
      </c>
      <c r="B66" s="126">
        <v>1705970</v>
      </c>
      <c r="C66" s="101" t="s">
        <v>1763</v>
      </c>
      <c r="D66" s="102">
        <f>VLOOKUP($B66,'FY24 Formula counts Final Feds'!$D$4:$L$855,3,FALSE)</f>
        <v>113</v>
      </c>
      <c r="E66" s="102">
        <f>VLOOKUP($B66,'FY24 Formula counts Final Feds'!$D$4:$L$855,9,FALSE)</f>
        <v>658</v>
      </c>
      <c r="F66" s="129">
        <f>VLOOKUP($B66,'from ED Prelim 2021 (PY)'!$A$6:$E$856,5,FALSE)</f>
        <v>0.16765578635014836</v>
      </c>
      <c r="H66" s="102">
        <v>125</v>
      </c>
      <c r="I66" s="102">
        <v>659</v>
      </c>
      <c r="J66" s="103">
        <v>0.18968133535660092</v>
      </c>
      <c r="L66" s="130">
        <f t="shared" si="0"/>
        <v>12</v>
      </c>
      <c r="M66" s="130">
        <f t="shared" si="0"/>
        <v>1</v>
      </c>
      <c r="N66" s="130">
        <f t="shared" si="0"/>
        <v>2.2025549006452566E-2</v>
      </c>
      <c r="O66" t="str">
        <f t="shared" si="1"/>
        <v>1705970</v>
      </c>
      <c r="P66" s="8" t="b">
        <f t="shared" si="2"/>
        <v>1</v>
      </c>
      <c r="Q66" s="8" t="b">
        <f t="shared" si="3"/>
        <v>1</v>
      </c>
    </row>
    <row r="67" spans="1:17" ht="15.75" hidden="1" x14ac:dyDescent="0.25">
      <c r="A67" t="str">
        <f>VLOOKUP(O67,'OLDPY1 Public Dist &amp; Sch'!A61:C4918,3,FALSE)</f>
        <v>06016087002</v>
      </c>
      <c r="B67" s="126">
        <v>1706000</v>
      </c>
      <c r="C67" s="101" t="s">
        <v>1764</v>
      </c>
      <c r="D67" s="102">
        <f>VLOOKUP($B67,'FY24 Formula counts Final Feds'!$D$4:$L$855,3,FALSE)</f>
        <v>495</v>
      </c>
      <c r="E67" s="102">
        <f>VLOOKUP($B67,'FY24 Formula counts Final Feds'!$D$4:$L$855,9,FALSE)</f>
        <v>2597</v>
      </c>
      <c r="F67" s="129">
        <f>VLOOKUP($B67,'from ED Prelim 2021 (PY)'!$A$6:$E$856,5,FALSE)</f>
        <v>0.19060454370427415</v>
      </c>
      <c r="H67" s="102">
        <v>383</v>
      </c>
      <c r="I67" s="102">
        <v>2513</v>
      </c>
      <c r="J67" s="103">
        <v>0.15240748109828889</v>
      </c>
      <c r="L67" s="130">
        <f t="shared" si="0"/>
        <v>-112</v>
      </c>
      <c r="M67" s="130">
        <f t="shared" si="0"/>
        <v>-84</v>
      </c>
      <c r="N67" s="130">
        <f t="shared" si="0"/>
        <v>-3.8197062605985266E-2</v>
      </c>
      <c r="O67" t="str">
        <f t="shared" si="1"/>
        <v>1706000</v>
      </c>
      <c r="P67" s="8" t="b">
        <f t="shared" si="2"/>
        <v>1</v>
      </c>
      <c r="Q67" s="8" t="b">
        <f t="shared" si="3"/>
        <v>1</v>
      </c>
    </row>
    <row r="68" spans="1:17" ht="15.75" hidden="1" x14ac:dyDescent="0.25">
      <c r="A68" t="str">
        <f>VLOOKUP(O68,'OLDPY1 Public Dist &amp; Sch'!A62:C4919,3,FALSE)</f>
        <v>06016098002</v>
      </c>
      <c r="B68" s="126">
        <v>1706060</v>
      </c>
      <c r="C68" s="101" t="s">
        <v>1765</v>
      </c>
      <c r="D68" s="102">
        <f>VLOOKUP($B68,'FY24 Formula counts Final Feds'!$D$4:$L$855,3,FALSE)</f>
        <v>702</v>
      </c>
      <c r="E68" s="102">
        <f>VLOOKUP($B68,'FY24 Formula counts Final Feds'!$D$4:$L$855,9,FALSE)</f>
        <v>3195</v>
      </c>
      <c r="F68" s="129">
        <f>VLOOKUP($B68,'from ED Prelim 2021 (PY)'!$A$6:$E$856,5,FALSE)</f>
        <v>0.21971830985915494</v>
      </c>
      <c r="H68" s="102">
        <v>621</v>
      </c>
      <c r="I68" s="102">
        <v>3093</v>
      </c>
      <c r="J68" s="103">
        <v>0.20077594568380214</v>
      </c>
      <c r="L68" s="130">
        <f t="shared" si="0"/>
        <v>-81</v>
      </c>
      <c r="M68" s="130">
        <f t="shared" si="0"/>
        <v>-102</v>
      </c>
      <c r="N68" s="130">
        <f t="shared" si="0"/>
        <v>-1.8942364175352805E-2</v>
      </c>
      <c r="O68" t="str">
        <f t="shared" si="1"/>
        <v>1706060</v>
      </c>
      <c r="P68" s="8" t="b">
        <f t="shared" si="2"/>
        <v>1</v>
      </c>
      <c r="Q68" s="8" t="b">
        <f t="shared" si="3"/>
        <v>1</v>
      </c>
    </row>
    <row r="69" spans="1:17" ht="15.75" hidden="1" x14ac:dyDescent="0.25">
      <c r="A69" t="str">
        <f>VLOOKUP(O69,'OLDPY1 Public Dist &amp; Sch'!A63:C4920,3,FALSE)</f>
        <v>06016100002</v>
      </c>
      <c r="B69" s="126">
        <v>1706090</v>
      </c>
      <c r="C69" s="101" t="s">
        <v>1766</v>
      </c>
      <c r="D69" s="102">
        <f>VLOOKUP($B69,'FY24 Formula counts Final Feds'!$D$4:$L$855,3,FALSE)</f>
        <v>623</v>
      </c>
      <c r="E69" s="102">
        <f>VLOOKUP($B69,'FY24 Formula counts Final Feds'!$D$4:$L$855,9,FALSE)</f>
        <v>3713</v>
      </c>
      <c r="F69" s="129">
        <f>VLOOKUP($B69,'from ED Prelim 2021 (PY)'!$A$6:$E$856,5,FALSE)</f>
        <v>0.16778884998653379</v>
      </c>
      <c r="H69" s="102">
        <v>548</v>
      </c>
      <c r="I69" s="102">
        <v>3594</v>
      </c>
      <c r="J69" s="103">
        <v>0.15247634947134112</v>
      </c>
      <c r="L69" s="130">
        <f t="shared" si="0"/>
        <v>-75</v>
      </c>
      <c r="M69" s="130">
        <f t="shared" si="0"/>
        <v>-119</v>
      </c>
      <c r="N69" s="130">
        <f t="shared" si="0"/>
        <v>-1.5312500515192673E-2</v>
      </c>
      <c r="O69" t="str">
        <f t="shared" si="1"/>
        <v>1706090</v>
      </c>
      <c r="P69" s="8" t="b">
        <f t="shared" si="2"/>
        <v>1</v>
      </c>
      <c r="Q69" s="8" t="b">
        <f t="shared" si="3"/>
        <v>1</v>
      </c>
    </row>
    <row r="70" spans="1:17" ht="15.75" hidden="1" x14ac:dyDescent="0.25">
      <c r="A70" t="str">
        <f>VLOOKUP(O70,'OLDPY1 Public Dist &amp; Sch'!A64:C4921,3,FALSE)</f>
        <v>41057008026</v>
      </c>
      <c r="B70" s="126">
        <v>1706120</v>
      </c>
      <c r="C70" s="101" t="s">
        <v>1767</v>
      </c>
      <c r="D70" s="102">
        <f>VLOOKUP($B70,'FY24 Formula counts Final Feds'!$D$4:$L$855,3,FALSE)</f>
        <v>328</v>
      </c>
      <c r="E70" s="102">
        <f>VLOOKUP($B70,'FY24 Formula counts Final Feds'!$D$4:$L$855,9,FALSE)</f>
        <v>2626</v>
      </c>
      <c r="F70" s="129">
        <f>VLOOKUP($B70,'from ED Prelim 2021 (PY)'!$A$6:$E$856,5,FALSE)</f>
        <v>0.12490479817212491</v>
      </c>
      <c r="H70" s="102">
        <v>336</v>
      </c>
      <c r="I70" s="102">
        <v>2549</v>
      </c>
      <c r="J70" s="103">
        <v>0.13181639858768143</v>
      </c>
      <c r="L70" s="130">
        <f t="shared" si="0"/>
        <v>8</v>
      </c>
      <c r="M70" s="130">
        <f t="shared" si="0"/>
        <v>-77</v>
      </c>
      <c r="N70" s="130">
        <f t="shared" si="0"/>
        <v>6.9116004155565236E-3</v>
      </c>
      <c r="O70" t="str">
        <f t="shared" si="1"/>
        <v>1706120</v>
      </c>
      <c r="P70" s="8" t="b">
        <f t="shared" si="2"/>
        <v>1</v>
      </c>
      <c r="Q70" s="8" t="b">
        <f t="shared" si="3"/>
        <v>1</v>
      </c>
    </row>
    <row r="71" spans="1:17" ht="15.75" hidden="1" x14ac:dyDescent="0.25">
      <c r="A71" t="str">
        <f>VLOOKUP(O71,'OLDPY1 Public Dist &amp; Sch'!A65:C4922,3,FALSE)</f>
        <v>13041082002</v>
      </c>
      <c r="B71" s="126">
        <v>1706180</v>
      </c>
      <c r="C71" s="101" t="s">
        <v>1768</v>
      </c>
      <c r="D71" s="102">
        <f>VLOOKUP($B71,'FY24 Formula counts Final Feds'!$D$4:$L$855,3,FALSE)</f>
        <v>33</v>
      </c>
      <c r="E71" s="102">
        <f>VLOOKUP($B71,'FY24 Formula counts Final Feds'!$D$4:$L$855,9,FALSE)</f>
        <v>147</v>
      </c>
      <c r="F71" s="129">
        <f>VLOOKUP($B71,'from ED Prelim 2021 (PY)'!$A$6:$E$856,5,FALSE)</f>
        <v>0.22448979591836735</v>
      </c>
      <c r="H71" s="102">
        <v>28</v>
      </c>
      <c r="I71" s="102">
        <v>144</v>
      </c>
      <c r="J71" s="103">
        <v>0.19444444444444445</v>
      </c>
      <c r="L71" s="130">
        <f t="shared" si="0"/>
        <v>-5</v>
      </c>
      <c r="M71" s="130">
        <f t="shared" si="0"/>
        <v>-3</v>
      </c>
      <c r="N71" s="130">
        <f t="shared" si="0"/>
        <v>-3.0045351473922899E-2</v>
      </c>
      <c r="O71" t="str">
        <f t="shared" si="1"/>
        <v>1706180</v>
      </c>
      <c r="P71" s="8" t="b">
        <f t="shared" si="2"/>
        <v>1</v>
      </c>
      <c r="Q71" s="8" t="b">
        <f t="shared" si="3"/>
        <v>1</v>
      </c>
    </row>
    <row r="72" spans="1:17" ht="15.75" hidden="1" x14ac:dyDescent="0.25">
      <c r="A72" t="str">
        <f>VLOOKUP(O72,'OLDPY1 Public Dist &amp; Sch'!A66:C4923,3,FALSE)</f>
        <v>34049038002</v>
      </c>
      <c r="B72" s="126">
        <v>1706270</v>
      </c>
      <c r="C72" s="101" t="s">
        <v>1769</v>
      </c>
      <c r="D72" s="102">
        <f>VLOOKUP($B72,'FY24 Formula counts Final Feds'!$D$4:$L$855,3,FALSE)</f>
        <v>131</v>
      </c>
      <c r="E72" s="102">
        <f>VLOOKUP($B72,'FY24 Formula counts Final Feds'!$D$4:$L$855,9,FALSE)</f>
        <v>1849</v>
      </c>
      <c r="F72" s="129">
        <f>VLOOKUP($B72,'from ED Prelim 2021 (PY)'!$A$6:$E$856,5,FALSE)</f>
        <v>7.0849107625743646E-2</v>
      </c>
      <c r="H72" s="102">
        <v>114</v>
      </c>
      <c r="I72" s="102">
        <v>1794</v>
      </c>
      <c r="J72" s="103">
        <v>6.354515050167224E-2</v>
      </c>
      <c r="L72" s="130">
        <f t="shared" si="0"/>
        <v>-17</v>
      </c>
      <c r="M72" s="130">
        <f t="shared" si="0"/>
        <v>-55</v>
      </c>
      <c r="N72" s="130">
        <f t="shared" si="0"/>
        <v>-7.3039571240714057E-3</v>
      </c>
      <c r="O72" t="str">
        <f t="shared" si="1"/>
        <v>1706270</v>
      </c>
      <c r="P72" s="8" t="b">
        <f t="shared" si="2"/>
        <v>1</v>
      </c>
      <c r="Q72" s="8" t="b">
        <f t="shared" si="3"/>
        <v>1</v>
      </c>
    </row>
    <row r="73" spans="1:17" ht="15.75" hidden="1" x14ac:dyDescent="0.25">
      <c r="A73" t="str">
        <f>VLOOKUP(O73,'OLDPY1 Public Dist &amp; Sch'!A67:C4924,3,FALSE)</f>
        <v>54092001026</v>
      </c>
      <c r="B73" s="126">
        <v>1706390</v>
      </c>
      <c r="C73" s="101" t="s">
        <v>1770</v>
      </c>
      <c r="D73" s="102">
        <f>VLOOKUP($B73,'FY24 Formula counts Final Feds'!$D$4:$L$855,3,FALSE)</f>
        <v>97</v>
      </c>
      <c r="E73" s="102">
        <f>VLOOKUP($B73,'FY24 Formula counts Final Feds'!$D$4:$L$855,9,FALSE)</f>
        <v>877</v>
      </c>
      <c r="F73" s="129">
        <f>VLOOKUP($B73,'from ED Prelim 2021 (PY)'!$A$6:$E$856,5,FALSE)</f>
        <v>0.11060433295324971</v>
      </c>
      <c r="H73" s="102">
        <v>91</v>
      </c>
      <c r="I73" s="102">
        <v>853</v>
      </c>
      <c r="J73" s="103">
        <v>0.10668229777256741</v>
      </c>
      <c r="L73" s="130">
        <f t="shared" ref="L73:N136" si="4">H73-D73</f>
        <v>-6</v>
      </c>
      <c r="M73" s="130">
        <f t="shared" si="4"/>
        <v>-24</v>
      </c>
      <c r="N73" s="130">
        <f t="shared" si="4"/>
        <v>-3.9220351806823067E-3</v>
      </c>
      <c r="O73" t="str">
        <f t="shared" si="1"/>
        <v>1706390</v>
      </c>
      <c r="P73" s="8" t="b">
        <f t="shared" ref="P73:P136" si="5">+IF(AND(H73&gt;9,J73&gt;0.02),TRUE,FALSE)</f>
        <v>1</v>
      </c>
      <c r="Q73" s="8" t="b">
        <f t="shared" ref="Q73:Q136" si="6">+IF(AND(D73&gt;9,F73&gt;0.02),TRUE,FALSE)</f>
        <v>1</v>
      </c>
    </row>
    <row r="74" spans="1:17" ht="15.75" hidden="1" x14ac:dyDescent="0.25">
      <c r="A74" t="str">
        <f>VLOOKUP(O74,'OLDPY1 Public Dist &amp; Sch'!A68:C4925,3,FALSE)</f>
        <v>07016206017</v>
      </c>
      <c r="B74" s="126">
        <v>1706420</v>
      </c>
      <c r="C74" s="101" t="s">
        <v>1771</v>
      </c>
      <c r="D74" s="102">
        <f>VLOOKUP($B74,'FY24 Formula counts Final Feds'!$D$4:$L$855,3,FALSE)</f>
        <v>901</v>
      </c>
      <c r="E74" s="102">
        <f>VLOOKUP($B74,'FY24 Formula counts Final Feds'!$D$4:$L$855,9,FALSE)</f>
        <v>3779</v>
      </c>
      <c r="F74" s="129">
        <f>VLOOKUP($B74,'from ED Prelim 2021 (PY)'!$A$6:$E$856,5,FALSE)</f>
        <v>0.23842286319132044</v>
      </c>
      <c r="H74" s="102">
        <v>986</v>
      </c>
      <c r="I74" s="102">
        <v>3659</v>
      </c>
      <c r="J74" s="103">
        <v>0.26947253347909267</v>
      </c>
      <c r="L74" s="130">
        <f t="shared" si="4"/>
        <v>85</v>
      </c>
      <c r="M74" s="130">
        <f t="shared" si="4"/>
        <v>-120</v>
      </c>
      <c r="N74" s="130">
        <f t="shared" si="4"/>
        <v>3.1049670287772224E-2</v>
      </c>
      <c r="O74" t="str">
        <f t="shared" ref="O74:O137" si="7">LEFT(B74,7)</f>
        <v>1706420</v>
      </c>
      <c r="P74" s="8" t="b">
        <f t="shared" si="5"/>
        <v>1</v>
      </c>
      <c r="Q74" s="8" t="b">
        <f t="shared" si="6"/>
        <v>1</v>
      </c>
    </row>
    <row r="75" spans="1:17" ht="15.75" hidden="1" x14ac:dyDescent="0.25">
      <c r="A75" t="str">
        <f>VLOOKUP(O75,'OLDPY1 Public Dist &amp; Sch'!A69:C4926,3,FALSE)</f>
        <v>19022013002</v>
      </c>
      <c r="B75" s="126">
        <v>1706450</v>
      </c>
      <c r="C75" s="101" t="s">
        <v>1772</v>
      </c>
      <c r="D75" s="102">
        <f>VLOOKUP($B75,'FY24 Formula counts Final Feds'!$D$4:$L$855,3,FALSE)</f>
        <v>79</v>
      </c>
      <c r="E75" s="102">
        <f>VLOOKUP($B75,'FY24 Formula counts Final Feds'!$D$4:$L$855,9,FALSE)</f>
        <v>1285</v>
      </c>
      <c r="F75" s="129">
        <f>VLOOKUP($B75,'from ED Prelim 2021 (PY)'!$A$6:$E$856,5,FALSE)</f>
        <v>6.147859922178988E-2</v>
      </c>
      <c r="H75" s="102">
        <v>69</v>
      </c>
      <c r="I75" s="102">
        <v>1247</v>
      </c>
      <c r="J75" s="103">
        <v>5.5332798716920609E-2</v>
      </c>
      <c r="L75" s="130">
        <f t="shared" si="4"/>
        <v>-10</v>
      </c>
      <c r="M75" s="130">
        <f t="shared" si="4"/>
        <v>-38</v>
      </c>
      <c r="N75" s="130">
        <f t="shared" si="4"/>
        <v>-6.1458005048692713E-3</v>
      </c>
      <c r="O75" t="str">
        <f t="shared" si="7"/>
        <v>1706450</v>
      </c>
      <c r="P75" s="8" t="b">
        <f t="shared" si="5"/>
        <v>1</v>
      </c>
      <c r="Q75" s="8" t="b">
        <f t="shared" si="6"/>
        <v>1</v>
      </c>
    </row>
    <row r="76" spans="1:17" ht="15.75" hidden="1" x14ac:dyDescent="0.25">
      <c r="A76" t="str">
        <f>VLOOKUP(O76,'OLDPY1 Public Dist &amp; Sch'!A70:C4927,3,FALSE)</f>
        <v>17064087025</v>
      </c>
      <c r="B76" s="126">
        <v>1706480</v>
      </c>
      <c r="C76" s="101" t="s">
        <v>1773</v>
      </c>
      <c r="D76" s="102">
        <f>VLOOKUP($B76,'FY24 Formula counts Final Feds'!$D$4:$L$855,3,FALSE)</f>
        <v>1052</v>
      </c>
      <c r="E76" s="102">
        <f>VLOOKUP($B76,'FY24 Formula counts Final Feds'!$D$4:$L$855,9,FALSE)</f>
        <v>5994</v>
      </c>
      <c r="F76" s="129">
        <f>VLOOKUP($B76,'from ED Prelim 2021 (PY)'!$A$6:$E$856,5,FALSE)</f>
        <v>0.17550884217550886</v>
      </c>
      <c r="H76" s="102">
        <v>894</v>
      </c>
      <c r="I76" s="102">
        <v>5933</v>
      </c>
      <c r="J76" s="103">
        <v>0.15068262261924828</v>
      </c>
      <c r="L76" s="130">
        <f t="shared" si="4"/>
        <v>-158</v>
      </c>
      <c r="M76" s="130">
        <f t="shared" si="4"/>
        <v>-61</v>
      </c>
      <c r="N76" s="130">
        <f t="shared" si="4"/>
        <v>-2.4826219556260576E-2</v>
      </c>
      <c r="O76" t="str">
        <f t="shared" si="7"/>
        <v>1706480</v>
      </c>
      <c r="P76" s="8" t="b">
        <f t="shared" si="5"/>
        <v>1</v>
      </c>
      <c r="Q76" s="8" t="b">
        <f t="shared" si="6"/>
        <v>1</v>
      </c>
    </row>
    <row r="77" spans="1:17" ht="15.75" hidden="1" x14ac:dyDescent="0.25">
      <c r="A77" t="str">
        <f>VLOOKUP(O77,'OLDPY1 Public Dist &amp; Sch'!A71:C4928,3,FALSE)</f>
        <v>17020018026</v>
      </c>
      <c r="B77" s="126">
        <v>1700003</v>
      </c>
      <c r="C77" s="101" t="s">
        <v>1774</v>
      </c>
      <c r="D77" s="102">
        <f>VLOOKUP($B77,'FY24 Formula counts Final Feds'!$D$4:$L$855,3,FALSE)</f>
        <v>90</v>
      </c>
      <c r="E77" s="102">
        <f>VLOOKUP($B77,'FY24 Formula counts Final Feds'!$D$4:$L$855,9,FALSE)</f>
        <v>716</v>
      </c>
      <c r="F77" s="129">
        <f>VLOOKUP($B77,'from ED Prelim 2021 (PY)'!$A$6:$E$856,5,FALSE)</f>
        <v>0.12569832402234637</v>
      </c>
      <c r="H77" s="102">
        <v>95</v>
      </c>
      <c r="I77" s="102">
        <v>705</v>
      </c>
      <c r="J77" s="103">
        <v>0.13475177304964539</v>
      </c>
      <c r="L77" s="130">
        <f t="shared" si="4"/>
        <v>5</v>
      </c>
      <c r="M77" s="130">
        <f t="shared" si="4"/>
        <v>-11</v>
      </c>
      <c r="N77" s="130">
        <f t="shared" si="4"/>
        <v>9.0534490272990154E-3</v>
      </c>
      <c r="O77" t="str">
        <f t="shared" si="7"/>
        <v>1700003</v>
      </c>
      <c r="P77" s="8" t="b">
        <f t="shared" si="5"/>
        <v>1</v>
      </c>
      <c r="Q77" s="8" t="b">
        <f t="shared" si="6"/>
        <v>1</v>
      </c>
    </row>
    <row r="78" spans="1:17" ht="15.75" hidden="1" x14ac:dyDescent="0.25">
      <c r="A78" t="str">
        <f>VLOOKUP(O78,'OLDPY1 Public Dist &amp; Sch'!A72:C4929,3,FALSE)</f>
        <v>13041318027</v>
      </c>
      <c r="B78" s="126">
        <v>1701417</v>
      </c>
      <c r="C78" s="101" t="s">
        <v>69</v>
      </c>
      <c r="D78" s="102">
        <f>VLOOKUP($B78,'FY24 Formula counts Final Feds'!$D$4:$L$855,3,FALSE)</f>
        <v>65</v>
      </c>
      <c r="E78" s="102">
        <f>VLOOKUP($B78,'FY24 Formula counts Final Feds'!$D$4:$L$855,9,FALSE)</f>
        <v>442</v>
      </c>
      <c r="F78" s="129">
        <f>VLOOKUP($B78,'from ED Prelim 2021 (PY)'!$A$6:$E$856,5,FALSE)</f>
        <v>0.14705882352941177</v>
      </c>
      <c r="H78" s="102">
        <v>70</v>
      </c>
      <c r="I78" s="102">
        <v>430</v>
      </c>
      <c r="J78" s="103">
        <v>0.16279069767441862</v>
      </c>
      <c r="L78" s="130">
        <f t="shared" si="4"/>
        <v>5</v>
      </c>
      <c r="M78" s="130">
        <f t="shared" si="4"/>
        <v>-12</v>
      </c>
      <c r="N78" s="130">
        <f t="shared" si="4"/>
        <v>1.5731874145006847E-2</v>
      </c>
      <c r="O78" t="str">
        <f t="shared" si="7"/>
        <v>1701417</v>
      </c>
      <c r="P78" s="8" t="b">
        <f t="shared" si="5"/>
        <v>1</v>
      </c>
      <c r="Q78" s="8" t="b">
        <f t="shared" si="6"/>
        <v>1</v>
      </c>
    </row>
    <row r="79" spans="1:17" ht="15.75" hidden="1" x14ac:dyDescent="0.25">
      <c r="A79" t="str">
        <f>VLOOKUP(O79,'OLDPY1 Public Dist &amp; Sch'!A73:C4930,3,FALSE)</f>
        <v>03003002026</v>
      </c>
      <c r="B79" s="126">
        <v>1717730</v>
      </c>
      <c r="C79" s="101" t="s">
        <v>1775</v>
      </c>
      <c r="D79" s="102">
        <f>VLOOKUP($B79,'FY24 Formula counts Final Feds'!$D$4:$L$855,3,FALSE)</f>
        <v>284</v>
      </c>
      <c r="E79" s="102">
        <f>VLOOKUP($B79,'FY24 Formula counts Final Feds'!$D$4:$L$855,9,FALSE)</f>
        <v>1796</v>
      </c>
      <c r="F79" s="129">
        <f>VLOOKUP($B79,'from ED Prelim 2021 (PY)'!$A$6:$E$856,5,FALSE)</f>
        <v>0.15812917594654788</v>
      </c>
      <c r="H79" s="102">
        <v>243</v>
      </c>
      <c r="I79" s="102">
        <v>1694</v>
      </c>
      <c r="J79" s="103">
        <v>0.14344746162927982</v>
      </c>
      <c r="L79" s="130">
        <f t="shared" si="4"/>
        <v>-41</v>
      </c>
      <c r="M79" s="130">
        <f t="shared" si="4"/>
        <v>-102</v>
      </c>
      <c r="N79" s="130">
        <f t="shared" si="4"/>
        <v>-1.4681714317268058E-2</v>
      </c>
      <c r="O79" t="str">
        <f t="shared" si="7"/>
        <v>1717730</v>
      </c>
      <c r="P79" s="8" t="b">
        <f t="shared" si="5"/>
        <v>1</v>
      </c>
      <c r="Q79" s="8" t="b">
        <f t="shared" si="6"/>
        <v>1</v>
      </c>
    </row>
    <row r="80" spans="1:17" ht="15.75" hidden="1" x14ac:dyDescent="0.25">
      <c r="A80" t="str">
        <f>VLOOKUP(O80,'OLDPY1 Public Dist &amp; Sch'!A74:C4931,3,FALSE)</f>
        <v>32046053002</v>
      </c>
      <c r="B80" s="126">
        <v>1706750</v>
      </c>
      <c r="C80" s="101" t="s">
        <v>1776</v>
      </c>
      <c r="D80" s="102">
        <f>VLOOKUP($B80,'FY24 Formula counts Final Feds'!$D$4:$L$855,3,FALSE)</f>
        <v>346</v>
      </c>
      <c r="E80" s="102">
        <f>VLOOKUP($B80,'FY24 Formula counts Final Feds'!$D$4:$L$855,9,FALSE)</f>
        <v>2765</v>
      </c>
      <c r="F80" s="129">
        <f>VLOOKUP($B80,'from ED Prelim 2021 (PY)'!$A$6:$E$856,5,FALSE)</f>
        <v>0.12513562386980109</v>
      </c>
      <c r="H80" s="102">
        <v>387</v>
      </c>
      <c r="I80" s="102">
        <v>2776</v>
      </c>
      <c r="J80" s="103">
        <v>0.13940922190201729</v>
      </c>
      <c r="L80" s="130">
        <f t="shared" si="4"/>
        <v>41</v>
      </c>
      <c r="M80" s="130">
        <f t="shared" si="4"/>
        <v>11</v>
      </c>
      <c r="N80" s="130">
        <f t="shared" si="4"/>
        <v>1.42735980322162E-2</v>
      </c>
      <c r="O80" t="str">
        <f t="shared" si="7"/>
        <v>1706750</v>
      </c>
      <c r="P80" s="8" t="b">
        <f t="shared" si="5"/>
        <v>1</v>
      </c>
      <c r="Q80" s="8" t="b">
        <f t="shared" si="6"/>
        <v>1</v>
      </c>
    </row>
    <row r="81" spans="1:17" ht="15.75" hidden="1" x14ac:dyDescent="0.25">
      <c r="A81" t="str">
        <f>VLOOKUP(O81,'OLDPY1 Public Dist &amp; Sch'!A75:C4932,3,FALSE)</f>
        <v>24032075002</v>
      </c>
      <c r="B81" s="126">
        <v>1706840</v>
      </c>
      <c r="C81" s="101" t="s">
        <v>1777</v>
      </c>
      <c r="D81" s="102">
        <f>VLOOKUP($B81,'FY24 Formula counts Final Feds'!$D$4:$L$855,3,FALSE)</f>
        <v>25</v>
      </c>
      <c r="E81" s="102">
        <f>VLOOKUP($B81,'FY24 Formula counts Final Feds'!$D$4:$L$855,9,FALSE)</f>
        <v>136</v>
      </c>
      <c r="F81" s="129">
        <f>VLOOKUP($B81,'from ED Prelim 2021 (PY)'!$A$6:$E$856,5,FALSE)</f>
        <v>0.18382352941176472</v>
      </c>
      <c r="H81" s="102">
        <v>17</v>
      </c>
      <c r="I81" s="102">
        <v>135</v>
      </c>
      <c r="J81" s="103">
        <v>0.12592592592592591</v>
      </c>
      <c r="L81" s="130">
        <f t="shared" si="4"/>
        <v>-8</v>
      </c>
      <c r="M81" s="130">
        <f t="shared" si="4"/>
        <v>-1</v>
      </c>
      <c r="N81" s="130">
        <f t="shared" si="4"/>
        <v>-5.7897603485838806E-2</v>
      </c>
      <c r="O81" t="str">
        <f t="shared" si="7"/>
        <v>1706840</v>
      </c>
      <c r="P81" s="8" t="b">
        <f t="shared" si="5"/>
        <v>1</v>
      </c>
      <c r="Q81" s="8" t="b">
        <f t="shared" si="6"/>
        <v>1</v>
      </c>
    </row>
    <row r="82" spans="1:17" ht="15.75" hidden="1" x14ac:dyDescent="0.25">
      <c r="A82" t="str">
        <f>VLOOKUP(O82,'OLDPY1 Public Dist &amp; Sch'!A76:C4933,3,FALSE)</f>
        <v>28088001026</v>
      </c>
      <c r="B82" s="126">
        <v>1706880</v>
      </c>
      <c r="C82" s="101" t="s">
        <v>1778</v>
      </c>
      <c r="D82" s="102">
        <f>VLOOKUP($B82,'FY24 Formula counts Final Feds'!$D$4:$L$855,3,FALSE)</f>
        <v>43</v>
      </c>
      <c r="E82" s="102">
        <f>VLOOKUP($B82,'FY24 Formula counts Final Feds'!$D$4:$L$855,9,FALSE)</f>
        <v>266</v>
      </c>
      <c r="F82" s="129">
        <f>VLOOKUP($B82,'from ED Prelim 2021 (PY)'!$A$6:$E$856,5,FALSE)</f>
        <v>0.16165413533834586</v>
      </c>
      <c r="H82" s="102">
        <v>40</v>
      </c>
      <c r="I82" s="102">
        <v>263</v>
      </c>
      <c r="J82" s="103">
        <v>0.15209125475285171</v>
      </c>
      <c r="L82" s="130">
        <f t="shared" si="4"/>
        <v>-3</v>
      </c>
      <c r="M82" s="130">
        <f t="shared" si="4"/>
        <v>-3</v>
      </c>
      <c r="N82" s="130">
        <f t="shared" si="4"/>
        <v>-9.562880585494149E-3</v>
      </c>
      <c r="O82" t="str">
        <f t="shared" si="7"/>
        <v>1706880</v>
      </c>
      <c r="P82" s="8" t="b">
        <f t="shared" si="5"/>
        <v>1</v>
      </c>
      <c r="Q82" s="8" t="b">
        <f t="shared" si="6"/>
        <v>1</v>
      </c>
    </row>
    <row r="83" spans="1:17" ht="15.75" hidden="1" x14ac:dyDescent="0.25">
      <c r="A83" t="str">
        <f>VLOOKUP(O83,'OLDPY1 Public Dist &amp; Sch'!A77:C4934,3,FALSE)</f>
        <v>32046061002</v>
      </c>
      <c r="B83" s="126">
        <v>1706930</v>
      </c>
      <c r="C83" s="101" t="s">
        <v>1779</v>
      </c>
      <c r="D83" s="102">
        <f>VLOOKUP($B83,'FY24 Formula counts Final Feds'!$D$4:$L$855,3,FALSE)</f>
        <v>234</v>
      </c>
      <c r="E83" s="102">
        <f>VLOOKUP($B83,'FY24 Formula counts Final Feds'!$D$4:$L$855,9,FALSE)</f>
        <v>1256</v>
      </c>
      <c r="F83" s="129">
        <f>VLOOKUP($B83,'from ED Prelim 2021 (PY)'!$A$6:$E$856,5,FALSE)</f>
        <v>0.18630573248407642</v>
      </c>
      <c r="H83" s="102">
        <v>309</v>
      </c>
      <c r="I83" s="102">
        <v>1261</v>
      </c>
      <c r="J83" s="103">
        <v>0.24504361617763679</v>
      </c>
      <c r="L83" s="130">
        <f t="shared" si="4"/>
        <v>75</v>
      </c>
      <c r="M83" s="130">
        <f t="shared" si="4"/>
        <v>5</v>
      </c>
      <c r="N83" s="130">
        <f t="shared" si="4"/>
        <v>5.8737883693560367E-2</v>
      </c>
      <c r="O83" t="str">
        <f t="shared" si="7"/>
        <v>1706930</v>
      </c>
      <c r="P83" s="8" t="b">
        <f t="shared" si="5"/>
        <v>1</v>
      </c>
      <c r="Q83" s="8" t="b">
        <f t="shared" si="6"/>
        <v>1</v>
      </c>
    </row>
    <row r="84" spans="1:17" ht="15.75" hidden="1" x14ac:dyDescent="0.25">
      <c r="A84" t="str">
        <f>VLOOKUP(O84,'OLDPY1 Public Dist &amp; Sch'!A78:C4935,3,FALSE)</f>
        <v>32046307016</v>
      </c>
      <c r="B84" s="126">
        <v>1706960</v>
      </c>
      <c r="C84" s="101" t="s">
        <v>1780</v>
      </c>
      <c r="D84" s="102">
        <f>VLOOKUP($B84,'FY24 Formula counts Final Feds'!$D$4:$L$855,3,FALSE)</f>
        <v>228</v>
      </c>
      <c r="E84" s="102">
        <f>VLOOKUP($B84,'FY24 Formula counts Final Feds'!$D$4:$L$855,9,FALSE)</f>
        <v>2094</v>
      </c>
      <c r="F84" s="129">
        <f>VLOOKUP($B84,'from ED Prelim 2021 (PY)'!$A$6:$E$856,5,FALSE)</f>
        <v>0.10888252148997135</v>
      </c>
      <c r="H84" s="102">
        <v>287</v>
      </c>
      <c r="I84" s="102">
        <v>2103</v>
      </c>
      <c r="J84" s="103">
        <v>0.13647170708511649</v>
      </c>
      <c r="L84" s="130">
        <f t="shared" si="4"/>
        <v>59</v>
      </c>
      <c r="M84" s="130">
        <f t="shared" si="4"/>
        <v>9</v>
      </c>
      <c r="N84" s="130">
        <f t="shared" si="4"/>
        <v>2.7589185595145144E-2</v>
      </c>
      <c r="O84" t="str">
        <f t="shared" si="7"/>
        <v>1706960</v>
      </c>
      <c r="P84" s="8" t="b">
        <f t="shared" si="5"/>
        <v>1</v>
      </c>
      <c r="Q84" s="8" t="b">
        <f t="shared" si="6"/>
        <v>1</v>
      </c>
    </row>
    <row r="85" spans="1:17" ht="15.75" hidden="1" x14ac:dyDescent="0.25">
      <c r="A85" t="str">
        <f>VLOOKUP(O85,'OLDPY1 Public Dist &amp; Sch'!A79:C4936,3,FALSE)</f>
        <v>13014012004</v>
      </c>
      <c r="B85" s="126">
        <v>1707010</v>
      </c>
      <c r="C85" s="101" t="s">
        <v>1781</v>
      </c>
      <c r="D85" s="102">
        <f>VLOOKUP($B85,'FY24 Formula counts Final Feds'!$D$4:$L$855,3,FALSE)</f>
        <v>69</v>
      </c>
      <c r="E85" s="102">
        <f>VLOOKUP($B85,'FY24 Formula counts Final Feds'!$D$4:$L$855,9,FALSE)</f>
        <v>755</v>
      </c>
      <c r="F85" s="129">
        <f>VLOOKUP($B85,'from ED Prelim 2021 (PY)'!$A$6:$E$856,5,FALSE)</f>
        <v>9.1390728476821198E-2</v>
      </c>
      <c r="H85" s="102">
        <v>56</v>
      </c>
      <c r="I85" s="102">
        <v>761</v>
      </c>
      <c r="J85" s="103">
        <v>7.3587385019710905E-2</v>
      </c>
      <c r="L85" s="130">
        <f t="shared" si="4"/>
        <v>-13</v>
      </c>
      <c r="M85" s="130">
        <f t="shared" si="4"/>
        <v>6</v>
      </c>
      <c r="N85" s="130">
        <f t="shared" si="4"/>
        <v>-1.7803343457110293E-2</v>
      </c>
      <c r="O85" t="str">
        <f t="shared" si="7"/>
        <v>1707010</v>
      </c>
      <c r="P85" s="8" t="b">
        <f t="shared" si="5"/>
        <v>1</v>
      </c>
      <c r="Q85" s="8" t="b">
        <f t="shared" si="6"/>
        <v>1</v>
      </c>
    </row>
    <row r="86" spans="1:17" ht="15.75" hidden="1" x14ac:dyDescent="0.25">
      <c r="A86" t="str">
        <f>VLOOKUP(O86,'OLDPY1 Public Dist &amp; Sch'!A80:C4937,3,FALSE)</f>
        <v>07016228016</v>
      </c>
      <c r="B86" s="126">
        <v>1707050</v>
      </c>
      <c r="C86" s="101" t="s">
        <v>1782</v>
      </c>
      <c r="D86" s="102">
        <f>VLOOKUP($B86,'FY24 Formula counts Final Feds'!$D$4:$L$855,3,FALSE)</f>
        <v>925</v>
      </c>
      <c r="E86" s="102">
        <f>VLOOKUP($B86,'FY24 Formula counts Final Feds'!$D$4:$L$855,9,FALSE)</f>
        <v>5402</v>
      </c>
      <c r="F86" s="129">
        <f>VLOOKUP($B86,'from ED Prelim 2021 (PY)'!$A$6:$E$856,5,FALSE)</f>
        <v>0.17123287671232876</v>
      </c>
      <c r="H86" s="102">
        <v>844</v>
      </c>
      <c r="I86" s="102">
        <v>5228</v>
      </c>
      <c r="J86" s="103">
        <v>0.16143840856924255</v>
      </c>
      <c r="L86" s="130">
        <f t="shared" si="4"/>
        <v>-81</v>
      </c>
      <c r="M86" s="130">
        <f t="shared" si="4"/>
        <v>-174</v>
      </c>
      <c r="N86" s="130">
        <f t="shared" si="4"/>
        <v>-9.7944681430862102E-3</v>
      </c>
      <c r="O86" t="str">
        <f t="shared" si="7"/>
        <v>1707050</v>
      </c>
      <c r="P86" s="8" t="b">
        <f t="shared" si="5"/>
        <v>1</v>
      </c>
      <c r="Q86" s="8" t="b">
        <f t="shared" si="6"/>
        <v>1</v>
      </c>
    </row>
    <row r="87" spans="1:17" ht="15.75" hidden="1" x14ac:dyDescent="0.25">
      <c r="A87" t="str">
        <f>VLOOKUP(O87,'OLDPY1 Public Dist &amp; Sch'!A81:C4938,3,FALSE)</f>
        <v>48072309026</v>
      </c>
      <c r="B87" s="126">
        <v>1707200</v>
      </c>
      <c r="C87" s="101" t="s">
        <v>1783</v>
      </c>
      <c r="D87" s="102">
        <f>VLOOKUP($B87,'FY24 Formula counts Final Feds'!$D$4:$L$855,3,FALSE)</f>
        <v>30</v>
      </c>
      <c r="E87" s="102">
        <f>VLOOKUP($B87,'FY24 Formula counts Final Feds'!$D$4:$L$855,9,FALSE)</f>
        <v>700</v>
      </c>
      <c r="F87" s="129">
        <f>VLOOKUP($B87,'from ED Prelim 2021 (PY)'!$A$6:$E$856,5,FALSE)</f>
        <v>4.2857142857142858E-2</v>
      </c>
      <c r="H87" s="102">
        <v>31</v>
      </c>
      <c r="I87" s="102">
        <v>687</v>
      </c>
      <c r="J87" s="103">
        <v>4.5123726346433773E-2</v>
      </c>
      <c r="L87" s="130">
        <f t="shared" si="4"/>
        <v>1</v>
      </c>
      <c r="M87" s="130">
        <f t="shared" si="4"/>
        <v>-13</v>
      </c>
      <c r="N87" s="130">
        <f t="shared" si="4"/>
        <v>2.2665834892909159E-3</v>
      </c>
      <c r="O87" t="str">
        <f t="shared" si="7"/>
        <v>1707200</v>
      </c>
      <c r="P87" s="8" t="b">
        <f t="shared" si="5"/>
        <v>1</v>
      </c>
      <c r="Q87" s="8" t="b">
        <f t="shared" si="6"/>
        <v>1</v>
      </c>
    </row>
    <row r="88" spans="1:17" ht="15.75" hidden="1" x14ac:dyDescent="0.25">
      <c r="A88" t="str">
        <f>VLOOKUP(O88,'OLDPY1 Public Dist &amp; Sch'!A82:C4939,3,FALSE)</f>
        <v>06016095002</v>
      </c>
      <c r="B88" s="126">
        <v>1707320</v>
      </c>
      <c r="C88" s="101" t="s">
        <v>80</v>
      </c>
      <c r="D88" s="102">
        <f>VLOOKUP($B88,'FY24 Formula counts Final Feds'!$D$4:$L$855,3,FALSE)</f>
        <v>74</v>
      </c>
      <c r="E88" s="102">
        <f>VLOOKUP($B88,'FY24 Formula counts Final Feds'!$D$4:$L$855,9,FALSE)</f>
        <v>1378</v>
      </c>
      <c r="F88" s="129">
        <f>VLOOKUP($B88,'from ED Prelim 2021 (PY)'!$A$6:$E$856,5,FALSE)</f>
        <v>5.3701015965166909E-2</v>
      </c>
      <c r="H88" s="102">
        <v>87</v>
      </c>
      <c r="I88" s="102">
        <v>1334</v>
      </c>
      <c r="J88" s="103">
        <v>6.5217391304347824E-2</v>
      </c>
      <c r="L88" s="130">
        <f t="shared" si="4"/>
        <v>13</v>
      </c>
      <c r="M88" s="130">
        <f t="shared" si="4"/>
        <v>-44</v>
      </c>
      <c r="N88" s="130">
        <f t="shared" si="4"/>
        <v>1.1516375339180915E-2</v>
      </c>
      <c r="O88" t="str">
        <f t="shared" si="7"/>
        <v>1707320</v>
      </c>
      <c r="P88" s="8" t="b">
        <f t="shared" si="5"/>
        <v>1</v>
      </c>
      <c r="Q88" s="8" t="b">
        <f t="shared" si="6"/>
        <v>1</v>
      </c>
    </row>
    <row r="89" spans="1:17" ht="15.75" hidden="1" x14ac:dyDescent="0.25">
      <c r="A89" t="str">
        <f>VLOOKUP(O89,'OLDPY1 Public Dist &amp; Sch'!A83:C4940,3,FALSE)</f>
        <v>50082188022</v>
      </c>
      <c r="B89" s="126">
        <v>1723640</v>
      </c>
      <c r="C89" s="101" t="s">
        <v>1785</v>
      </c>
      <c r="D89" s="102">
        <f>VLOOKUP($B89,'FY24 Formula counts Final Feds'!$D$4:$L$855,3,FALSE)</f>
        <v>83</v>
      </c>
      <c r="E89" s="102">
        <f>VLOOKUP($B89,'FY24 Formula counts Final Feds'!$D$4:$L$855,9,FALSE)</f>
        <v>132</v>
      </c>
      <c r="F89" s="129">
        <f>VLOOKUP($B89,'from ED Prelim 2021 (PY)'!$A$6:$E$856,5,FALSE)</f>
        <v>0.62878787878787878</v>
      </c>
      <c r="H89" s="102">
        <v>78</v>
      </c>
      <c r="I89" s="102">
        <v>128</v>
      </c>
      <c r="J89" s="103">
        <v>0.609375</v>
      </c>
      <c r="L89" s="130">
        <f t="shared" si="4"/>
        <v>-5</v>
      </c>
      <c r="M89" s="130">
        <f t="shared" si="4"/>
        <v>-4</v>
      </c>
      <c r="N89" s="130">
        <f t="shared" si="4"/>
        <v>-1.9412878787878785E-2</v>
      </c>
      <c r="O89" t="str">
        <f t="shared" si="7"/>
        <v>1723640</v>
      </c>
      <c r="P89" s="8" t="b">
        <f t="shared" si="5"/>
        <v>1</v>
      </c>
      <c r="Q89" s="8" t="b">
        <f t="shared" si="6"/>
        <v>1</v>
      </c>
    </row>
    <row r="90" spans="1:17" ht="15.75" hidden="1" x14ac:dyDescent="0.25">
      <c r="A90" t="str">
        <f>VLOOKUP(O90,'OLDPY1 Public Dist &amp; Sch'!A84:C4941,3,FALSE)</f>
        <v>07016167002</v>
      </c>
      <c r="B90" s="126">
        <v>1716950</v>
      </c>
      <c r="C90" s="101" t="s">
        <v>1786</v>
      </c>
      <c r="D90" s="102">
        <f>VLOOKUP($B90,'FY24 Formula counts Final Feds'!$D$4:$L$855,3,FALSE)</f>
        <v>292</v>
      </c>
      <c r="E90" s="102">
        <f>VLOOKUP($B90,'FY24 Formula counts Final Feds'!$D$4:$L$855,9,FALSE)</f>
        <v>1149</v>
      </c>
      <c r="F90" s="129">
        <f>VLOOKUP($B90,'from ED Prelim 2021 (PY)'!$A$6:$E$856,5,FALSE)</f>
        <v>0.25413402959094866</v>
      </c>
      <c r="H90" s="102">
        <v>253</v>
      </c>
      <c r="I90" s="102">
        <v>1112</v>
      </c>
      <c r="J90" s="103">
        <v>0.22751798561151079</v>
      </c>
      <c r="L90" s="130">
        <f t="shared" si="4"/>
        <v>-39</v>
      </c>
      <c r="M90" s="130">
        <f t="shared" si="4"/>
        <v>-37</v>
      </c>
      <c r="N90" s="130">
        <f t="shared" si="4"/>
        <v>-2.661604397943787E-2</v>
      </c>
      <c r="O90" t="str">
        <f t="shared" si="7"/>
        <v>1716950</v>
      </c>
      <c r="P90" s="8" t="b">
        <f t="shared" si="5"/>
        <v>1</v>
      </c>
      <c r="Q90" s="8" t="b">
        <f t="shared" si="6"/>
        <v>1</v>
      </c>
    </row>
    <row r="91" spans="1:17" ht="15.75" hidden="1" x14ac:dyDescent="0.25">
      <c r="A91" t="str">
        <f>VLOOKUP(O91,'OLDPY1 Public Dist &amp; Sch'!A85:C4942,3,FALSE)</f>
        <v>01005001026</v>
      </c>
      <c r="B91" s="126">
        <v>1727300</v>
      </c>
      <c r="C91" s="101" t="s">
        <v>1787</v>
      </c>
      <c r="D91" s="102">
        <f>VLOOKUP($B91,'FY24 Formula counts Final Feds'!$D$4:$L$855,3,FALSE)</f>
        <v>97</v>
      </c>
      <c r="E91" s="102">
        <f>VLOOKUP($B91,'FY24 Formula counts Final Feds'!$D$4:$L$855,9,FALSE)</f>
        <v>737</v>
      </c>
      <c r="F91" s="129">
        <f>VLOOKUP($B91,'from ED Prelim 2021 (PY)'!$A$6:$E$856,5,FALSE)</f>
        <v>0.13161465400271372</v>
      </c>
      <c r="H91" s="102">
        <v>93</v>
      </c>
      <c r="I91" s="102">
        <v>767</v>
      </c>
      <c r="J91" s="103">
        <v>0.121251629726206</v>
      </c>
      <c r="L91" s="130">
        <f t="shared" si="4"/>
        <v>-4</v>
      </c>
      <c r="M91" s="130">
        <f t="shared" si="4"/>
        <v>30</v>
      </c>
      <c r="N91" s="130">
        <f t="shared" si="4"/>
        <v>-1.0363024276507718E-2</v>
      </c>
      <c r="O91" t="str">
        <f t="shared" si="7"/>
        <v>1727300</v>
      </c>
      <c r="P91" s="8" t="b">
        <f t="shared" si="5"/>
        <v>1</v>
      </c>
      <c r="Q91" s="8" t="b">
        <f t="shared" si="6"/>
        <v>1</v>
      </c>
    </row>
    <row r="92" spans="1:17" ht="15.75" hidden="1" x14ac:dyDescent="0.25">
      <c r="A92" t="str">
        <f>VLOOKUP(O92,'OLDPY1 Public Dist &amp; Sch'!A86:C4943,3,FALSE)</f>
        <v>03026201026</v>
      </c>
      <c r="B92" s="126">
        <v>1707440</v>
      </c>
      <c r="C92" s="101" t="s">
        <v>1788</v>
      </c>
      <c r="D92" s="102">
        <f>VLOOKUP($B92,'FY24 Formula counts Final Feds'!$D$4:$L$855,3,FALSE)</f>
        <v>92</v>
      </c>
      <c r="E92" s="102">
        <f>VLOOKUP($B92,'FY24 Formula counts Final Feds'!$D$4:$L$855,9,FALSE)</f>
        <v>411</v>
      </c>
      <c r="F92" s="129">
        <f>VLOOKUP($B92,'from ED Prelim 2021 (PY)'!$A$6:$E$856,5,FALSE)</f>
        <v>0.22384428223844283</v>
      </c>
      <c r="H92" s="102">
        <v>57</v>
      </c>
      <c r="I92" s="102">
        <v>388</v>
      </c>
      <c r="J92" s="103">
        <v>0.14690721649484537</v>
      </c>
      <c r="L92" s="130">
        <f t="shared" si="4"/>
        <v>-35</v>
      </c>
      <c r="M92" s="130">
        <f t="shared" si="4"/>
        <v>-23</v>
      </c>
      <c r="N92" s="130">
        <f t="shared" si="4"/>
        <v>-7.693706574359746E-2</v>
      </c>
      <c r="O92" t="str">
        <f t="shared" si="7"/>
        <v>1707440</v>
      </c>
      <c r="P92" s="8" t="b">
        <f t="shared" si="5"/>
        <v>1</v>
      </c>
      <c r="Q92" s="8" t="b">
        <f t="shared" si="6"/>
        <v>1</v>
      </c>
    </row>
    <row r="93" spans="1:17" ht="18.75" x14ac:dyDescent="0.3">
      <c r="A93" t="str">
        <f>VLOOKUP(O93,'OLDPY1 Public Dist &amp; Sch'!A87:C4944,3,FALSE)</f>
        <v>40007042026</v>
      </c>
      <c r="B93" s="126">
        <v>1700102</v>
      </c>
      <c r="C93" s="173" t="s">
        <v>1789</v>
      </c>
      <c r="D93" s="174">
        <f>VLOOKUP($B93,'FY24 Formula counts Final Feds'!$D$4:$L$855,3,FALSE)</f>
        <v>11</v>
      </c>
      <c r="E93" s="174">
        <f>VLOOKUP($B93,'FY24 Formula counts Final Feds'!$D$4:$L$855,9,FALSE)</f>
        <v>146</v>
      </c>
      <c r="F93" s="175">
        <f>VLOOKUP($B93,'from ED Prelim 2021 (PY)'!$A$6:$E$856,5,FALSE)</f>
        <v>7.5342465753424653E-2</v>
      </c>
      <c r="G93" s="176"/>
      <c r="H93" s="174">
        <v>9</v>
      </c>
      <c r="I93" s="174">
        <v>142</v>
      </c>
      <c r="J93" s="177">
        <v>6.3380281690140844E-2</v>
      </c>
      <c r="K93" s="176"/>
      <c r="L93" s="178">
        <f t="shared" si="4"/>
        <v>-2</v>
      </c>
      <c r="M93" s="178">
        <f t="shared" si="4"/>
        <v>-4</v>
      </c>
      <c r="N93" s="178">
        <f t="shared" si="4"/>
        <v>-1.1962184063283809E-2</v>
      </c>
      <c r="O93" t="str">
        <f t="shared" si="7"/>
        <v>1700102</v>
      </c>
      <c r="P93" s="8" t="b">
        <f t="shared" si="5"/>
        <v>0</v>
      </c>
      <c r="Q93" s="8" t="b">
        <f t="shared" si="6"/>
        <v>1</v>
      </c>
    </row>
    <row r="94" spans="1:17" ht="15.75" hidden="1" x14ac:dyDescent="0.25">
      <c r="A94" t="str">
        <f>VLOOKUP(O94,'OLDPY1 Public Dist &amp; Sch'!A88:C4945,3,FALSE)</f>
        <v>21044043003</v>
      </c>
      <c r="B94" s="126">
        <v>1707740</v>
      </c>
      <c r="C94" s="101" t="s">
        <v>1790</v>
      </c>
      <c r="D94" s="102">
        <f>VLOOKUP($B94,'FY24 Formula counts Final Feds'!$D$4:$L$855,3,FALSE)</f>
        <v>22</v>
      </c>
      <c r="E94" s="102">
        <f>VLOOKUP($B94,'FY24 Formula counts Final Feds'!$D$4:$L$855,9,FALSE)</f>
        <v>103</v>
      </c>
      <c r="F94" s="129">
        <f>VLOOKUP($B94,'from ED Prelim 2021 (PY)'!$A$6:$E$856,5,FALSE)</f>
        <v>0.21359223300970873</v>
      </c>
      <c r="H94" s="102">
        <v>17</v>
      </c>
      <c r="I94" s="102">
        <v>94</v>
      </c>
      <c r="J94" s="103">
        <v>0.18085106382978725</v>
      </c>
      <c r="L94" s="130">
        <f t="shared" si="4"/>
        <v>-5</v>
      </c>
      <c r="M94" s="130">
        <f t="shared" si="4"/>
        <v>-9</v>
      </c>
      <c r="N94" s="130">
        <f t="shared" si="4"/>
        <v>-3.2741169179921481E-2</v>
      </c>
      <c r="O94" t="str">
        <f t="shared" si="7"/>
        <v>1707740</v>
      </c>
      <c r="P94" s="8" t="b">
        <f t="shared" si="5"/>
        <v>1</v>
      </c>
      <c r="Q94" s="8" t="b">
        <f t="shared" si="6"/>
        <v>1</v>
      </c>
    </row>
    <row r="95" spans="1:17" ht="15.75" hidden="1" x14ac:dyDescent="0.25">
      <c r="A95" t="str">
        <f>VLOOKUP(O95,'OLDPY1 Public Dist &amp; Sch'!A89:C4946,3,FALSE)</f>
        <v>40056008026</v>
      </c>
      <c r="B95" s="126">
        <v>1707770</v>
      </c>
      <c r="C95" s="101" t="s">
        <v>1791</v>
      </c>
      <c r="D95" s="102">
        <f>VLOOKUP($B95,'FY24 Formula counts Final Feds'!$D$4:$L$855,3,FALSE)</f>
        <v>97</v>
      </c>
      <c r="E95" s="102">
        <f>VLOOKUP($B95,'FY24 Formula counts Final Feds'!$D$4:$L$855,9,FALSE)</f>
        <v>630</v>
      </c>
      <c r="F95" s="129">
        <f>VLOOKUP($B95,'from ED Prelim 2021 (PY)'!$A$6:$E$856,5,FALSE)</f>
        <v>0.15396825396825398</v>
      </c>
      <c r="H95" s="102">
        <v>55</v>
      </c>
      <c r="I95" s="102">
        <v>610</v>
      </c>
      <c r="J95" s="103">
        <v>9.0163934426229511E-2</v>
      </c>
      <c r="L95" s="130">
        <f t="shared" si="4"/>
        <v>-42</v>
      </c>
      <c r="M95" s="130">
        <f t="shared" si="4"/>
        <v>-20</v>
      </c>
      <c r="N95" s="130">
        <f t="shared" si="4"/>
        <v>-6.3804319542024465E-2</v>
      </c>
      <c r="O95" t="str">
        <f t="shared" si="7"/>
        <v>1707770</v>
      </c>
      <c r="P95" s="8" t="b">
        <f t="shared" si="5"/>
        <v>1</v>
      </c>
      <c r="Q95" s="8" t="b">
        <f t="shared" si="6"/>
        <v>1</v>
      </c>
    </row>
    <row r="96" spans="1:17" ht="15.75" hidden="1" x14ac:dyDescent="0.25">
      <c r="A96" t="str">
        <f>VLOOKUP(O96,'OLDPY1 Public Dist &amp; Sch'!A90:C4947,3,FALSE)</f>
        <v>07016111002</v>
      </c>
      <c r="B96" s="126">
        <v>1736810</v>
      </c>
      <c r="C96" s="101" t="s">
        <v>1792</v>
      </c>
      <c r="D96" s="102">
        <f>VLOOKUP($B96,'FY24 Formula counts Final Feds'!$D$4:$L$855,3,FALSE)</f>
        <v>766</v>
      </c>
      <c r="E96" s="102">
        <f>VLOOKUP($B96,'FY24 Formula counts Final Feds'!$D$4:$L$855,9,FALSE)</f>
        <v>3644</v>
      </c>
      <c r="F96" s="129">
        <f>VLOOKUP($B96,'from ED Prelim 2021 (PY)'!$A$6:$E$856,5,FALSE)</f>
        <v>0.21020856201975852</v>
      </c>
      <c r="H96" s="102">
        <v>726</v>
      </c>
      <c r="I96" s="102">
        <v>3527</v>
      </c>
      <c r="J96" s="103">
        <v>0.20584065778281826</v>
      </c>
      <c r="L96" s="130">
        <f t="shared" si="4"/>
        <v>-40</v>
      </c>
      <c r="M96" s="130">
        <f t="shared" si="4"/>
        <v>-117</v>
      </c>
      <c r="N96" s="130">
        <f t="shared" si="4"/>
        <v>-4.367904236940251E-3</v>
      </c>
      <c r="O96" t="str">
        <f t="shared" si="7"/>
        <v>1736810</v>
      </c>
      <c r="P96" s="8" t="b">
        <f t="shared" si="5"/>
        <v>1</v>
      </c>
      <c r="Q96" s="8" t="b">
        <f t="shared" si="6"/>
        <v>1</v>
      </c>
    </row>
    <row r="97" spans="1:17" ht="15.75" hidden="1" x14ac:dyDescent="0.25">
      <c r="A97" t="str">
        <f>VLOOKUP(O97,'OLDPY1 Public Dist &amp; Sch'!A91:C4948,3,FALSE)</f>
        <v>28006340026</v>
      </c>
      <c r="B97" s="126">
        <v>1700125</v>
      </c>
      <c r="C97" s="101" t="s">
        <v>1793</v>
      </c>
      <c r="D97" s="102">
        <f>VLOOKUP($B97,'FY24 Formula counts Final Feds'!$D$4:$L$855,3,FALSE)</f>
        <v>150</v>
      </c>
      <c r="E97" s="102">
        <f>VLOOKUP($B97,'FY24 Formula counts Final Feds'!$D$4:$L$855,9,FALSE)</f>
        <v>1040</v>
      </c>
      <c r="F97" s="129">
        <f>VLOOKUP($B97,'from ED Prelim 2021 (PY)'!$A$6:$E$856,5,FALSE)</f>
        <v>0.14423076923076922</v>
      </c>
      <c r="H97" s="102">
        <v>145</v>
      </c>
      <c r="I97" s="102">
        <v>1017</v>
      </c>
      <c r="J97" s="103">
        <v>0.14257620452310718</v>
      </c>
      <c r="L97" s="130">
        <f t="shared" si="4"/>
        <v>-5</v>
      </c>
      <c r="M97" s="130">
        <f t="shared" si="4"/>
        <v>-23</v>
      </c>
      <c r="N97" s="130">
        <f t="shared" si="4"/>
        <v>-1.6545647076620373E-3</v>
      </c>
      <c r="O97" t="str">
        <f t="shared" si="7"/>
        <v>1700125</v>
      </c>
      <c r="P97" s="8" t="b">
        <f t="shared" si="5"/>
        <v>1</v>
      </c>
      <c r="Q97" s="8" t="b">
        <f t="shared" si="6"/>
        <v>1</v>
      </c>
    </row>
    <row r="98" spans="1:17" ht="15.75" hidden="1" x14ac:dyDescent="0.25">
      <c r="A98" t="str">
        <f>VLOOKUP(O98,'OLDPY1 Public Dist &amp; Sch'!A92:C4949,3,FALSE)</f>
        <v>07016154502</v>
      </c>
      <c r="B98" s="126">
        <v>1707860</v>
      </c>
      <c r="C98" s="101" t="s">
        <v>1794</v>
      </c>
      <c r="D98" s="102">
        <f>VLOOKUP($B98,'FY24 Formula counts Final Feds'!$D$4:$L$855,3,FALSE)</f>
        <v>53</v>
      </c>
      <c r="E98" s="102">
        <f>VLOOKUP($B98,'FY24 Formula counts Final Feds'!$D$4:$L$855,9,FALSE)</f>
        <v>181</v>
      </c>
      <c r="F98" s="129">
        <f>VLOOKUP($B98,'from ED Prelim 2021 (PY)'!$A$6:$E$856,5,FALSE)</f>
        <v>0.29281767955801102</v>
      </c>
      <c r="H98" s="102">
        <v>54</v>
      </c>
      <c r="I98" s="102">
        <v>175</v>
      </c>
      <c r="J98" s="103">
        <v>0.30857142857142855</v>
      </c>
      <c r="L98" s="130">
        <f t="shared" si="4"/>
        <v>1</v>
      </c>
      <c r="M98" s="130">
        <f t="shared" si="4"/>
        <v>-6</v>
      </c>
      <c r="N98" s="130">
        <f t="shared" si="4"/>
        <v>1.5753749013417528E-2</v>
      </c>
      <c r="O98" t="str">
        <f t="shared" si="7"/>
        <v>1707860</v>
      </c>
      <c r="P98" s="8" t="b">
        <f t="shared" si="5"/>
        <v>1</v>
      </c>
      <c r="Q98" s="8" t="b">
        <f t="shared" si="6"/>
        <v>1</v>
      </c>
    </row>
    <row r="99" spans="1:17" ht="15.75" hidden="1" x14ac:dyDescent="0.25">
      <c r="A99" t="str">
        <f>VLOOKUP(O99,'OLDPY1 Public Dist &amp; Sch'!A93:C4950,3,FALSE)</f>
        <v>26062170026</v>
      </c>
      <c r="B99" s="126">
        <v>1707950</v>
      </c>
      <c r="C99" s="101" t="s">
        <v>1795</v>
      </c>
      <c r="D99" s="102">
        <f>VLOOKUP($B99,'FY24 Formula counts Final Feds'!$D$4:$L$855,3,FALSE)</f>
        <v>120</v>
      </c>
      <c r="E99" s="102">
        <f>VLOOKUP($B99,'FY24 Formula counts Final Feds'!$D$4:$L$855,9,FALSE)</f>
        <v>634</v>
      </c>
      <c r="F99" s="129">
        <f>VLOOKUP($B99,'from ED Prelim 2021 (PY)'!$A$6:$E$856,5,FALSE)</f>
        <v>0.1892744479495268</v>
      </c>
      <c r="H99" s="102">
        <v>144</v>
      </c>
      <c r="I99" s="102">
        <v>651</v>
      </c>
      <c r="J99" s="103">
        <v>0.22119815668202766</v>
      </c>
      <c r="L99" s="130">
        <f t="shared" si="4"/>
        <v>24</v>
      </c>
      <c r="M99" s="130">
        <f t="shared" si="4"/>
        <v>17</v>
      </c>
      <c r="N99" s="130">
        <f t="shared" si="4"/>
        <v>3.1923708732500861E-2</v>
      </c>
      <c r="O99" t="str">
        <f t="shared" si="7"/>
        <v>1707950</v>
      </c>
      <c r="P99" s="8" t="b">
        <f t="shared" si="5"/>
        <v>1</v>
      </c>
      <c r="Q99" s="8" t="b">
        <f t="shared" si="6"/>
        <v>1</v>
      </c>
    </row>
    <row r="100" spans="1:17" ht="15.75" hidden="1" x14ac:dyDescent="0.25">
      <c r="A100" t="str">
        <f>VLOOKUP(O100,'OLDPY1 Public Dist &amp; Sch'!A94:C4951,3,FALSE)</f>
        <v>19022053002</v>
      </c>
      <c r="B100" s="126">
        <v>1707980</v>
      </c>
      <c r="C100" s="101" t="s">
        <v>1796</v>
      </c>
      <c r="D100" s="102">
        <f>VLOOKUP($B100,'FY24 Formula counts Final Feds'!$D$4:$L$855,3,FALSE)</f>
        <v>21</v>
      </c>
      <c r="E100" s="102">
        <f>VLOOKUP($B100,'FY24 Formula counts Final Feds'!$D$4:$L$855,9,FALSE)</f>
        <v>481</v>
      </c>
      <c r="F100" s="129">
        <f>VLOOKUP($B100,'from ED Prelim 2021 (PY)'!$A$6:$E$856,5,FALSE)</f>
        <v>4.3659043659043661E-2</v>
      </c>
      <c r="H100" s="102">
        <v>20</v>
      </c>
      <c r="I100" s="102">
        <v>467</v>
      </c>
      <c r="J100" s="103">
        <v>4.2826552462526764E-2</v>
      </c>
      <c r="L100" s="130">
        <f t="shared" si="4"/>
        <v>-1</v>
      </c>
      <c r="M100" s="130">
        <f t="shared" si="4"/>
        <v>-14</v>
      </c>
      <c r="N100" s="130">
        <f t="shared" si="4"/>
        <v>-8.3249119651689768E-4</v>
      </c>
      <c r="O100" t="str">
        <f t="shared" si="7"/>
        <v>1707980</v>
      </c>
      <c r="P100" s="8" t="b">
        <f t="shared" si="5"/>
        <v>1</v>
      </c>
      <c r="Q100" s="8" t="b">
        <f t="shared" si="6"/>
        <v>1</v>
      </c>
    </row>
    <row r="101" spans="1:17" ht="15.75" hidden="1" x14ac:dyDescent="0.25">
      <c r="A101" t="str">
        <f>VLOOKUP(O101,'OLDPY1 Public Dist &amp; Sch'!A95:C4952,3,FALSE)</f>
        <v>47071226026</v>
      </c>
      <c r="B101" s="126">
        <v>1708010</v>
      </c>
      <c r="C101" s="101" t="s">
        <v>1797</v>
      </c>
      <c r="D101" s="102">
        <f>VLOOKUP($B101,'FY24 Formula counts Final Feds'!$D$4:$L$855,3,FALSE)</f>
        <v>84</v>
      </c>
      <c r="E101" s="102">
        <f>VLOOKUP($B101,'FY24 Formula counts Final Feds'!$D$4:$L$855,9,FALSE)</f>
        <v>1466</v>
      </c>
      <c r="F101" s="129">
        <f>VLOOKUP($B101,'from ED Prelim 2021 (PY)'!$A$6:$E$856,5,FALSE)</f>
        <v>5.7298772169167803E-2</v>
      </c>
      <c r="H101" s="102">
        <v>75</v>
      </c>
      <c r="I101" s="102">
        <v>1452</v>
      </c>
      <c r="J101" s="103">
        <v>5.1652892561983473E-2</v>
      </c>
      <c r="L101" s="130">
        <f t="shared" si="4"/>
        <v>-9</v>
      </c>
      <c r="M101" s="130">
        <f t="shared" si="4"/>
        <v>-14</v>
      </c>
      <c r="N101" s="130">
        <f t="shared" si="4"/>
        <v>-5.6458796071843301E-3</v>
      </c>
      <c r="O101" t="str">
        <f t="shared" si="7"/>
        <v>1708010</v>
      </c>
      <c r="P101" s="8" t="b">
        <f t="shared" si="5"/>
        <v>1</v>
      </c>
      <c r="Q101" s="8" t="b">
        <f t="shared" si="6"/>
        <v>1</v>
      </c>
    </row>
    <row r="102" spans="1:17" ht="15.75" hidden="1" x14ac:dyDescent="0.25">
      <c r="A102" t="str">
        <f>VLOOKUP(O102,'OLDPY1 Public Dist &amp; Sch'!A96:C4953,3,FALSE)</f>
        <v>50082187026</v>
      </c>
      <c r="B102" s="126">
        <v>1708040</v>
      </c>
      <c r="C102" s="101" t="s">
        <v>1798</v>
      </c>
      <c r="D102" s="102">
        <f>VLOOKUP($B102,'FY24 Formula counts Final Feds'!$D$4:$L$855,3,FALSE)</f>
        <v>1395</v>
      </c>
      <c r="E102" s="102">
        <f>VLOOKUP($B102,'FY24 Formula counts Final Feds'!$D$4:$L$855,9,FALSE)</f>
        <v>3368</v>
      </c>
      <c r="F102" s="129">
        <f>VLOOKUP($B102,'from ED Prelim 2021 (PY)'!$A$6:$E$856,5,FALSE)</f>
        <v>0.41419239904988125</v>
      </c>
      <c r="H102" s="102">
        <v>1577</v>
      </c>
      <c r="I102" s="102">
        <v>3273</v>
      </c>
      <c r="J102" s="103">
        <v>0.48182095936449743</v>
      </c>
      <c r="L102" s="130">
        <f t="shared" si="4"/>
        <v>182</v>
      </c>
      <c r="M102" s="130">
        <f t="shared" si="4"/>
        <v>-95</v>
      </c>
      <c r="N102" s="130">
        <f t="shared" si="4"/>
        <v>6.7628560314616171E-2</v>
      </c>
      <c r="O102" t="str">
        <f t="shared" si="7"/>
        <v>1708040</v>
      </c>
      <c r="P102" s="8" t="b">
        <f t="shared" si="5"/>
        <v>1</v>
      </c>
      <c r="Q102" s="8" t="b">
        <f t="shared" si="6"/>
        <v>1</v>
      </c>
    </row>
    <row r="103" spans="1:17" ht="15.75" hidden="1" x14ac:dyDescent="0.25">
      <c r="A103" t="str">
        <f>VLOOKUP(O103,'OLDPY1 Public Dist &amp; Sch'!A97:C4954,3,FALSE)</f>
        <v>30002001022</v>
      </c>
      <c r="B103" s="126">
        <v>1708070</v>
      </c>
      <c r="C103" s="101" t="s">
        <v>1799</v>
      </c>
      <c r="D103" s="102">
        <f>VLOOKUP($B103,'FY24 Formula counts Final Feds'!$D$4:$L$855,3,FALSE)</f>
        <v>140</v>
      </c>
      <c r="E103" s="102">
        <f>VLOOKUP($B103,'FY24 Formula counts Final Feds'!$D$4:$L$855,9,FALSE)</f>
        <v>305</v>
      </c>
      <c r="F103" s="129">
        <f>VLOOKUP($B103,'from ED Prelim 2021 (PY)'!$A$6:$E$856,5,FALSE)</f>
        <v>0.45901639344262296</v>
      </c>
      <c r="H103" s="102">
        <v>123</v>
      </c>
      <c r="I103" s="102">
        <v>297</v>
      </c>
      <c r="J103" s="103">
        <v>0.41414141414141414</v>
      </c>
      <c r="L103" s="130">
        <f t="shared" si="4"/>
        <v>-17</v>
      </c>
      <c r="M103" s="130">
        <f t="shared" si="4"/>
        <v>-8</v>
      </c>
      <c r="N103" s="130">
        <f t="shared" si="4"/>
        <v>-4.4874979301208817E-2</v>
      </c>
      <c r="O103" t="str">
        <f t="shared" si="7"/>
        <v>1708070</v>
      </c>
      <c r="P103" s="8" t="b">
        <f t="shared" si="5"/>
        <v>1</v>
      </c>
      <c r="Q103" s="8" t="b">
        <f t="shared" si="6"/>
        <v>1</v>
      </c>
    </row>
    <row r="104" spans="1:17" ht="15.75" hidden="1" x14ac:dyDescent="0.25">
      <c r="A104" t="str">
        <f>VLOOKUP(O104,'OLDPY1 Public Dist &amp; Sch'!A98:C4955,3,FALSE)</f>
        <v>40007040026</v>
      </c>
      <c r="B104" s="126">
        <v>1718180</v>
      </c>
      <c r="C104" s="101" t="s">
        <v>1800</v>
      </c>
      <c r="D104" s="102">
        <f>VLOOKUP($B104,'FY24 Formula counts Final Feds'!$D$4:$L$855,3,FALSE)</f>
        <v>63</v>
      </c>
      <c r="E104" s="102">
        <f>VLOOKUP($B104,'FY24 Formula counts Final Feds'!$D$4:$L$855,9,FALSE)</f>
        <v>500</v>
      </c>
      <c r="F104" s="129">
        <f>VLOOKUP($B104,'from ED Prelim 2021 (PY)'!$A$6:$E$856,5,FALSE)</f>
        <v>0.126</v>
      </c>
      <c r="H104" s="102">
        <v>59</v>
      </c>
      <c r="I104" s="102">
        <v>489</v>
      </c>
      <c r="J104" s="103">
        <v>0.12065439672801637</v>
      </c>
      <c r="L104" s="130">
        <f t="shared" si="4"/>
        <v>-4</v>
      </c>
      <c r="M104" s="130">
        <f t="shared" si="4"/>
        <v>-11</v>
      </c>
      <c r="N104" s="130">
        <f t="shared" si="4"/>
        <v>-5.3456032719836344E-3</v>
      </c>
      <c r="O104" t="str">
        <f t="shared" si="7"/>
        <v>1718180</v>
      </c>
      <c r="P104" s="8" t="b">
        <f t="shared" si="5"/>
        <v>1</v>
      </c>
      <c r="Q104" s="8" t="b">
        <f t="shared" si="6"/>
        <v>1</v>
      </c>
    </row>
    <row r="105" spans="1:17" ht="15.75" hidden="1" x14ac:dyDescent="0.25">
      <c r="A105" t="str">
        <f>VLOOKUP(O105,'OLDPY1 Public Dist &amp; Sch'!A99:C4956,3,FALSE)</f>
        <v>07016155002</v>
      </c>
      <c r="B105" s="126">
        <v>1741520</v>
      </c>
      <c r="C105" s="101" t="s">
        <v>1801</v>
      </c>
      <c r="D105" s="102">
        <f>VLOOKUP($B105,'FY24 Formula counts Final Feds'!$D$4:$L$855,3,FALSE)</f>
        <v>366</v>
      </c>
      <c r="E105" s="102">
        <f>VLOOKUP($B105,'FY24 Formula counts Final Feds'!$D$4:$L$855,9,FALSE)</f>
        <v>1231</v>
      </c>
      <c r="F105" s="129">
        <f>VLOOKUP($B105,'from ED Prelim 2021 (PY)'!$A$6:$E$856,5,FALSE)</f>
        <v>0.29731925264012998</v>
      </c>
      <c r="H105" s="102">
        <v>370</v>
      </c>
      <c r="I105" s="102">
        <v>1191</v>
      </c>
      <c r="J105" s="103">
        <v>0.31066330814441645</v>
      </c>
      <c r="L105" s="130">
        <f t="shared" si="4"/>
        <v>4</v>
      </c>
      <c r="M105" s="130">
        <f t="shared" si="4"/>
        <v>-40</v>
      </c>
      <c r="N105" s="130">
        <f t="shared" si="4"/>
        <v>1.3344055504286467E-2</v>
      </c>
      <c r="O105" t="str">
        <f t="shared" si="7"/>
        <v>1741520</v>
      </c>
      <c r="P105" s="8" t="b">
        <f t="shared" si="5"/>
        <v>1</v>
      </c>
      <c r="Q105" s="8" t="b">
        <f t="shared" si="6"/>
        <v>1</v>
      </c>
    </row>
    <row r="106" spans="1:17" ht="15.75" hidden="1" x14ac:dyDescent="0.25">
      <c r="A106" t="str">
        <f>VLOOKUP(O106,'OLDPY1 Public Dist &amp; Sch'!A100:C4957,3,FALSE)</f>
        <v>07016132002</v>
      </c>
      <c r="B106" s="126">
        <v>1708130</v>
      </c>
      <c r="C106" s="101" t="s">
        <v>1802</v>
      </c>
      <c r="D106" s="102">
        <f>VLOOKUP($B106,'FY24 Formula counts Final Feds'!$D$4:$L$855,3,FALSE)</f>
        <v>291</v>
      </c>
      <c r="E106" s="102">
        <f>VLOOKUP($B106,'FY24 Formula counts Final Feds'!$D$4:$L$855,9,FALSE)</f>
        <v>1052</v>
      </c>
      <c r="F106" s="129">
        <f>VLOOKUP($B106,'from ED Prelim 2021 (PY)'!$A$6:$E$856,5,FALSE)</f>
        <v>0.27661596958174905</v>
      </c>
      <c r="H106" s="102">
        <v>241</v>
      </c>
      <c r="I106" s="102">
        <v>1018</v>
      </c>
      <c r="J106" s="103">
        <v>0.23673870333988212</v>
      </c>
      <c r="L106" s="130">
        <f t="shared" si="4"/>
        <v>-50</v>
      </c>
      <c r="M106" s="130">
        <f t="shared" si="4"/>
        <v>-34</v>
      </c>
      <c r="N106" s="130">
        <f t="shared" si="4"/>
        <v>-3.9877266241866938E-2</v>
      </c>
      <c r="O106" t="str">
        <f t="shared" si="7"/>
        <v>1708130</v>
      </c>
      <c r="P106" s="8" t="b">
        <f t="shared" si="5"/>
        <v>1</v>
      </c>
      <c r="Q106" s="8" t="b">
        <f t="shared" si="6"/>
        <v>1</v>
      </c>
    </row>
    <row r="107" spans="1:17" ht="15.75" hidden="1" x14ac:dyDescent="0.25">
      <c r="A107" t="str">
        <f>VLOOKUP(O107,'OLDPY1 Public Dist &amp; Sch'!A101:C4958,3,FALSE)</f>
        <v>28037227026</v>
      </c>
      <c r="B107" s="126">
        <v>1708160</v>
      </c>
      <c r="C107" s="101" t="s">
        <v>1803</v>
      </c>
      <c r="D107" s="102">
        <f>VLOOKUP($B107,'FY24 Formula counts Final Feds'!$D$4:$L$855,3,FALSE)</f>
        <v>51</v>
      </c>
      <c r="E107" s="102">
        <f>VLOOKUP($B107,'FY24 Formula counts Final Feds'!$D$4:$L$855,9,FALSE)</f>
        <v>449</v>
      </c>
      <c r="F107" s="129">
        <f>VLOOKUP($B107,'from ED Prelim 2021 (PY)'!$A$6:$E$856,5,FALSE)</f>
        <v>0.11358574610244988</v>
      </c>
      <c r="H107" s="102">
        <v>38</v>
      </c>
      <c r="I107" s="102">
        <v>436</v>
      </c>
      <c r="J107" s="103">
        <v>8.7155963302752298E-2</v>
      </c>
      <c r="L107" s="130">
        <f t="shared" si="4"/>
        <v>-13</v>
      </c>
      <c r="M107" s="130">
        <f t="shared" si="4"/>
        <v>-13</v>
      </c>
      <c r="N107" s="130">
        <f t="shared" si="4"/>
        <v>-2.6429782799697585E-2</v>
      </c>
      <c r="O107" t="str">
        <f t="shared" si="7"/>
        <v>1708160</v>
      </c>
      <c r="P107" s="8" t="b">
        <f t="shared" si="5"/>
        <v>1</v>
      </c>
      <c r="Q107" s="8" t="b">
        <f t="shared" si="6"/>
        <v>1</v>
      </c>
    </row>
    <row r="108" spans="1:17" ht="15.75" hidden="1" x14ac:dyDescent="0.25">
      <c r="A108" t="str">
        <f>VLOOKUP(O108,'OLDPY1 Public Dist &amp; Sch'!A102:C4959,3,FALSE)</f>
        <v>26029066025</v>
      </c>
      <c r="B108" s="126">
        <v>1708280</v>
      </c>
      <c r="C108" s="101" t="s">
        <v>1805</v>
      </c>
      <c r="D108" s="102">
        <f>VLOOKUP($B108,'FY24 Formula counts Final Feds'!$D$4:$L$855,3,FALSE)</f>
        <v>430</v>
      </c>
      <c r="E108" s="102">
        <f>VLOOKUP($B108,'FY24 Formula counts Final Feds'!$D$4:$L$855,9,FALSE)</f>
        <v>2216</v>
      </c>
      <c r="F108" s="129">
        <f>VLOOKUP($B108,'from ED Prelim 2021 (PY)'!$A$6:$E$856,5,FALSE)</f>
        <v>0.194043321299639</v>
      </c>
      <c r="H108" s="102">
        <v>335</v>
      </c>
      <c r="I108" s="102">
        <v>2203</v>
      </c>
      <c r="J108" s="103">
        <v>0.15206536541080345</v>
      </c>
      <c r="L108" s="130">
        <f t="shared" si="4"/>
        <v>-95</v>
      </c>
      <c r="M108" s="130">
        <f t="shared" si="4"/>
        <v>-13</v>
      </c>
      <c r="N108" s="130">
        <f t="shared" si="4"/>
        <v>-4.1977955888835544E-2</v>
      </c>
      <c r="O108" t="str">
        <f t="shared" si="7"/>
        <v>1708280</v>
      </c>
      <c r="P108" s="8" t="b">
        <f t="shared" si="5"/>
        <v>1</v>
      </c>
      <c r="Q108" s="8" t="b">
        <f t="shared" si="6"/>
        <v>1</v>
      </c>
    </row>
    <row r="109" spans="1:17" ht="15.75" hidden="1" x14ac:dyDescent="0.25">
      <c r="A109" t="str">
        <f>VLOOKUP(O109,'OLDPY1 Public Dist &amp; Sch'!A103:C4960,3,FALSE)</f>
        <v>49081036002</v>
      </c>
      <c r="B109" s="126">
        <v>1708310</v>
      </c>
      <c r="C109" s="101" t="s">
        <v>1806</v>
      </c>
      <c r="D109" s="102">
        <f>VLOOKUP($B109,'FY24 Formula counts Final Feds'!$D$4:$L$855,3,FALSE)</f>
        <v>66</v>
      </c>
      <c r="E109" s="102">
        <f>VLOOKUP($B109,'FY24 Formula counts Final Feds'!$D$4:$L$855,9,FALSE)</f>
        <v>216</v>
      </c>
      <c r="F109" s="129">
        <f>VLOOKUP($B109,'from ED Prelim 2021 (PY)'!$A$6:$E$856,5,FALSE)</f>
        <v>0.30555555555555558</v>
      </c>
      <c r="H109" s="102">
        <v>51</v>
      </c>
      <c r="I109" s="102">
        <v>213</v>
      </c>
      <c r="J109" s="103">
        <v>0.23943661971830985</v>
      </c>
      <c r="L109" s="130">
        <f t="shared" si="4"/>
        <v>-15</v>
      </c>
      <c r="M109" s="130">
        <f t="shared" si="4"/>
        <v>-3</v>
      </c>
      <c r="N109" s="130">
        <f t="shared" si="4"/>
        <v>-6.6118935837245735E-2</v>
      </c>
      <c r="O109" t="str">
        <f t="shared" si="7"/>
        <v>1708310</v>
      </c>
      <c r="P109" s="8" t="b">
        <f t="shared" si="5"/>
        <v>1</v>
      </c>
      <c r="Q109" s="8" t="b">
        <f t="shared" si="6"/>
        <v>1</v>
      </c>
    </row>
    <row r="110" spans="1:17" ht="15.75" hidden="1" x14ac:dyDescent="0.25">
      <c r="A110" t="str">
        <f>VLOOKUP(O110,'OLDPY1 Public Dist &amp; Sch'!A104:C4961,3,FALSE)</f>
        <v>30039165016</v>
      </c>
      <c r="B110" s="126">
        <v>1708370</v>
      </c>
      <c r="C110" s="101" t="s">
        <v>1807</v>
      </c>
      <c r="D110" s="102">
        <f>VLOOKUP($B110,'FY24 Formula counts Final Feds'!$D$4:$L$855,3,FALSE)</f>
        <v>295</v>
      </c>
      <c r="E110" s="102">
        <f>VLOOKUP($B110,'FY24 Formula counts Final Feds'!$D$4:$L$855,9,FALSE)</f>
        <v>1227</v>
      </c>
      <c r="F110" s="129">
        <f>VLOOKUP($B110,'from ED Prelim 2021 (PY)'!$A$6:$E$856,5,FALSE)</f>
        <v>0.24042379788101059</v>
      </c>
      <c r="H110" s="102">
        <v>253</v>
      </c>
      <c r="I110" s="102">
        <v>1203</v>
      </c>
      <c r="J110" s="103">
        <v>0.21030756442227763</v>
      </c>
      <c r="L110" s="130">
        <f t="shared" si="4"/>
        <v>-42</v>
      </c>
      <c r="M110" s="130">
        <f t="shared" si="4"/>
        <v>-24</v>
      </c>
      <c r="N110" s="130">
        <f t="shared" si="4"/>
        <v>-3.0116233458732961E-2</v>
      </c>
      <c r="O110" t="str">
        <f t="shared" si="7"/>
        <v>1708370</v>
      </c>
      <c r="P110" s="8" t="b">
        <f t="shared" si="5"/>
        <v>1</v>
      </c>
      <c r="Q110" s="8" t="b">
        <f t="shared" si="6"/>
        <v>1</v>
      </c>
    </row>
    <row r="111" spans="1:17" ht="15.75" hidden="1" x14ac:dyDescent="0.25">
      <c r="A111" t="str">
        <f>VLOOKUP(O111,'OLDPY1 Public Dist &amp; Sch'!A105:C4962,3,FALSE)</f>
        <v>30039095002</v>
      </c>
      <c r="B111" s="126">
        <v>1708340</v>
      </c>
      <c r="C111" s="101" t="s">
        <v>1808</v>
      </c>
      <c r="D111" s="102">
        <f>VLOOKUP($B111,'FY24 Formula counts Final Feds'!$D$4:$L$855,3,FALSE)</f>
        <v>616</v>
      </c>
      <c r="E111" s="102">
        <f>VLOOKUP($B111,'FY24 Formula counts Final Feds'!$D$4:$L$855,9,FALSE)</f>
        <v>1728</v>
      </c>
      <c r="F111" s="129">
        <f>VLOOKUP($B111,'from ED Prelim 2021 (PY)'!$A$6:$E$856,5,FALSE)</f>
        <v>0.35648148148148145</v>
      </c>
      <c r="H111" s="102">
        <v>635</v>
      </c>
      <c r="I111" s="102">
        <v>1695</v>
      </c>
      <c r="J111" s="103">
        <v>0.37463126843657818</v>
      </c>
      <c r="L111" s="130">
        <f t="shared" si="4"/>
        <v>19</v>
      </c>
      <c r="M111" s="130">
        <f t="shared" si="4"/>
        <v>-33</v>
      </c>
      <c r="N111" s="130">
        <f t="shared" si="4"/>
        <v>1.8149786955096725E-2</v>
      </c>
      <c r="O111" t="str">
        <f t="shared" si="7"/>
        <v>1708340</v>
      </c>
      <c r="P111" s="8" t="b">
        <f t="shared" si="5"/>
        <v>1</v>
      </c>
      <c r="Q111" s="8" t="b">
        <f t="shared" si="6"/>
        <v>1</v>
      </c>
    </row>
    <row r="112" spans="1:17" ht="15.75" hidden="1" x14ac:dyDescent="0.25">
      <c r="A112" t="str">
        <f>VLOOKUP(O112,'OLDPY1 Public Dist &amp; Sch'!A106:C4963,3,FALSE)</f>
        <v>40056001026</v>
      </c>
      <c r="B112" s="126">
        <v>1708430</v>
      </c>
      <c r="C112" s="101" t="s">
        <v>1809</v>
      </c>
      <c r="D112" s="102">
        <f>VLOOKUP($B112,'FY24 Formula counts Final Feds'!$D$4:$L$855,3,FALSE)</f>
        <v>252</v>
      </c>
      <c r="E112" s="102">
        <f>VLOOKUP($B112,'FY24 Formula counts Final Feds'!$D$4:$L$855,9,FALSE)</f>
        <v>1362</v>
      </c>
      <c r="F112" s="129">
        <f>VLOOKUP($B112,'from ED Prelim 2021 (PY)'!$A$6:$E$856,5,FALSE)</f>
        <v>0.18502202643171806</v>
      </c>
      <c r="H112" s="102">
        <v>181</v>
      </c>
      <c r="I112" s="102">
        <v>1320</v>
      </c>
      <c r="J112" s="103">
        <v>0.13712121212121212</v>
      </c>
      <c r="L112" s="130">
        <f t="shared" si="4"/>
        <v>-71</v>
      </c>
      <c r="M112" s="130">
        <f t="shared" si="4"/>
        <v>-42</v>
      </c>
      <c r="N112" s="130">
        <f t="shared" si="4"/>
        <v>-4.790081431050594E-2</v>
      </c>
      <c r="O112" t="str">
        <f t="shared" si="7"/>
        <v>1708430</v>
      </c>
      <c r="P112" s="8" t="b">
        <f t="shared" si="5"/>
        <v>1</v>
      </c>
      <c r="Q112" s="8" t="b">
        <f t="shared" si="6"/>
        <v>1</v>
      </c>
    </row>
    <row r="113" spans="1:17" ht="15.75" hidden="1" x14ac:dyDescent="0.25">
      <c r="A113" t="str">
        <f>VLOOKUP(O113,'OLDPY1 Public Dist &amp; Sch'!A107:C4964,3,FALSE)</f>
        <v>13014001026</v>
      </c>
      <c r="B113" s="126">
        <v>1708460</v>
      </c>
      <c r="C113" s="101" t="s">
        <v>1810</v>
      </c>
      <c r="D113" s="102">
        <f>VLOOKUP($B113,'FY24 Formula counts Final Feds'!$D$4:$L$855,3,FALSE)</f>
        <v>183</v>
      </c>
      <c r="E113" s="102">
        <f>VLOOKUP($B113,'FY24 Formula counts Final Feds'!$D$4:$L$855,9,FALSE)</f>
        <v>1144</v>
      </c>
      <c r="F113" s="129">
        <f>VLOOKUP($B113,'from ED Prelim 2021 (PY)'!$A$6:$E$856,5,FALSE)</f>
        <v>0.15996503496503497</v>
      </c>
      <c r="H113" s="102">
        <v>141</v>
      </c>
      <c r="I113" s="102">
        <v>1150</v>
      </c>
      <c r="J113" s="103">
        <v>0.12260869565217392</v>
      </c>
      <c r="L113" s="130">
        <f t="shared" si="4"/>
        <v>-42</v>
      </c>
      <c r="M113" s="130">
        <f t="shared" si="4"/>
        <v>6</v>
      </c>
      <c r="N113" s="130">
        <f t="shared" si="4"/>
        <v>-3.7356339312861059E-2</v>
      </c>
      <c r="O113" t="str">
        <f t="shared" si="7"/>
        <v>1708460</v>
      </c>
      <c r="P113" s="8" t="b">
        <f t="shared" si="5"/>
        <v>1</v>
      </c>
      <c r="Q113" s="8" t="b">
        <f t="shared" si="6"/>
        <v>1</v>
      </c>
    </row>
    <row r="114" spans="1:17" ht="15.75" hidden="1" x14ac:dyDescent="0.25">
      <c r="A114" t="str">
        <f>VLOOKUP(O114,'OLDPY1 Public Dist &amp; Sch'!A108:C4965,3,FALSE)</f>
        <v>20097005026</v>
      </c>
      <c r="B114" s="126">
        <v>1708500</v>
      </c>
      <c r="C114" s="101" t="s">
        <v>1811</v>
      </c>
      <c r="D114" s="102">
        <f>VLOOKUP($B114,'FY24 Formula counts Final Feds'!$D$4:$L$855,3,FALSE)</f>
        <v>290</v>
      </c>
      <c r="E114" s="102">
        <f>VLOOKUP($B114,'FY24 Formula counts Final Feds'!$D$4:$L$855,9,FALSE)</f>
        <v>1474</v>
      </c>
      <c r="F114" s="129">
        <f>VLOOKUP($B114,'from ED Prelim 2021 (PY)'!$A$6:$E$856,5,FALSE)</f>
        <v>0.19674355495251017</v>
      </c>
      <c r="H114" s="102">
        <v>223</v>
      </c>
      <c r="I114" s="102">
        <v>1409</v>
      </c>
      <c r="J114" s="103">
        <v>0.15826827537260468</v>
      </c>
      <c r="L114" s="130">
        <f t="shared" si="4"/>
        <v>-67</v>
      </c>
      <c r="M114" s="130">
        <f t="shared" si="4"/>
        <v>-65</v>
      </c>
      <c r="N114" s="130">
        <f t="shared" si="4"/>
        <v>-3.8475279579905486E-2</v>
      </c>
      <c r="O114" t="str">
        <f t="shared" si="7"/>
        <v>1708500</v>
      </c>
      <c r="P114" s="8" t="b">
        <f t="shared" si="5"/>
        <v>1</v>
      </c>
      <c r="Q114" s="8" t="b">
        <f t="shared" si="6"/>
        <v>1</v>
      </c>
    </row>
    <row r="115" spans="1:17" ht="15.75" hidden="1" x14ac:dyDescent="0.25">
      <c r="A115" t="str">
        <f>VLOOKUP(O115,'OLDPY1 Public Dist &amp; Sch'!A109:C4966,3,FALSE)</f>
        <v>20083002026</v>
      </c>
      <c r="B115" s="126">
        <v>1708580</v>
      </c>
      <c r="C115" s="101" t="s">
        <v>1812</v>
      </c>
      <c r="D115" s="102">
        <f>VLOOKUP($B115,'FY24 Formula counts Final Feds'!$D$4:$L$855,3,FALSE)</f>
        <v>110</v>
      </c>
      <c r="E115" s="102">
        <f>VLOOKUP($B115,'FY24 Formula counts Final Feds'!$D$4:$L$855,9,FALSE)</f>
        <v>427</v>
      </c>
      <c r="F115" s="129">
        <f>VLOOKUP($B115,'from ED Prelim 2021 (PY)'!$A$6:$E$856,5,FALSE)</f>
        <v>0.2576112412177986</v>
      </c>
      <c r="H115" s="102">
        <v>96</v>
      </c>
      <c r="I115" s="102">
        <v>401</v>
      </c>
      <c r="J115" s="103">
        <v>0.23940149625935161</v>
      </c>
      <c r="L115" s="130">
        <f t="shared" si="4"/>
        <v>-14</v>
      </c>
      <c r="M115" s="130">
        <f t="shared" si="4"/>
        <v>-26</v>
      </c>
      <c r="N115" s="130">
        <f t="shared" si="4"/>
        <v>-1.8209744958446988E-2</v>
      </c>
      <c r="O115" t="str">
        <f t="shared" si="7"/>
        <v>1708580</v>
      </c>
      <c r="P115" s="8" t="b">
        <f t="shared" si="5"/>
        <v>1</v>
      </c>
      <c r="Q115" s="8" t="b">
        <f t="shared" si="6"/>
        <v>1</v>
      </c>
    </row>
    <row r="116" spans="1:17" ht="15.75" hidden="1" x14ac:dyDescent="0.25">
      <c r="A116" t="str">
        <f>VLOOKUP(O116,'OLDPY1 Public Dist &amp; Sch'!A110:C4967,3,FALSE)</f>
        <v>40031001026</v>
      </c>
      <c r="B116" s="126">
        <v>1708610</v>
      </c>
      <c r="C116" s="101" t="s">
        <v>1813</v>
      </c>
      <c r="D116" s="102">
        <f>VLOOKUP($B116,'FY24 Formula counts Final Feds'!$D$4:$L$855,3,FALSE)</f>
        <v>105</v>
      </c>
      <c r="E116" s="102">
        <f>VLOOKUP($B116,'FY24 Formula counts Final Feds'!$D$4:$L$855,9,FALSE)</f>
        <v>676</v>
      </c>
      <c r="F116" s="129">
        <f>VLOOKUP($B116,'from ED Prelim 2021 (PY)'!$A$6:$E$856,5,FALSE)</f>
        <v>0.15532544378698224</v>
      </c>
      <c r="H116" s="102">
        <v>103</v>
      </c>
      <c r="I116" s="102">
        <v>655</v>
      </c>
      <c r="J116" s="103">
        <v>0.15725190839694655</v>
      </c>
      <c r="L116" s="130">
        <f t="shared" si="4"/>
        <v>-2</v>
      </c>
      <c r="M116" s="130">
        <f t="shared" si="4"/>
        <v>-21</v>
      </c>
      <c r="N116" s="130">
        <f t="shared" si="4"/>
        <v>1.9264646099643179E-3</v>
      </c>
      <c r="O116" t="str">
        <f t="shared" si="7"/>
        <v>1708610</v>
      </c>
      <c r="P116" s="8" t="b">
        <f t="shared" si="5"/>
        <v>1</v>
      </c>
      <c r="Q116" s="8" t="b">
        <f t="shared" si="6"/>
        <v>1</v>
      </c>
    </row>
    <row r="117" spans="1:17" ht="15.75" hidden="1" x14ac:dyDescent="0.25">
      <c r="A117" t="str">
        <f>VLOOKUP(O117,'OLDPY1 Public Dist &amp; Sch'!A111:C4968,3,FALSE)</f>
        <v>21100005026</v>
      </c>
      <c r="B117" s="126">
        <v>1708640</v>
      </c>
      <c r="C117" s="101" t="s">
        <v>1814</v>
      </c>
      <c r="D117" s="102">
        <f>VLOOKUP($B117,'FY24 Formula counts Final Feds'!$D$4:$L$855,3,FALSE)</f>
        <v>316</v>
      </c>
      <c r="E117" s="102">
        <f>VLOOKUP($B117,'FY24 Formula counts Final Feds'!$D$4:$L$855,9,FALSE)</f>
        <v>2297</v>
      </c>
      <c r="F117" s="129">
        <f>VLOOKUP($B117,'from ED Prelim 2021 (PY)'!$A$6:$E$856,5,FALSE)</f>
        <v>0.13757074444928166</v>
      </c>
      <c r="H117" s="102">
        <v>244</v>
      </c>
      <c r="I117" s="102">
        <v>2260</v>
      </c>
      <c r="J117" s="103">
        <v>0.1079646017699115</v>
      </c>
      <c r="L117" s="130">
        <f t="shared" si="4"/>
        <v>-72</v>
      </c>
      <c r="M117" s="130">
        <f t="shared" si="4"/>
        <v>-37</v>
      </c>
      <c r="N117" s="130">
        <f t="shared" si="4"/>
        <v>-2.9606142679370159E-2</v>
      </c>
      <c r="O117" t="str">
        <f t="shared" si="7"/>
        <v>1708640</v>
      </c>
      <c r="P117" s="8" t="b">
        <f t="shared" si="5"/>
        <v>1</v>
      </c>
      <c r="Q117" s="8" t="b">
        <f t="shared" si="6"/>
        <v>1</v>
      </c>
    </row>
    <row r="118" spans="1:17" ht="15.75" hidden="1" x14ac:dyDescent="0.25">
      <c r="A118" t="str">
        <f>VLOOKUP(O118,'OLDPY1 Public Dist &amp; Sch'!A112:C4969,3,FALSE)</f>
        <v>26034317004</v>
      </c>
      <c r="B118" s="126">
        <v>1701385</v>
      </c>
      <c r="C118" s="101" t="s">
        <v>1815</v>
      </c>
      <c r="D118" s="102">
        <f>VLOOKUP($B118,'FY24 Formula counts Final Feds'!$D$4:$L$855,3,FALSE)</f>
        <v>62</v>
      </c>
      <c r="E118" s="102">
        <f>VLOOKUP($B118,'FY24 Formula counts Final Feds'!$D$4:$L$855,9,FALSE)</f>
        <v>446</v>
      </c>
      <c r="F118" s="129">
        <f>VLOOKUP($B118,'from ED Prelim 2021 (PY)'!$A$6:$E$856,5,FALSE)</f>
        <v>0.13901345291479822</v>
      </c>
      <c r="H118" s="102">
        <v>48</v>
      </c>
      <c r="I118" s="102">
        <v>439</v>
      </c>
      <c r="J118" s="103">
        <v>0.10933940774487472</v>
      </c>
      <c r="L118" s="130">
        <f t="shared" si="4"/>
        <v>-14</v>
      </c>
      <c r="M118" s="130">
        <f t="shared" si="4"/>
        <v>-7</v>
      </c>
      <c r="N118" s="130">
        <f t="shared" si="4"/>
        <v>-2.9674045169923502E-2</v>
      </c>
      <c r="O118" t="str">
        <f t="shared" si="7"/>
        <v>1701385</v>
      </c>
      <c r="P118" s="8" t="b">
        <f t="shared" si="5"/>
        <v>1</v>
      </c>
      <c r="Q118" s="8" t="b">
        <f t="shared" si="6"/>
        <v>1</v>
      </c>
    </row>
    <row r="119" spans="1:17" ht="15.75" hidden="1" x14ac:dyDescent="0.25">
      <c r="A119" t="str">
        <f>VLOOKUP(O119,'OLDPY1 Public Dist &amp; Sch'!A113:C4970,3,FALSE)</f>
        <v>44063026004</v>
      </c>
      <c r="B119" s="126">
        <v>1708730</v>
      </c>
      <c r="C119" s="101" t="s">
        <v>1816</v>
      </c>
      <c r="D119" s="102">
        <f>VLOOKUP($B119,'FY24 Formula counts Final Feds'!$D$4:$L$855,3,FALSE)</f>
        <v>130</v>
      </c>
      <c r="E119" s="102">
        <f>VLOOKUP($B119,'FY24 Formula counts Final Feds'!$D$4:$L$855,9,FALSE)</f>
        <v>2683</v>
      </c>
      <c r="F119" s="129">
        <f>VLOOKUP($B119,'from ED Prelim 2021 (PY)'!$A$6:$E$856,5,FALSE)</f>
        <v>4.8453224002981736E-2</v>
      </c>
      <c r="H119" s="102">
        <v>122</v>
      </c>
      <c r="I119" s="102">
        <v>2624</v>
      </c>
      <c r="J119" s="103">
        <v>4.649390243902439E-2</v>
      </c>
      <c r="L119" s="130">
        <f t="shared" si="4"/>
        <v>-8</v>
      </c>
      <c r="M119" s="130">
        <f t="shared" si="4"/>
        <v>-59</v>
      </c>
      <c r="N119" s="130">
        <f t="shared" si="4"/>
        <v>-1.9593215639573461E-3</v>
      </c>
      <c r="O119" t="str">
        <f t="shared" si="7"/>
        <v>1708730</v>
      </c>
      <c r="P119" s="8" t="b">
        <f t="shared" si="5"/>
        <v>1</v>
      </c>
      <c r="Q119" s="8" t="b">
        <f t="shared" si="6"/>
        <v>1</v>
      </c>
    </row>
    <row r="120" spans="1:17" ht="15.75" hidden="1" x14ac:dyDescent="0.25">
      <c r="A120" t="str">
        <f>VLOOKUP(O120,'OLDPY1 Public Dist &amp; Sch'!A114:C4971,3,FALSE)</f>
        <v>11012004C26</v>
      </c>
      <c r="B120" s="126">
        <v>1700002</v>
      </c>
      <c r="C120" s="101" t="s">
        <v>1817</v>
      </c>
      <c r="D120" s="102">
        <f>VLOOKUP($B120,'FY24 Formula counts Final Feds'!$D$4:$L$855,3,FALSE)</f>
        <v>134</v>
      </c>
      <c r="E120" s="102">
        <f>VLOOKUP($B120,'FY24 Formula counts Final Feds'!$D$4:$L$855,9,FALSE)</f>
        <v>867</v>
      </c>
      <c r="F120" s="129">
        <f>VLOOKUP($B120,'from ED Prelim 2021 (PY)'!$A$6:$E$856,5,FALSE)</f>
        <v>0.15455594002306805</v>
      </c>
      <c r="H120" s="102">
        <v>100</v>
      </c>
      <c r="I120" s="102">
        <v>846</v>
      </c>
      <c r="J120" s="103">
        <v>0.1182033096926714</v>
      </c>
      <c r="L120" s="130">
        <f t="shared" si="4"/>
        <v>-34</v>
      </c>
      <c r="M120" s="130">
        <f t="shared" si="4"/>
        <v>-21</v>
      </c>
      <c r="N120" s="130">
        <f t="shared" si="4"/>
        <v>-3.6352630330396651E-2</v>
      </c>
      <c r="O120" t="str">
        <f t="shared" si="7"/>
        <v>1700002</v>
      </c>
      <c r="P120" s="8" t="b">
        <f t="shared" si="5"/>
        <v>1</v>
      </c>
      <c r="Q120" s="8" t="b">
        <f t="shared" si="6"/>
        <v>1</v>
      </c>
    </row>
    <row r="121" spans="1:17" ht="15.75" hidden="1" x14ac:dyDescent="0.25">
      <c r="A121" t="str">
        <f>VLOOKUP(O121,'OLDPY1 Public Dist &amp; Sch'!A115:C4972,3,FALSE)</f>
        <v>19022063002</v>
      </c>
      <c r="B121" s="126">
        <v>1708790</v>
      </c>
      <c r="C121" s="101" t="s">
        <v>1818</v>
      </c>
      <c r="D121" s="102">
        <f>VLOOKUP($B121,'FY24 Formula counts Final Feds'!$D$4:$L$855,3,FALSE)</f>
        <v>58</v>
      </c>
      <c r="E121" s="102">
        <f>VLOOKUP($B121,'FY24 Formula counts Final Feds'!$D$4:$L$855,9,FALSE)</f>
        <v>826</v>
      </c>
      <c r="F121" s="129">
        <f>VLOOKUP($B121,'from ED Prelim 2021 (PY)'!$A$6:$E$856,5,FALSE)</f>
        <v>7.0217917675544791E-2</v>
      </c>
      <c r="H121" s="102">
        <v>68</v>
      </c>
      <c r="I121" s="102">
        <v>802</v>
      </c>
      <c r="J121" s="103">
        <v>8.4788029925187039E-2</v>
      </c>
      <c r="L121" s="130">
        <f t="shared" si="4"/>
        <v>10</v>
      </c>
      <c r="M121" s="130">
        <f t="shared" si="4"/>
        <v>-24</v>
      </c>
      <c r="N121" s="130">
        <f t="shared" si="4"/>
        <v>1.4570112249642247E-2</v>
      </c>
      <c r="O121" t="str">
        <f t="shared" si="7"/>
        <v>1708790</v>
      </c>
      <c r="P121" s="8" t="b">
        <f t="shared" si="5"/>
        <v>1</v>
      </c>
      <c r="Q121" s="8" t="b">
        <f t="shared" si="6"/>
        <v>1</v>
      </c>
    </row>
    <row r="122" spans="1:17" ht="15.75" hidden="1" x14ac:dyDescent="0.25">
      <c r="A122" t="str">
        <f>VLOOKUP(O122,'OLDPY1 Public Dist &amp; Sch'!A116:C4973,3,FALSE)</f>
        <v>19022066002</v>
      </c>
      <c r="B122" s="126">
        <v>1708970</v>
      </c>
      <c r="C122" s="101" t="s">
        <v>1819</v>
      </c>
      <c r="D122" s="102">
        <f>VLOOKUP($B122,'FY24 Formula counts Final Feds'!$D$4:$L$855,3,FALSE)</f>
        <v>57</v>
      </c>
      <c r="E122" s="102">
        <f>VLOOKUP($B122,'FY24 Formula counts Final Feds'!$D$4:$L$855,9,FALSE)</f>
        <v>1131</v>
      </c>
      <c r="F122" s="129">
        <f>VLOOKUP($B122,'from ED Prelim 2021 (PY)'!$A$6:$E$856,5,FALSE)</f>
        <v>5.0397877984084884E-2</v>
      </c>
      <c r="H122" s="102">
        <v>54</v>
      </c>
      <c r="I122" s="102">
        <v>1097</v>
      </c>
      <c r="J122" s="103">
        <v>4.9225159525979945E-2</v>
      </c>
      <c r="L122" s="130">
        <f t="shared" si="4"/>
        <v>-3</v>
      </c>
      <c r="M122" s="130">
        <f t="shared" si="4"/>
        <v>-34</v>
      </c>
      <c r="N122" s="130">
        <f t="shared" si="4"/>
        <v>-1.1727184581049391E-3</v>
      </c>
      <c r="O122" t="str">
        <f t="shared" si="7"/>
        <v>1708970</v>
      </c>
      <c r="P122" s="8" t="b">
        <f t="shared" si="5"/>
        <v>1</v>
      </c>
      <c r="Q122" s="8" t="b">
        <f t="shared" si="6"/>
        <v>1</v>
      </c>
    </row>
    <row r="123" spans="1:17" ht="15.75" hidden="1" x14ac:dyDescent="0.25">
      <c r="A123" t="str">
        <f>VLOOKUP(O123,'OLDPY1 Public Dist &amp; Sch'!A117:C4974,3,FALSE)</f>
        <v>11087021026</v>
      </c>
      <c r="B123" s="126">
        <v>1709100</v>
      </c>
      <c r="C123" s="101" t="s">
        <v>1820</v>
      </c>
      <c r="D123" s="102">
        <f>VLOOKUP($B123,'FY24 Formula counts Final Feds'!$D$4:$L$855,3,FALSE)</f>
        <v>89</v>
      </c>
      <c r="E123" s="102">
        <f>VLOOKUP($B123,'FY24 Formula counts Final Feds'!$D$4:$L$855,9,FALSE)</f>
        <v>760</v>
      </c>
      <c r="F123" s="129">
        <f>VLOOKUP($B123,'from ED Prelim 2021 (PY)'!$A$6:$E$856,5,FALSE)</f>
        <v>0.11710526315789474</v>
      </c>
      <c r="H123" s="102">
        <v>88</v>
      </c>
      <c r="I123" s="102">
        <v>731</v>
      </c>
      <c r="J123" s="103">
        <v>0.12038303693570451</v>
      </c>
      <c r="L123" s="130">
        <f t="shared" si="4"/>
        <v>-1</v>
      </c>
      <c r="M123" s="130">
        <f t="shared" si="4"/>
        <v>-29</v>
      </c>
      <c r="N123" s="130">
        <f t="shared" si="4"/>
        <v>3.2777737778097726E-3</v>
      </c>
      <c r="O123" t="str">
        <f t="shared" si="7"/>
        <v>1709100</v>
      </c>
      <c r="P123" s="8" t="b">
        <f t="shared" si="5"/>
        <v>1</v>
      </c>
      <c r="Q123" s="8" t="b">
        <f t="shared" si="6"/>
        <v>1</v>
      </c>
    </row>
    <row r="124" spans="1:17" ht="15.75" hidden="1" x14ac:dyDescent="0.25">
      <c r="A124" t="str">
        <f>VLOOKUP(O124,'OLDPY1 Public Dist &amp; Sch'!A118:C4975,3,FALSE)</f>
        <v>13058133002</v>
      </c>
      <c r="B124" s="126">
        <v>1709180</v>
      </c>
      <c r="C124" s="101" t="s">
        <v>1821</v>
      </c>
      <c r="D124" s="102">
        <f>VLOOKUP($B124,'FY24 Formula counts Final Feds'!$D$4:$L$855,3,FALSE)</f>
        <v>61</v>
      </c>
      <c r="E124" s="102">
        <f>VLOOKUP($B124,'FY24 Formula counts Final Feds'!$D$4:$L$855,9,FALSE)</f>
        <v>248</v>
      </c>
      <c r="F124" s="129">
        <f>VLOOKUP($B124,'from ED Prelim 2021 (PY)'!$A$6:$E$856,5,FALSE)</f>
        <v>0.24596774193548387</v>
      </c>
      <c r="H124" s="102">
        <v>58</v>
      </c>
      <c r="I124" s="102">
        <v>242</v>
      </c>
      <c r="J124" s="103">
        <v>0.23966942148760331</v>
      </c>
      <c r="L124" s="130">
        <f t="shared" si="4"/>
        <v>-3</v>
      </c>
      <c r="M124" s="130">
        <f t="shared" si="4"/>
        <v>-6</v>
      </c>
      <c r="N124" s="130">
        <f t="shared" si="4"/>
        <v>-6.2983204478805621E-3</v>
      </c>
      <c r="O124" t="str">
        <f t="shared" si="7"/>
        <v>1709180</v>
      </c>
      <c r="P124" s="8" t="b">
        <f t="shared" si="5"/>
        <v>1</v>
      </c>
      <c r="Q124" s="8" t="b">
        <f t="shared" si="6"/>
        <v>1</v>
      </c>
    </row>
    <row r="125" spans="1:17" ht="15.75" hidden="1" x14ac:dyDescent="0.25">
      <c r="A125" t="str">
        <f>VLOOKUP(O125,'OLDPY1 Public Dist &amp; Sch'!A119:C4976,3,FALSE)</f>
        <v>13014071016</v>
      </c>
      <c r="B125" s="126">
        <v>1704770</v>
      </c>
      <c r="C125" s="101" t="s">
        <v>1822</v>
      </c>
      <c r="D125" s="102">
        <f>VLOOKUP($B125,'FY24 Formula counts Final Feds'!$D$4:$L$855,3,FALSE)</f>
        <v>58</v>
      </c>
      <c r="E125" s="102">
        <f>VLOOKUP($B125,'FY24 Formula counts Final Feds'!$D$4:$L$855,9,FALSE)</f>
        <v>949</v>
      </c>
      <c r="F125" s="129">
        <f>VLOOKUP($B125,'from ED Prelim 2021 (PY)'!$A$6:$E$856,5,FALSE)</f>
        <v>6.1116965226554271E-2</v>
      </c>
      <c r="H125" s="102">
        <v>41</v>
      </c>
      <c r="I125" s="102">
        <v>956</v>
      </c>
      <c r="J125" s="103">
        <v>4.288702928870293E-2</v>
      </c>
      <c r="L125" s="130">
        <f t="shared" si="4"/>
        <v>-17</v>
      </c>
      <c r="M125" s="130">
        <f t="shared" si="4"/>
        <v>7</v>
      </c>
      <c r="N125" s="130">
        <f t="shared" si="4"/>
        <v>-1.8229935937851341E-2</v>
      </c>
      <c r="O125" t="str">
        <f t="shared" si="7"/>
        <v>1704770</v>
      </c>
      <c r="P125" s="8" t="b">
        <f t="shared" si="5"/>
        <v>1</v>
      </c>
      <c r="Q125" s="8" t="b">
        <f t="shared" si="6"/>
        <v>1</v>
      </c>
    </row>
    <row r="126" spans="1:17" ht="15.75" hidden="1" x14ac:dyDescent="0.25">
      <c r="A126" t="str">
        <f>VLOOKUP(O126,'OLDPY1 Public Dist &amp; Sch'!A120:C4977,3,FALSE)</f>
        <v>31045301026</v>
      </c>
      <c r="B126" s="126">
        <v>1707830</v>
      </c>
      <c r="C126" s="101" t="s">
        <v>1823</v>
      </c>
      <c r="D126" s="102">
        <f>VLOOKUP($B126,'FY24 Formula counts Final Feds'!$D$4:$L$855,3,FALSE)</f>
        <v>173</v>
      </c>
      <c r="E126" s="102">
        <f>VLOOKUP($B126,'FY24 Formula counts Final Feds'!$D$4:$L$855,9,FALSE)</f>
        <v>4697</v>
      </c>
      <c r="F126" s="129">
        <f>VLOOKUP($B126,'from ED Prelim 2021 (PY)'!$A$6:$E$856,5,FALSE)</f>
        <v>3.6832020438577813E-2</v>
      </c>
      <c r="H126" s="102">
        <v>99</v>
      </c>
      <c r="I126" s="102">
        <v>4533</v>
      </c>
      <c r="J126" s="103">
        <v>2.183984116479153E-2</v>
      </c>
      <c r="L126" s="130">
        <f t="shared" si="4"/>
        <v>-74</v>
      </c>
      <c r="M126" s="130">
        <f t="shared" si="4"/>
        <v>-164</v>
      </c>
      <c r="N126" s="130">
        <f t="shared" si="4"/>
        <v>-1.4992179273786283E-2</v>
      </c>
      <c r="O126" t="str">
        <f t="shared" si="7"/>
        <v>1707830</v>
      </c>
      <c r="P126" s="8" t="b">
        <f t="shared" si="5"/>
        <v>1</v>
      </c>
      <c r="Q126" s="8" t="b">
        <f t="shared" si="6"/>
        <v>1</v>
      </c>
    </row>
    <row r="127" spans="1:17" ht="15.75" hidden="1" x14ac:dyDescent="0.25">
      <c r="A127" t="str">
        <f>VLOOKUP(O127,'OLDPY1 Public Dist &amp; Sch'!A121:C4978,3,FALSE)</f>
        <v>32038004026</v>
      </c>
      <c r="B127" s="126">
        <v>1710410</v>
      </c>
      <c r="C127" s="101" t="s">
        <v>1824</v>
      </c>
      <c r="D127" s="102">
        <f>VLOOKUP($B127,'FY24 Formula counts Final Feds'!$D$4:$L$855,3,FALSE)</f>
        <v>80</v>
      </c>
      <c r="E127" s="102">
        <f>VLOOKUP($B127,'FY24 Formula counts Final Feds'!$D$4:$L$855,9,FALSE)</f>
        <v>943</v>
      </c>
      <c r="F127" s="129">
        <f>VLOOKUP($B127,'from ED Prelim 2021 (PY)'!$A$6:$E$856,5,FALSE)</f>
        <v>8.4835630965005307E-2</v>
      </c>
      <c r="H127" s="102">
        <v>75</v>
      </c>
      <c r="I127" s="102">
        <v>931</v>
      </c>
      <c r="J127" s="103">
        <v>8.0558539205155752E-2</v>
      </c>
      <c r="L127" s="130">
        <f t="shared" si="4"/>
        <v>-5</v>
      </c>
      <c r="M127" s="130">
        <f t="shared" si="4"/>
        <v>-12</v>
      </c>
      <c r="N127" s="130">
        <f t="shared" si="4"/>
        <v>-4.277091759849555E-3</v>
      </c>
      <c r="O127" t="str">
        <f t="shared" si="7"/>
        <v>1710410</v>
      </c>
      <c r="P127" s="8" t="b">
        <f t="shared" si="5"/>
        <v>1</v>
      </c>
      <c r="Q127" s="8" t="b">
        <f t="shared" si="6"/>
        <v>1</v>
      </c>
    </row>
    <row r="128" spans="1:17" ht="15.75" hidden="1" x14ac:dyDescent="0.25">
      <c r="A128" t="str">
        <f>VLOOKUP(O128,'OLDPY1 Public Dist &amp; Sch'!A122:C4979,3,FALSE)</f>
        <v>01001003026</v>
      </c>
      <c r="B128" s="126">
        <v>1708220</v>
      </c>
      <c r="C128" s="101" t="s">
        <v>2591</v>
      </c>
      <c r="D128" s="102">
        <f>VLOOKUP($B128,'FY24 Formula counts Final Feds'!$D$4:$L$855,3,FALSE)</f>
        <v>120</v>
      </c>
      <c r="E128" s="102">
        <f>VLOOKUP($B128,'FY24 Formula counts Final Feds'!$D$4:$L$855,9,FALSE)</f>
        <v>947</v>
      </c>
      <c r="F128" s="129">
        <f>VLOOKUP($B128,'from ED Prelim 2021 (PY)'!$A$6:$E$856,5,FALSE)</f>
        <v>0.12671594508975711</v>
      </c>
      <c r="H128" s="102">
        <v>129</v>
      </c>
      <c r="I128" s="102">
        <v>931</v>
      </c>
      <c r="J128" s="103">
        <v>0.1385606874328679</v>
      </c>
      <c r="L128" s="130">
        <f t="shared" si="4"/>
        <v>9</v>
      </c>
      <c r="M128" s="130">
        <f t="shared" si="4"/>
        <v>-16</v>
      </c>
      <c r="N128" s="130">
        <f t="shared" si="4"/>
        <v>1.1844742343110781E-2</v>
      </c>
      <c r="O128" t="str">
        <f t="shared" si="7"/>
        <v>1708220</v>
      </c>
      <c r="P128" s="8" t="b">
        <f t="shared" si="5"/>
        <v>1</v>
      </c>
      <c r="Q128" s="8" t="b">
        <f t="shared" si="6"/>
        <v>1</v>
      </c>
    </row>
    <row r="129" spans="1:17" ht="15.75" hidden="1" x14ac:dyDescent="0.25">
      <c r="A129" t="str">
        <f>VLOOKUP(O129,'OLDPY1 Public Dist &amp; Sch'!A123:C4980,3,FALSE)</f>
        <v>50082104002</v>
      </c>
      <c r="B129" s="126">
        <v>1709170</v>
      </c>
      <c r="C129" s="101" t="s">
        <v>1825</v>
      </c>
      <c r="D129" s="102">
        <f>VLOOKUP($B129,'FY24 Formula counts Final Feds'!$D$4:$L$855,3,FALSE)</f>
        <v>106</v>
      </c>
      <c r="E129" s="102">
        <f>VLOOKUP($B129,'FY24 Formula counts Final Feds'!$D$4:$L$855,9,FALSE)</f>
        <v>724</v>
      </c>
      <c r="F129" s="129">
        <f>VLOOKUP($B129,'from ED Prelim 2021 (PY)'!$A$6:$E$856,5,FALSE)</f>
        <v>0.14640883977900551</v>
      </c>
      <c r="H129" s="102">
        <v>127</v>
      </c>
      <c r="I129" s="102">
        <v>704</v>
      </c>
      <c r="J129" s="103">
        <v>0.18039772727272727</v>
      </c>
      <c r="L129" s="130">
        <f t="shared" si="4"/>
        <v>21</v>
      </c>
      <c r="M129" s="130">
        <f t="shared" si="4"/>
        <v>-20</v>
      </c>
      <c r="N129" s="130">
        <f t="shared" si="4"/>
        <v>3.3988887493721753E-2</v>
      </c>
      <c r="O129" t="str">
        <f t="shared" si="7"/>
        <v>1709170</v>
      </c>
      <c r="P129" s="8" t="b">
        <f t="shared" si="5"/>
        <v>1</v>
      </c>
      <c r="Q129" s="8" t="b">
        <f t="shared" si="6"/>
        <v>1</v>
      </c>
    </row>
    <row r="130" spans="1:17" ht="15.75" hidden="1" x14ac:dyDescent="0.25">
      <c r="A130" t="str">
        <f>VLOOKUP(O130,'OLDPY1 Public Dist &amp; Sch'!A124:C4981,3,FALSE)</f>
        <v>53090051002</v>
      </c>
      <c r="B130" s="126">
        <v>1709150</v>
      </c>
      <c r="C130" s="101" t="s">
        <v>1826</v>
      </c>
      <c r="D130" s="102">
        <f>VLOOKUP($B130,'FY24 Formula counts Final Feds'!$D$4:$L$855,3,FALSE)</f>
        <v>62</v>
      </c>
      <c r="E130" s="102">
        <f>VLOOKUP($B130,'FY24 Formula counts Final Feds'!$D$4:$L$855,9,FALSE)</f>
        <v>1456</v>
      </c>
      <c r="F130" s="129">
        <f>VLOOKUP($B130,'from ED Prelim 2021 (PY)'!$A$6:$E$856,5,FALSE)</f>
        <v>4.2582417582417584E-2</v>
      </c>
      <c r="H130" s="102">
        <v>67</v>
      </c>
      <c r="I130" s="102">
        <v>1411</v>
      </c>
      <c r="J130" s="103">
        <v>4.7484053862508861E-2</v>
      </c>
      <c r="L130" s="130">
        <f t="shared" si="4"/>
        <v>5</v>
      </c>
      <c r="M130" s="130">
        <f t="shared" si="4"/>
        <v>-45</v>
      </c>
      <c r="N130" s="130">
        <f t="shared" si="4"/>
        <v>4.9016362800912774E-3</v>
      </c>
      <c r="O130" t="str">
        <f t="shared" si="7"/>
        <v>1709150</v>
      </c>
      <c r="P130" s="8" t="b">
        <f t="shared" si="5"/>
        <v>1</v>
      </c>
      <c r="Q130" s="8" t="b">
        <f t="shared" si="6"/>
        <v>1</v>
      </c>
    </row>
    <row r="131" spans="1:17" ht="15.75" hidden="1" x14ac:dyDescent="0.25">
      <c r="A131" t="str">
        <f>VLOOKUP(O131,'OLDPY1 Public Dist &amp; Sch'!A125:C4982,3,FALSE)</f>
        <v>07016110002</v>
      </c>
      <c r="B131" s="126">
        <v>1737860</v>
      </c>
      <c r="C131" s="101" t="s">
        <v>1827</v>
      </c>
      <c r="D131" s="102">
        <f>VLOOKUP($B131,'FY24 Formula counts Final Feds'!$D$4:$L$855,3,FALSE)</f>
        <v>74</v>
      </c>
      <c r="E131" s="102">
        <f>VLOOKUP($B131,'FY24 Formula counts Final Feds'!$D$4:$L$855,9,FALSE)</f>
        <v>368</v>
      </c>
      <c r="F131" s="129">
        <f>VLOOKUP($B131,'from ED Prelim 2021 (PY)'!$A$6:$E$856,5,FALSE)</f>
        <v>0.20108695652173914</v>
      </c>
      <c r="H131" s="102">
        <v>47</v>
      </c>
      <c r="I131" s="102">
        <v>356</v>
      </c>
      <c r="J131" s="103">
        <v>0.13202247191011235</v>
      </c>
      <c r="L131" s="130">
        <f t="shared" si="4"/>
        <v>-27</v>
      </c>
      <c r="M131" s="130">
        <f t="shared" si="4"/>
        <v>-12</v>
      </c>
      <c r="N131" s="130">
        <f t="shared" si="4"/>
        <v>-6.9064484611626786E-2</v>
      </c>
      <c r="O131" t="str">
        <f t="shared" si="7"/>
        <v>1737860</v>
      </c>
      <c r="P131" s="8" t="b">
        <f t="shared" si="5"/>
        <v>1</v>
      </c>
      <c r="Q131" s="8" t="b">
        <f t="shared" si="6"/>
        <v>1</v>
      </c>
    </row>
    <row r="132" spans="1:17" ht="15.75" hidden="1" x14ac:dyDescent="0.25">
      <c r="A132" t="str">
        <f>VLOOKUP(O132,'OLDPY1 Public Dist &amp; Sch'!A126:C4983,3,FALSE)</f>
        <v>13058200017</v>
      </c>
      <c r="B132" s="126">
        <v>1709300</v>
      </c>
      <c r="C132" s="101" t="s">
        <v>1828</v>
      </c>
      <c r="D132" s="102">
        <f>VLOOKUP($B132,'FY24 Formula counts Final Feds'!$D$4:$L$855,3,FALSE)</f>
        <v>251</v>
      </c>
      <c r="E132" s="102">
        <f>VLOOKUP($B132,'FY24 Formula counts Final Feds'!$D$4:$L$855,9,FALSE)</f>
        <v>1138</v>
      </c>
      <c r="F132" s="129">
        <f>VLOOKUP($B132,'from ED Prelim 2021 (PY)'!$A$6:$E$856,5,FALSE)</f>
        <v>0.22056239015817222</v>
      </c>
      <c r="H132" s="102">
        <v>215</v>
      </c>
      <c r="I132" s="102">
        <v>1118</v>
      </c>
      <c r="J132" s="103">
        <v>0.19230769230769232</v>
      </c>
      <c r="L132" s="130">
        <f t="shared" si="4"/>
        <v>-36</v>
      </c>
      <c r="M132" s="130">
        <f t="shared" si="4"/>
        <v>-20</v>
      </c>
      <c r="N132" s="130">
        <f t="shared" si="4"/>
        <v>-2.8254697850479904E-2</v>
      </c>
      <c r="O132" t="str">
        <f t="shared" si="7"/>
        <v>1709300</v>
      </c>
      <c r="P132" s="8" t="b">
        <f t="shared" si="5"/>
        <v>1</v>
      </c>
      <c r="Q132" s="8" t="b">
        <f t="shared" si="6"/>
        <v>1</v>
      </c>
    </row>
    <row r="133" spans="1:17" ht="15.75" hidden="1" x14ac:dyDescent="0.25">
      <c r="A133" t="str">
        <f>VLOOKUP(O133,'OLDPY1 Public Dist &amp; Sch'!A127:C4984,3,FALSE)</f>
        <v>13058135002</v>
      </c>
      <c r="B133" s="126">
        <v>1709270</v>
      </c>
      <c r="C133" s="101" t="s">
        <v>1829</v>
      </c>
      <c r="D133" s="102">
        <f>VLOOKUP($B133,'FY24 Formula counts Final Feds'!$D$4:$L$855,3,FALSE)</f>
        <v>323</v>
      </c>
      <c r="E133" s="102">
        <f>VLOOKUP($B133,'FY24 Formula counts Final Feds'!$D$4:$L$855,9,FALSE)</f>
        <v>1437</v>
      </c>
      <c r="F133" s="129">
        <f>VLOOKUP($B133,'from ED Prelim 2021 (PY)'!$A$6:$E$856,5,FALSE)</f>
        <v>0.22477383437717466</v>
      </c>
      <c r="H133" s="102">
        <v>337</v>
      </c>
      <c r="I133" s="102">
        <v>1407</v>
      </c>
      <c r="J133" s="103">
        <v>0.23951670220326937</v>
      </c>
      <c r="L133" s="130">
        <f t="shared" si="4"/>
        <v>14</v>
      </c>
      <c r="M133" s="130">
        <f t="shared" si="4"/>
        <v>-30</v>
      </c>
      <c r="N133" s="130">
        <f t="shared" si="4"/>
        <v>1.4742867826094713E-2</v>
      </c>
      <c r="O133" t="str">
        <f t="shared" si="7"/>
        <v>1709270</v>
      </c>
      <c r="P133" s="8" t="b">
        <f t="shared" si="5"/>
        <v>1</v>
      </c>
      <c r="Q133" s="8" t="b">
        <f t="shared" si="6"/>
        <v>1</v>
      </c>
    </row>
    <row r="134" spans="1:17" ht="15.75" hidden="1" x14ac:dyDescent="0.25">
      <c r="A134" t="str">
        <f>VLOOKUP(O134,'OLDPY1 Public Dist &amp; Sch'!A128:C4985,3,FALSE)</f>
        <v>30077100026</v>
      </c>
      <c r="B134" s="126">
        <v>1739630</v>
      </c>
      <c r="C134" s="101" t="s">
        <v>1830</v>
      </c>
      <c r="D134" s="102">
        <f>VLOOKUP($B134,'FY24 Formula counts Final Feds'!$D$4:$L$855,3,FALSE)</f>
        <v>79</v>
      </c>
      <c r="E134" s="102">
        <f>VLOOKUP($B134,'FY24 Formula counts Final Feds'!$D$4:$L$855,9,FALSE)</f>
        <v>344</v>
      </c>
      <c r="F134" s="129">
        <f>VLOOKUP($B134,'from ED Prelim 2021 (PY)'!$A$6:$E$856,5,FALSE)</f>
        <v>0.22965116279069767</v>
      </c>
      <c r="H134" s="102">
        <v>94</v>
      </c>
      <c r="I134" s="102">
        <v>323</v>
      </c>
      <c r="J134" s="103">
        <v>0.29102167182662536</v>
      </c>
      <c r="L134" s="130">
        <f t="shared" si="4"/>
        <v>15</v>
      </c>
      <c r="M134" s="130">
        <f t="shared" si="4"/>
        <v>-21</v>
      </c>
      <c r="N134" s="130">
        <f t="shared" si="4"/>
        <v>6.1370509035927695E-2</v>
      </c>
      <c r="O134" t="str">
        <f t="shared" si="7"/>
        <v>1739630</v>
      </c>
      <c r="P134" s="8" t="b">
        <f t="shared" si="5"/>
        <v>1</v>
      </c>
      <c r="Q134" s="8" t="b">
        <f t="shared" si="6"/>
        <v>1</v>
      </c>
    </row>
    <row r="135" spans="1:17" ht="15.75" hidden="1" x14ac:dyDescent="0.25">
      <c r="A135" t="str">
        <f>VLOOKUP(O135,'OLDPY1 Public Dist &amp; Sch'!A129:C4986,3,FALSE)</f>
        <v>39074100026</v>
      </c>
      <c r="B135" s="126">
        <v>1709330</v>
      </c>
      <c r="C135" s="101" t="s">
        <v>1831</v>
      </c>
      <c r="D135" s="102">
        <f>VLOOKUP($B135,'FY24 Formula counts Final Feds'!$D$4:$L$855,3,FALSE)</f>
        <v>55</v>
      </c>
      <c r="E135" s="102">
        <f>VLOOKUP($B135,'FY24 Formula counts Final Feds'!$D$4:$L$855,9,FALSE)</f>
        <v>482</v>
      </c>
      <c r="F135" s="129">
        <f>VLOOKUP($B135,'from ED Prelim 2021 (PY)'!$A$6:$E$856,5,FALSE)</f>
        <v>0.11410788381742738</v>
      </c>
      <c r="H135" s="102">
        <v>69</v>
      </c>
      <c r="I135" s="102">
        <v>474</v>
      </c>
      <c r="J135" s="103">
        <v>0.14556962025316456</v>
      </c>
      <c r="L135" s="130">
        <f t="shared" si="4"/>
        <v>14</v>
      </c>
      <c r="M135" s="130">
        <f t="shared" si="4"/>
        <v>-8</v>
      </c>
      <c r="N135" s="130">
        <f t="shared" si="4"/>
        <v>3.1461736435737173E-2</v>
      </c>
      <c r="O135" t="str">
        <f t="shared" si="7"/>
        <v>1709330</v>
      </c>
      <c r="P135" s="8" t="b">
        <f t="shared" si="5"/>
        <v>1</v>
      </c>
      <c r="Q135" s="8" t="b">
        <f t="shared" si="6"/>
        <v>1</v>
      </c>
    </row>
    <row r="136" spans="1:17" ht="15.75" hidden="1" x14ac:dyDescent="0.25">
      <c r="A136" t="str">
        <f>VLOOKUP(O136,'OLDPY1 Public Dist &amp; Sch'!A130:C4987,3,FALSE)</f>
        <v>08008399026</v>
      </c>
      <c r="B136" s="126">
        <v>1709400</v>
      </c>
      <c r="C136" s="101" t="s">
        <v>1832</v>
      </c>
      <c r="D136" s="102">
        <f>VLOOKUP($B136,'FY24 Formula counts Final Feds'!$D$4:$L$855,3,FALSE)</f>
        <v>54</v>
      </c>
      <c r="E136" s="102">
        <f>VLOOKUP($B136,'FY24 Formula counts Final Feds'!$D$4:$L$855,9,FALSE)</f>
        <v>463</v>
      </c>
      <c r="F136" s="129">
        <f>VLOOKUP($B136,'from ED Prelim 2021 (PY)'!$A$6:$E$856,5,FALSE)</f>
        <v>0.11663066954643629</v>
      </c>
      <c r="H136" s="102">
        <v>63</v>
      </c>
      <c r="I136" s="102">
        <v>420</v>
      </c>
      <c r="J136" s="103">
        <v>0.15</v>
      </c>
      <c r="L136" s="130">
        <f t="shared" si="4"/>
        <v>9</v>
      </c>
      <c r="M136" s="130">
        <f t="shared" si="4"/>
        <v>-43</v>
      </c>
      <c r="N136" s="130">
        <f t="shared" si="4"/>
        <v>3.3369330453563703E-2</v>
      </c>
      <c r="O136" t="str">
        <f t="shared" si="7"/>
        <v>1709400</v>
      </c>
      <c r="P136" s="8" t="b">
        <f t="shared" si="5"/>
        <v>1</v>
      </c>
      <c r="Q136" s="8" t="b">
        <f t="shared" si="6"/>
        <v>1</v>
      </c>
    </row>
    <row r="137" spans="1:17" ht="15.75" hidden="1" x14ac:dyDescent="0.25">
      <c r="A137" t="str">
        <f>VLOOKUP(O137,'OLDPY1 Public Dist &amp; Sch'!A131:C4988,3,FALSE)</f>
        <v>09010004026</v>
      </c>
      <c r="B137" s="126">
        <v>1709420</v>
      </c>
      <c r="C137" s="101" t="s">
        <v>1833</v>
      </c>
      <c r="D137" s="102">
        <f>VLOOKUP($B137,'FY24 Formula counts Final Feds'!$D$4:$L$855,3,FALSE)</f>
        <v>1617</v>
      </c>
      <c r="E137" s="102">
        <f>VLOOKUP($B137,'FY24 Formula counts Final Feds'!$D$4:$L$855,9,FALSE)</f>
        <v>12563</v>
      </c>
      <c r="F137" s="129">
        <f>VLOOKUP($B137,'from ED Prelim 2021 (PY)'!$A$6:$E$856,5,FALSE)</f>
        <v>0.12842506552299263</v>
      </c>
      <c r="H137" s="102">
        <v>2002</v>
      </c>
      <c r="I137" s="102">
        <v>12453</v>
      </c>
      <c r="J137" s="103">
        <v>0.16076447442383363</v>
      </c>
      <c r="L137" s="130">
        <f t="shared" ref="L137:N200" si="8">H137-D137</f>
        <v>385</v>
      </c>
      <c r="M137" s="130">
        <f t="shared" si="8"/>
        <v>-110</v>
      </c>
      <c r="N137" s="130">
        <f t="shared" si="8"/>
        <v>3.2339408900840999E-2</v>
      </c>
      <c r="O137" t="str">
        <f t="shared" si="7"/>
        <v>1709420</v>
      </c>
      <c r="P137" s="8" t="b">
        <f t="shared" ref="P137:P200" si="9">+IF(AND(H137&gt;9,J137&gt;0.02),TRUE,FALSE)</f>
        <v>1</v>
      </c>
      <c r="Q137" s="8" t="b">
        <f t="shared" ref="Q137:Q200" si="10">+IF(AND(D137&gt;9,F137&gt;0.02),TRUE,FALSE)</f>
        <v>1</v>
      </c>
    </row>
    <row r="138" spans="1:17" ht="15.75" hidden="1" x14ac:dyDescent="0.25">
      <c r="A138" t="str">
        <f>VLOOKUP(O138,'OLDPY1 Public Dist &amp; Sch'!A132:C4989,3,FALSE)</f>
        <v>56099088002</v>
      </c>
      <c r="B138" s="126">
        <v>1709510</v>
      </c>
      <c r="C138" s="101" t="s">
        <v>1834</v>
      </c>
      <c r="D138" s="102">
        <f>VLOOKUP($B138,'FY24 Formula counts Final Feds'!$D$4:$L$855,3,FALSE)</f>
        <v>93</v>
      </c>
      <c r="E138" s="102">
        <f>VLOOKUP($B138,'FY24 Formula counts Final Feds'!$D$4:$L$855,9,FALSE)</f>
        <v>498</v>
      </c>
      <c r="F138" s="129">
        <f>VLOOKUP($B138,'from ED Prelim 2021 (PY)'!$A$6:$E$856,5,FALSE)</f>
        <v>0.18674698795180722</v>
      </c>
      <c r="H138" s="102">
        <v>85</v>
      </c>
      <c r="I138" s="102">
        <v>484</v>
      </c>
      <c r="J138" s="103">
        <v>0.1756198347107438</v>
      </c>
      <c r="L138" s="130">
        <f t="shared" si="8"/>
        <v>-8</v>
      </c>
      <c r="M138" s="130">
        <f t="shared" si="8"/>
        <v>-14</v>
      </c>
      <c r="N138" s="130">
        <f t="shared" si="8"/>
        <v>-1.112715324106342E-2</v>
      </c>
      <c r="O138" t="str">
        <f t="shared" ref="O138:O201" si="11">LEFT(B138,7)</f>
        <v>1709510</v>
      </c>
      <c r="P138" s="8" t="b">
        <f t="shared" si="9"/>
        <v>1</v>
      </c>
      <c r="Q138" s="8" t="b">
        <f t="shared" si="10"/>
        <v>1</v>
      </c>
    </row>
    <row r="139" spans="1:17" ht="15.75" hidden="1" x14ac:dyDescent="0.25">
      <c r="A139" t="str">
        <f>VLOOKUP(O139,'OLDPY1 Public Dist &amp; Sch'!A133:C4990,3,FALSE)</f>
        <v>56099017002</v>
      </c>
      <c r="B139" s="126">
        <v>1709540</v>
      </c>
      <c r="C139" s="101" t="s">
        <v>1835</v>
      </c>
      <c r="D139" s="102">
        <f>VLOOKUP($B139,'FY24 Formula counts Final Feds'!$D$4:$L$855,3,FALSE)</f>
        <v>67</v>
      </c>
      <c r="E139" s="102">
        <f>VLOOKUP($B139,'FY24 Formula counts Final Feds'!$D$4:$L$855,9,FALSE)</f>
        <v>1319</v>
      </c>
      <c r="F139" s="129">
        <f>VLOOKUP($B139,'from ED Prelim 2021 (PY)'!$A$6:$E$856,5,FALSE)</f>
        <v>5.0796057619408641E-2</v>
      </c>
      <c r="H139" s="102">
        <v>68</v>
      </c>
      <c r="I139" s="102">
        <v>1282</v>
      </c>
      <c r="J139" s="103">
        <v>5.3042121684867397E-2</v>
      </c>
      <c r="L139" s="130">
        <f t="shared" si="8"/>
        <v>1</v>
      </c>
      <c r="M139" s="130">
        <f t="shared" si="8"/>
        <v>-37</v>
      </c>
      <c r="N139" s="130">
        <f t="shared" si="8"/>
        <v>2.2460640654587555E-3</v>
      </c>
      <c r="O139" t="str">
        <f t="shared" si="11"/>
        <v>1709540</v>
      </c>
      <c r="P139" s="8" t="b">
        <f t="shared" si="9"/>
        <v>1</v>
      </c>
      <c r="Q139" s="8" t="b">
        <f t="shared" si="10"/>
        <v>1</v>
      </c>
    </row>
    <row r="140" spans="1:17" ht="15.75" hidden="1" x14ac:dyDescent="0.25">
      <c r="A140" t="str">
        <f>VLOOKUP(O140,'OLDPY1 Public Dist &amp; Sch'!A134:C4991,3,FALSE)</f>
        <v>11015001026</v>
      </c>
      <c r="B140" s="126">
        <v>1709600</v>
      </c>
      <c r="C140" s="101" t="s">
        <v>1836</v>
      </c>
      <c r="D140" s="102">
        <f>VLOOKUP($B140,'FY24 Formula counts Final Feds'!$D$4:$L$855,3,FALSE)</f>
        <v>490</v>
      </c>
      <c r="E140" s="102">
        <f>VLOOKUP($B140,'FY24 Formula counts Final Feds'!$D$4:$L$855,9,FALSE)</f>
        <v>2807</v>
      </c>
      <c r="F140" s="129">
        <f>VLOOKUP($B140,'from ED Prelim 2021 (PY)'!$A$6:$E$856,5,FALSE)</f>
        <v>0.1745635910224439</v>
      </c>
      <c r="H140" s="102">
        <v>483</v>
      </c>
      <c r="I140" s="102">
        <v>2774</v>
      </c>
      <c r="J140" s="103">
        <v>0.17411679884643114</v>
      </c>
      <c r="L140" s="130">
        <f t="shared" si="8"/>
        <v>-7</v>
      </c>
      <c r="M140" s="130">
        <f t="shared" si="8"/>
        <v>-33</v>
      </c>
      <c r="N140" s="130">
        <f t="shared" si="8"/>
        <v>-4.4679217601276133E-4</v>
      </c>
      <c r="O140" t="str">
        <f t="shared" si="11"/>
        <v>1709600</v>
      </c>
      <c r="P140" s="8" t="b">
        <f t="shared" si="9"/>
        <v>1</v>
      </c>
      <c r="Q140" s="8" t="b">
        <f t="shared" si="10"/>
        <v>1</v>
      </c>
    </row>
    <row r="141" spans="1:17" ht="15.75" hidden="1" x14ac:dyDescent="0.25">
      <c r="A141" t="str">
        <f>VLOOKUP(O141,'OLDPY1 Public Dist &amp; Sch'!A135:C4992,3,FALSE)</f>
        <v>45079139026</v>
      </c>
      <c r="B141" s="126">
        <v>1709810</v>
      </c>
      <c r="C141" s="101" t="s">
        <v>1837</v>
      </c>
      <c r="D141" s="102">
        <f>VLOOKUP($B141,'FY24 Formula counts Final Feds'!$D$4:$L$855,3,FALSE)</f>
        <v>175</v>
      </c>
      <c r="E141" s="102">
        <f>VLOOKUP($B141,'FY24 Formula counts Final Feds'!$D$4:$L$855,9,FALSE)</f>
        <v>1037</v>
      </c>
      <c r="F141" s="129">
        <f>VLOOKUP($B141,'from ED Prelim 2021 (PY)'!$A$6:$E$856,5,FALSE)</f>
        <v>0.16875602700096431</v>
      </c>
      <c r="H141" s="102">
        <v>178</v>
      </c>
      <c r="I141" s="102">
        <v>1066</v>
      </c>
      <c r="J141" s="103">
        <v>0.16697936210131331</v>
      </c>
      <c r="L141" s="130">
        <f t="shared" si="8"/>
        <v>3</v>
      </c>
      <c r="M141" s="130">
        <f t="shared" si="8"/>
        <v>29</v>
      </c>
      <c r="N141" s="130">
        <f t="shared" si="8"/>
        <v>-1.7766648996510037E-3</v>
      </c>
      <c r="O141" t="str">
        <f t="shared" si="11"/>
        <v>1709810</v>
      </c>
      <c r="P141" s="8" t="b">
        <f t="shared" si="9"/>
        <v>1</v>
      </c>
      <c r="Q141" s="8" t="b">
        <f t="shared" si="10"/>
        <v>1</v>
      </c>
    </row>
    <row r="142" spans="1:17" ht="15.75" x14ac:dyDescent="0.25">
      <c r="A142" t="str">
        <f>VLOOKUP(O142,'OLDPY1 Public Dist &amp; Sch'!A136:C4993,3,FALSE)</f>
        <v>45079122019</v>
      </c>
      <c r="B142" s="126">
        <v>1700333</v>
      </c>
      <c r="C142" s="101" t="s">
        <v>1838</v>
      </c>
      <c r="D142" s="102">
        <f>+'FY24 Formula counts Final Feds'!F138</f>
        <v>4</v>
      </c>
      <c r="E142" s="102">
        <f>+'FY24 Formula counts Final Feds'!L138</f>
        <v>40</v>
      </c>
      <c r="F142" s="89">
        <f>IF(E143&gt;0,D142/E143,0)</f>
        <v>1.4234875444839857E-2</v>
      </c>
      <c r="H142" s="102">
        <v>4</v>
      </c>
      <c r="I142" s="102">
        <v>41</v>
      </c>
      <c r="J142" s="103">
        <v>9.7560975609756101E-2</v>
      </c>
      <c r="L142" s="130">
        <f t="shared" si="8"/>
        <v>0</v>
      </c>
      <c r="M142" s="130">
        <f t="shared" si="8"/>
        <v>1</v>
      </c>
      <c r="N142" s="130">
        <f t="shared" si="8"/>
        <v>8.3326100164916247E-2</v>
      </c>
      <c r="O142" t="str">
        <f t="shared" si="11"/>
        <v>1700333</v>
      </c>
      <c r="P142" s="8" t="b">
        <f t="shared" si="9"/>
        <v>0</v>
      </c>
      <c r="Q142" s="8" t="b">
        <f t="shared" si="10"/>
        <v>0</v>
      </c>
    </row>
    <row r="143" spans="1:17" ht="15.75" hidden="1" x14ac:dyDescent="0.25">
      <c r="A143" t="str">
        <f>VLOOKUP(O143,'OLDPY1 Public Dist &amp; Sch'!A137:C4994,3,FALSE)</f>
        <v>17054061004</v>
      </c>
      <c r="B143" s="126">
        <v>1709850</v>
      </c>
      <c r="C143" s="101" t="s">
        <v>2592</v>
      </c>
      <c r="D143" s="102">
        <f>VLOOKUP($B143,'FY24 Formula counts Final Feds'!$D$4:$L$855,3,FALSE)</f>
        <v>37</v>
      </c>
      <c r="E143" s="102">
        <f>VLOOKUP($B143,'FY24 Formula counts Final Feds'!$D$4:$L$855,9,FALSE)</f>
        <v>281</v>
      </c>
      <c r="F143" s="129">
        <f>VLOOKUP($B143,'from ED Prelim 2021 (PY)'!$A$6:$E$856,5,FALSE)</f>
        <v>0.13167259786476868</v>
      </c>
      <c r="H143" s="102">
        <v>38</v>
      </c>
      <c r="I143" s="102">
        <v>285</v>
      </c>
      <c r="J143" s="103">
        <v>0.13333333333333333</v>
      </c>
      <c r="L143" s="130">
        <f t="shared" si="8"/>
        <v>1</v>
      </c>
      <c r="M143" s="130">
        <f t="shared" si="8"/>
        <v>4</v>
      </c>
      <c r="N143" s="130">
        <f t="shared" si="8"/>
        <v>1.6607354685646558E-3</v>
      </c>
      <c r="O143" t="str">
        <f t="shared" si="11"/>
        <v>1709850</v>
      </c>
      <c r="P143" s="8" t="b">
        <f t="shared" si="9"/>
        <v>1</v>
      </c>
      <c r="Q143" s="8" t="b">
        <f t="shared" si="10"/>
        <v>1</v>
      </c>
    </row>
    <row r="144" spans="1:17" ht="15.75" hidden="1" x14ac:dyDescent="0.25">
      <c r="A144" t="str">
        <f>VLOOKUP(O144,'OLDPY1 Public Dist &amp; Sch'!A138:C4995,3,FALSE)</f>
        <v>07016170002</v>
      </c>
      <c r="B144" s="126">
        <v>1709960</v>
      </c>
      <c r="C144" s="101" t="s">
        <v>1840</v>
      </c>
      <c r="D144" s="102">
        <f>VLOOKUP($B144,'FY24 Formula counts Final Feds'!$D$4:$L$855,3,FALSE)</f>
        <v>906</v>
      </c>
      <c r="E144" s="102">
        <f>VLOOKUP($B144,'FY24 Formula counts Final Feds'!$D$4:$L$855,9,FALSE)</f>
        <v>2967</v>
      </c>
      <c r="F144" s="129">
        <f>VLOOKUP($B144,'from ED Prelim 2021 (PY)'!$A$6:$E$856,5,FALSE)</f>
        <v>0.30535894843276035</v>
      </c>
      <c r="H144" s="102">
        <v>896</v>
      </c>
      <c r="I144" s="102">
        <v>2872</v>
      </c>
      <c r="J144" s="103">
        <v>0.31197771587743733</v>
      </c>
      <c r="L144" s="130">
        <f t="shared" si="8"/>
        <v>-10</v>
      </c>
      <c r="M144" s="130">
        <f t="shared" si="8"/>
        <v>-95</v>
      </c>
      <c r="N144" s="130">
        <f t="shared" si="8"/>
        <v>6.6187674446769873E-3</v>
      </c>
      <c r="O144" t="str">
        <f t="shared" si="11"/>
        <v>1709960</v>
      </c>
      <c r="P144" s="8" t="b">
        <f t="shared" si="9"/>
        <v>1</v>
      </c>
      <c r="Q144" s="8" t="b">
        <f t="shared" si="10"/>
        <v>1</v>
      </c>
    </row>
    <row r="145" spans="1:17" ht="15.75" hidden="1" x14ac:dyDescent="0.25">
      <c r="A145" t="str">
        <f>VLOOKUP(O145,'OLDPY1 Public Dist &amp; Sch'!A139:C4996,3,FALSE)</f>
        <v>15016299025</v>
      </c>
      <c r="B145" s="126">
        <v>1709930</v>
      </c>
      <c r="C145" s="101" t="s">
        <v>1841</v>
      </c>
      <c r="D145" s="102">
        <f>VLOOKUP($B145,'FY24 Formula counts Final Feds'!$D$4:$L$855,3,FALSE)</f>
        <v>89235</v>
      </c>
      <c r="E145" s="102">
        <f>VLOOKUP($B145,'FY24 Formula counts Final Feds'!$D$4:$L$855,9,FALSE)</f>
        <v>392967</v>
      </c>
      <c r="F145" s="129">
        <f>VLOOKUP($B145,'from ED Prelim 2021 (PY)'!$A$6:$E$856,5,FALSE)</f>
        <v>0.22691729667462601</v>
      </c>
      <c r="H145" s="102">
        <v>91199</v>
      </c>
      <c r="I145" s="102">
        <v>380584</v>
      </c>
      <c r="J145" s="103">
        <v>0.23962909633615706</v>
      </c>
      <c r="L145" s="130">
        <f t="shared" si="8"/>
        <v>1964</v>
      </c>
      <c r="M145" s="130">
        <f t="shared" si="8"/>
        <v>-12383</v>
      </c>
      <c r="N145" s="130">
        <f t="shared" si="8"/>
        <v>1.2711799661531048E-2</v>
      </c>
      <c r="O145" t="str">
        <f t="shared" si="11"/>
        <v>1709930</v>
      </c>
      <c r="P145" s="8" t="b">
        <f t="shared" si="9"/>
        <v>1</v>
      </c>
      <c r="Q145" s="8" t="b">
        <f t="shared" si="10"/>
        <v>1</v>
      </c>
    </row>
    <row r="146" spans="1:17" ht="15.75" hidden="1" x14ac:dyDescent="0.25">
      <c r="A146" t="str">
        <f>VLOOKUP(O146,'OLDPY1 Public Dist &amp; Sch'!A140:C4997,3,FALSE)</f>
        <v>07016127502</v>
      </c>
      <c r="B146" s="126">
        <v>1709990</v>
      </c>
      <c r="C146" s="101" t="s">
        <v>1842</v>
      </c>
      <c r="D146" s="102">
        <f>VLOOKUP($B146,'FY24 Formula counts Final Feds'!$D$4:$L$855,3,FALSE)</f>
        <v>453</v>
      </c>
      <c r="E146" s="102">
        <f>VLOOKUP($B146,'FY24 Formula counts Final Feds'!$D$4:$L$855,9,FALSE)</f>
        <v>1425</v>
      </c>
      <c r="F146" s="129">
        <f>VLOOKUP($B146,'from ED Prelim 2021 (PY)'!$A$6:$E$856,5,FALSE)</f>
        <v>0.31789473684210529</v>
      </c>
      <c r="H146" s="102">
        <v>397</v>
      </c>
      <c r="I146" s="102">
        <v>1379</v>
      </c>
      <c r="J146" s="103">
        <v>0.28788977519941988</v>
      </c>
      <c r="L146" s="130">
        <f t="shared" si="8"/>
        <v>-56</v>
      </c>
      <c r="M146" s="130">
        <f t="shared" si="8"/>
        <v>-46</v>
      </c>
      <c r="N146" s="130">
        <f t="shared" si="8"/>
        <v>-3.0004961642685402E-2</v>
      </c>
      <c r="O146" t="str">
        <f t="shared" si="11"/>
        <v>1709990</v>
      </c>
      <c r="P146" s="8" t="b">
        <f t="shared" si="9"/>
        <v>1</v>
      </c>
      <c r="Q146" s="8" t="b">
        <f t="shared" si="10"/>
        <v>1</v>
      </c>
    </row>
    <row r="147" spans="1:17" ht="15.75" hidden="1" x14ac:dyDescent="0.25">
      <c r="A147" t="str">
        <f>VLOOKUP(O147,'OLDPY1 Public Dist &amp; Sch'!A141:C4998,3,FALSE)</f>
        <v>21028099026</v>
      </c>
      <c r="B147" s="126">
        <v>1700217</v>
      </c>
      <c r="C147" s="101" t="s">
        <v>1843</v>
      </c>
      <c r="D147" s="102">
        <f>VLOOKUP($B147,'FY24 Formula counts Final Feds'!$D$4:$L$855,3,FALSE)</f>
        <v>188</v>
      </c>
      <c r="E147" s="102">
        <f>VLOOKUP($B147,'FY24 Formula counts Final Feds'!$D$4:$L$855,9,FALSE)</f>
        <v>768</v>
      </c>
      <c r="F147" s="129">
        <f>VLOOKUP($B147,'from ED Prelim 2021 (PY)'!$A$6:$E$856,5,FALSE)</f>
        <v>0.24479166666666666</v>
      </c>
      <c r="H147" s="102">
        <v>187</v>
      </c>
      <c r="I147" s="102">
        <v>751</v>
      </c>
      <c r="J147" s="103">
        <v>0.24900133155792276</v>
      </c>
      <c r="L147" s="130">
        <f t="shared" si="8"/>
        <v>-1</v>
      </c>
      <c r="M147" s="130">
        <f t="shared" si="8"/>
        <v>-17</v>
      </c>
      <c r="N147" s="130">
        <f t="shared" si="8"/>
        <v>4.2096648912560986E-3</v>
      </c>
      <c r="O147" t="str">
        <f t="shared" si="11"/>
        <v>1700217</v>
      </c>
      <c r="P147" s="8" t="b">
        <f t="shared" si="9"/>
        <v>1</v>
      </c>
      <c r="Q147" s="8" t="b">
        <f t="shared" si="10"/>
        <v>1</v>
      </c>
    </row>
    <row r="148" spans="1:17" ht="15.75" hidden="1" x14ac:dyDescent="0.25">
      <c r="A148" t="str">
        <f>VLOOKUP(O148,'OLDPY1 Public Dist &amp; Sch'!A142:C4999,3,FALSE)</f>
        <v>06016099002</v>
      </c>
      <c r="B148" s="126">
        <v>1710200</v>
      </c>
      <c r="C148" s="101" t="s">
        <v>1844</v>
      </c>
      <c r="D148" s="102">
        <f>VLOOKUP($B148,'FY24 Formula counts Final Feds'!$D$4:$L$855,3,FALSE)</f>
        <v>2908</v>
      </c>
      <c r="E148" s="102">
        <f>VLOOKUP($B148,'FY24 Formula counts Final Feds'!$D$4:$L$855,9,FALSE)</f>
        <v>12188</v>
      </c>
      <c r="F148" s="129">
        <f>VLOOKUP($B148,'from ED Prelim 2021 (PY)'!$A$6:$E$856,5,FALSE)</f>
        <v>0.23859533967837218</v>
      </c>
      <c r="H148" s="102">
        <v>2602</v>
      </c>
      <c r="I148" s="102">
        <v>11796</v>
      </c>
      <c r="J148" s="103">
        <v>0.22058324855883349</v>
      </c>
      <c r="L148" s="130">
        <f t="shared" si="8"/>
        <v>-306</v>
      </c>
      <c r="M148" s="130">
        <f t="shared" si="8"/>
        <v>-392</v>
      </c>
      <c r="N148" s="130">
        <f t="shared" si="8"/>
        <v>-1.8012091119538692E-2</v>
      </c>
      <c r="O148" t="str">
        <f t="shared" si="11"/>
        <v>1710200</v>
      </c>
      <c r="P148" s="8" t="b">
        <f t="shared" si="9"/>
        <v>1</v>
      </c>
      <c r="Q148" s="8" t="b">
        <f t="shared" si="10"/>
        <v>1</v>
      </c>
    </row>
    <row r="149" spans="1:17" ht="15.75" hidden="1" x14ac:dyDescent="0.25">
      <c r="A149" t="str">
        <f>VLOOKUP(O149,'OLDPY1 Public Dist &amp; Sch'!A143:C5000,3,FALSE)</f>
        <v>32038006026</v>
      </c>
      <c r="B149" s="126">
        <v>1710290</v>
      </c>
      <c r="C149" s="101" t="s">
        <v>1845</v>
      </c>
      <c r="D149" s="102">
        <f>VLOOKUP($B149,'FY24 Formula counts Final Feds'!$D$4:$L$855,3,FALSE)</f>
        <v>28</v>
      </c>
      <c r="E149" s="102">
        <f>VLOOKUP($B149,'FY24 Formula counts Final Feds'!$D$4:$L$855,9,FALSE)</f>
        <v>258</v>
      </c>
      <c r="F149" s="129">
        <f>VLOOKUP($B149,'from ED Prelim 2021 (PY)'!$A$6:$E$856,5,FALSE)</f>
        <v>0.10852713178294573</v>
      </c>
      <c r="H149" s="102">
        <v>23</v>
      </c>
      <c r="I149" s="102">
        <v>253</v>
      </c>
      <c r="J149" s="103">
        <v>9.0909090909090912E-2</v>
      </c>
      <c r="L149" s="130">
        <f t="shared" si="8"/>
        <v>-5</v>
      </c>
      <c r="M149" s="130">
        <f t="shared" si="8"/>
        <v>-5</v>
      </c>
      <c r="N149" s="130">
        <f t="shared" si="8"/>
        <v>-1.7618040873854823E-2</v>
      </c>
      <c r="O149" t="str">
        <f t="shared" si="11"/>
        <v>1710290</v>
      </c>
      <c r="P149" s="8" t="b">
        <f t="shared" si="9"/>
        <v>1</v>
      </c>
      <c r="Q149" s="8" t="b">
        <f t="shared" si="10"/>
        <v>1</v>
      </c>
    </row>
    <row r="150" spans="1:17" ht="15.75" hidden="1" x14ac:dyDescent="0.25">
      <c r="A150" t="str">
        <f>VLOOKUP(O150,'OLDPY1 Public Dist &amp; Sch'!A144:C5001,3,FALSE)</f>
        <v>12013010026</v>
      </c>
      <c r="B150" s="126">
        <v>1710340</v>
      </c>
      <c r="C150" s="101" t="s">
        <v>1846</v>
      </c>
      <c r="D150" s="102">
        <f>VLOOKUP($B150,'FY24 Formula counts Final Feds'!$D$4:$L$855,3,FALSE)</f>
        <v>73</v>
      </c>
      <c r="E150" s="102">
        <f>VLOOKUP($B150,'FY24 Formula counts Final Feds'!$D$4:$L$855,9,FALSE)</f>
        <v>353</v>
      </c>
      <c r="F150" s="129">
        <f>VLOOKUP($B150,'from ED Prelim 2021 (PY)'!$A$6:$E$856,5,FALSE)</f>
        <v>0.20679886685552407</v>
      </c>
      <c r="H150" s="102">
        <v>63</v>
      </c>
      <c r="I150" s="102">
        <v>345</v>
      </c>
      <c r="J150" s="103">
        <v>0.18260869565217391</v>
      </c>
      <c r="L150" s="130">
        <f t="shared" si="8"/>
        <v>-10</v>
      </c>
      <c r="M150" s="130">
        <f t="shared" si="8"/>
        <v>-8</v>
      </c>
      <c r="N150" s="130">
        <f t="shared" si="8"/>
        <v>-2.4190171203350153E-2</v>
      </c>
      <c r="O150" t="str">
        <f t="shared" si="11"/>
        <v>1710340</v>
      </c>
      <c r="P150" s="8" t="b">
        <f t="shared" si="9"/>
        <v>1</v>
      </c>
      <c r="Q150" s="8" t="b">
        <f t="shared" si="10"/>
        <v>1</v>
      </c>
    </row>
    <row r="151" spans="1:17" ht="15.75" hidden="1" x14ac:dyDescent="0.25">
      <c r="A151" t="str">
        <f>VLOOKUP(O151,'OLDPY1 Public Dist &amp; Sch'!A145:C5002,3,FALSE)</f>
        <v>17020015026</v>
      </c>
      <c r="B151" s="126">
        <v>1710440</v>
      </c>
      <c r="C151" s="101" t="s">
        <v>1847</v>
      </c>
      <c r="D151" s="102">
        <f>VLOOKUP($B151,'FY24 Formula counts Final Feds'!$D$4:$L$855,3,FALSE)</f>
        <v>243</v>
      </c>
      <c r="E151" s="102">
        <f>VLOOKUP($B151,'FY24 Formula counts Final Feds'!$D$4:$L$855,9,FALSE)</f>
        <v>1795</v>
      </c>
      <c r="F151" s="129">
        <f>VLOOKUP($B151,'from ED Prelim 2021 (PY)'!$A$6:$E$856,5,FALSE)</f>
        <v>0.13537604456824512</v>
      </c>
      <c r="H151" s="102">
        <v>270</v>
      </c>
      <c r="I151" s="102">
        <v>1763</v>
      </c>
      <c r="J151" s="103">
        <v>0.15314804310833807</v>
      </c>
      <c r="L151" s="130">
        <f t="shared" si="8"/>
        <v>27</v>
      </c>
      <c r="M151" s="130">
        <f t="shared" si="8"/>
        <v>-32</v>
      </c>
      <c r="N151" s="130">
        <f t="shared" si="8"/>
        <v>1.7771998540092954E-2</v>
      </c>
      <c r="O151" t="str">
        <f t="shared" si="11"/>
        <v>1710440</v>
      </c>
      <c r="P151" s="8" t="b">
        <f t="shared" si="9"/>
        <v>1</v>
      </c>
      <c r="Q151" s="8" t="b">
        <f t="shared" si="10"/>
        <v>1</v>
      </c>
    </row>
    <row r="152" spans="1:17" ht="15.75" hidden="1" x14ac:dyDescent="0.25">
      <c r="A152" t="str">
        <f>VLOOKUP(O152,'OLDPY1 Public Dist &amp; Sch'!A146:C5003,3,FALSE)</f>
        <v>24032001026</v>
      </c>
      <c r="B152" s="126">
        <v>1710530</v>
      </c>
      <c r="C152" s="101" t="s">
        <v>1848</v>
      </c>
      <c r="D152" s="102">
        <f>VLOOKUP($B152,'FY24 Formula counts Final Feds'!$D$4:$L$855,3,FALSE)</f>
        <v>161</v>
      </c>
      <c r="E152" s="102">
        <f>VLOOKUP($B152,'FY24 Formula counts Final Feds'!$D$4:$L$855,9,FALSE)</f>
        <v>2119</v>
      </c>
      <c r="F152" s="129">
        <f>VLOOKUP($B152,'from ED Prelim 2021 (PY)'!$A$6:$E$856,5,FALSE)</f>
        <v>7.5979235488437949E-2</v>
      </c>
      <c r="H152" s="102">
        <v>142</v>
      </c>
      <c r="I152" s="102">
        <v>2090</v>
      </c>
      <c r="J152" s="103">
        <v>6.7942583732057416E-2</v>
      </c>
      <c r="L152" s="130">
        <f t="shared" si="8"/>
        <v>-19</v>
      </c>
      <c r="M152" s="130">
        <f t="shared" si="8"/>
        <v>-29</v>
      </c>
      <c r="N152" s="130">
        <f t="shared" si="8"/>
        <v>-8.0366517563805334E-3</v>
      </c>
      <c r="O152" t="str">
        <f t="shared" si="11"/>
        <v>1710530</v>
      </c>
      <c r="P152" s="8" t="b">
        <f t="shared" si="9"/>
        <v>1</v>
      </c>
      <c r="Q152" s="8" t="b">
        <f t="shared" si="10"/>
        <v>1</v>
      </c>
    </row>
    <row r="153" spans="1:17" ht="15.75" hidden="1" x14ac:dyDescent="0.25">
      <c r="A153" t="str">
        <f>VLOOKUP(O153,'OLDPY1 Public Dist &amp; Sch'!A147:C5004,3,FALSE)</f>
        <v>30091017022</v>
      </c>
      <c r="B153" s="126">
        <v>1710570</v>
      </c>
      <c r="C153" s="101" t="s">
        <v>1849</v>
      </c>
      <c r="D153" s="102">
        <f>VLOOKUP($B153,'FY24 Formula counts Final Feds'!$D$4:$L$855,3,FALSE)</f>
        <v>103</v>
      </c>
      <c r="E153" s="102">
        <f>VLOOKUP($B153,'FY24 Formula counts Final Feds'!$D$4:$L$855,9,FALSE)</f>
        <v>486</v>
      </c>
      <c r="F153" s="129">
        <f>VLOOKUP($B153,'from ED Prelim 2021 (PY)'!$A$6:$E$856,5,FALSE)</f>
        <v>0.21193415637860083</v>
      </c>
      <c r="H153" s="102">
        <v>107</v>
      </c>
      <c r="I153" s="102">
        <v>462</v>
      </c>
      <c r="J153" s="103">
        <v>0.23160173160173161</v>
      </c>
      <c r="L153" s="130">
        <f t="shared" si="8"/>
        <v>4</v>
      </c>
      <c r="M153" s="130">
        <f t="shared" si="8"/>
        <v>-24</v>
      </c>
      <c r="N153" s="130">
        <f t="shared" si="8"/>
        <v>1.9667575223130784E-2</v>
      </c>
      <c r="O153" t="str">
        <f t="shared" si="11"/>
        <v>1710570</v>
      </c>
      <c r="P153" s="8" t="b">
        <f t="shared" si="9"/>
        <v>1</v>
      </c>
      <c r="Q153" s="8" t="b">
        <f t="shared" si="10"/>
        <v>1</v>
      </c>
    </row>
    <row r="154" spans="1:17" ht="15.75" hidden="1" x14ac:dyDescent="0.25">
      <c r="A154" t="str">
        <f>VLOOKUP(O154,'OLDPY1 Public Dist &amp; Sch'!A148:C5005,3,FALSE)</f>
        <v>41057010026</v>
      </c>
      <c r="B154" s="126">
        <v>1710650</v>
      </c>
      <c r="C154" s="101" t="s">
        <v>1850</v>
      </c>
      <c r="D154" s="102">
        <f>VLOOKUP($B154,'FY24 Formula counts Final Feds'!$D$4:$L$855,3,FALSE)</f>
        <v>1095</v>
      </c>
      <c r="E154" s="102">
        <f>VLOOKUP($B154,'FY24 Formula counts Final Feds'!$D$4:$L$855,9,FALSE)</f>
        <v>7002</v>
      </c>
      <c r="F154" s="129">
        <f>VLOOKUP($B154,'from ED Prelim 2021 (PY)'!$A$6:$E$856,5,FALSE)</f>
        <v>0.15638389031705227</v>
      </c>
      <c r="H154" s="102">
        <v>1121</v>
      </c>
      <c r="I154" s="102">
        <v>6797</v>
      </c>
      <c r="J154" s="103">
        <v>0.16492570251581581</v>
      </c>
      <c r="L154" s="130">
        <f t="shared" si="8"/>
        <v>26</v>
      </c>
      <c r="M154" s="130">
        <f t="shared" si="8"/>
        <v>-205</v>
      </c>
      <c r="N154" s="130">
        <f t="shared" si="8"/>
        <v>8.5418121987635431E-3</v>
      </c>
      <c r="O154" t="str">
        <f t="shared" si="11"/>
        <v>1710650</v>
      </c>
      <c r="P154" s="8" t="b">
        <f t="shared" si="9"/>
        <v>1</v>
      </c>
      <c r="Q154" s="8" t="b">
        <f t="shared" si="10"/>
        <v>1</v>
      </c>
    </row>
    <row r="155" spans="1:17" ht="15.75" hidden="1" x14ac:dyDescent="0.25">
      <c r="A155" t="str">
        <f>VLOOKUP(O155,'OLDPY1 Public Dist &amp; Sch'!A149:C5006,3,FALSE)</f>
        <v>28037190002</v>
      </c>
      <c r="B155" s="126">
        <v>1710690</v>
      </c>
      <c r="C155" s="101" t="s">
        <v>1851</v>
      </c>
      <c r="D155" s="102">
        <f>VLOOKUP($B155,'FY24 Formula counts Final Feds'!$D$4:$L$855,3,FALSE)</f>
        <v>55</v>
      </c>
      <c r="E155" s="102">
        <f>VLOOKUP($B155,'FY24 Formula counts Final Feds'!$D$4:$L$855,9,FALSE)</f>
        <v>346</v>
      </c>
      <c r="F155" s="129">
        <f>VLOOKUP($B155,'from ED Prelim 2021 (PY)'!$A$6:$E$856,5,FALSE)</f>
        <v>0.15895953757225434</v>
      </c>
      <c r="H155" s="102">
        <v>30</v>
      </c>
      <c r="I155" s="102">
        <v>335</v>
      </c>
      <c r="J155" s="103">
        <v>8.9552238805970144E-2</v>
      </c>
      <c r="L155" s="130">
        <f t="shared" si="8"/>
        <v>-25</v>
      </c>
      <c r="M155" s="130">
        <f t="shared" si="8"/>
        <v>-11</v>
      </c>
      <c r="N155" s="130">
        <f t="shared" si="8"/>
        <v>-6.9407298766284195E-2</v>
      </c>
      <c r="O155" t="str">
        <f t="shared" si="11"/>
        <v>1710690</v>
      </c>
      <c r="P155" s="8" t="b">
        <f t="shared" si="9"/>
        <v>1</v>
      </c>
      <c r="Q155" s="8" t="b">
        <f t="shared" si="10"/>
        <v>1</v>
      </c>
    </row>
    <row r="156" spans="1:17" ht="15.75" hidden="1" x14ac:dyDescent="0.25">
      <c r="A156" t="str">
        <f>VLOOKUP(O156,'OLDPY1 Public Dist &amp; Sch'!A150:C5007,3,FALSE)</f>
        <v>45067004026</v>
      </c>
      <c r="B156" s="126">
        <v>1710740</v>
      </c>
      <c r="C156" s="101" t="s">
        <v>1852</v>
      </c>
      <c r="D156" s="102">
        <f>VLOOKUP($B156,'FY24 Formula counts Final Feds'!$D$4:$L$855,3,FALSE)</f>
        <v>108</v>
      </c>
      <c r="E156" s="102">
        <f>VLOOKUP($B156,'FY24 Formula counts Final Feds'!$D$4:$L$855,9,FALSE)</f>
        <v>2347</v>
      </c>
      <c r="F156" s="129">
        <f>VLOOKUP($B156,'from ED Prelim 2021 (PY)'!$A$6:$E$856,5,FALSE)</f>
        <v>4.601619088197699E-2</v>
      </c>
      <c r="H156" s="102">
        <v>80</v>
      </c>
      <c r="I156" s="102">
        <v>2336</v>
      </c>
      <c r="J156" s="103">
        <v>3.4246575342465752E-2</v>
      </c>
      <c r="L156" s="130">
        <f t="shared" si="8"/>
        <v>-28</v>
      </c>
      <c r="M156" s="130">
        <f t="shared" si="8"/>
        <v>-11</v>
      </c>
      <c r="N156" s="130">
        <f t="shared" si="8"/>
        <v>-1.1769615539511238E-2</v>
      </c>
      <c r="O156" t="str">
        <f t="shared" si="11"/>
        <v>1710740</v>
      </c>
      <c r="P156" s="8" t="b">
        <f t="shared" si="9"/>
        <v>1</v>
      </c>
      <c r="Q156" s="8" t="b">
        <f t="shared" si="10"/>
        <v>1</v>
      </c>
    </row>
    <row r="157" spans="1:17" ht="15.75" hidden="1" x14ac:dyDescent="0.25">
      <c r="A157" t="str">
        <f>VLOOKUP(O157,'OLDPY1 Public Dist &amp; Sch'!A151:C5008,3,FALSE)</f>
        <v>07016146004</v>
      </c>
      <c r="B157" s="126">
        <v>1739030</v>
      </c>
      <c r="C157" s="101" t="s">
        <v>1853</v>
      </c>
      <c r="D157" s="102">
        <f>VLOOKUP($B157,'FY24 Formula counts Final Feds'!$D$4:$L$855,3,FALSE)</f>
        <v>321</v>
      </c>
      <c r="E157" s="102">
        <f>VLOOKUP($B157,'FY24 Formula counts Final Feds'!$D$4:$L$855,9,FALSE)</f>
        <v>2578</v>
      </c>
      <c r="F157" s="129">
        <f>VLOOKUP($B157,'from ED Prelim 2021 (PY)'!$A$6:$E$856,5,FALSE)</f>
        <v>0.12451512800620636</v>
      </c>
      <c r="H157" s="102">
        <v>249</v>
      </c>
      <c r="I157" s="102">
        <v>2495</v>
      </c>
      <c r="J157" s="103">
        <v>9.9799599198396788E-2</v>
      </c>
      <c r="L157" s="130">
        <f t="shared" si="8"/>
        <v>-72</v>
      </c>
      <c r="M157" s="130">
        <f t="shared" si="8"/>
        <v>-83</v>
      </c>
      <c r="N157" s="130">
        <f t="shared" si="8"/>
        <v>-2.471552880780957E-2</v>
      </c>
      <c r="O157" t="str">
        <f t="shared" si="11"/>
        <v>1739030</v>
      </c>
      <c r="P157" s="8" t="b">
        <f t="shared" si="9"/>
        <v>1</v>
      </c>
      <c r="Q157" s="8" t="b">
        <f t="shared" si="10"/>
        <v>1</v>
      </c>
    </row>
    <row r="158" spans="1:17" ht="15.75" hidden="1" x14ac:dyDescent="0.25">
      <c r="A158" t="str">
        <f>VLOOKUP(O158,'OLDPY1 Public Dist &amp; Sch'!A152:C5009,3,FALSE)</f>
        <v>07016168004</v>
      </c>
      <c r="B158" s="126">
        <v>1735460</v>
      </c>
      <c r="C158" s="101" t="s">
        <v>1854</v>
      </c>
      <c r="D158" s="102">
        <f>VLOOKUP($B158,'FY24 Formula counts Final Feds'!$D$4:$L$855,3,FALSE)</f>
        <v>513</v>
      </c>
      <c r="E158" s="102">
        <f>VLOOKUP($B158,'FY24 Formula counts Final Feds'!$D$4:$L$855,9,FALSE)</f>
        <v>1426</v>
      </c>
      <c r="F158" s="129">
        <f>VLOOKUP($B158,'from ED Prelim 2021 (PY)'!$A$6:$E$856,5,FALSE)</f>
        <v>0.35974754558204769</v>
      </c>
      <c r="H158" s="102">
        <v>633</v>
      </c>
      <c r="I158" s="102">
        <v>1380</v>
      </c>
      <c r="J158" s="103">
        <v>0.45869565217391306</v>
      </c>
      <c r="L158" s="130">
        <f t="shared" si="8"/>
        <v>120</v>
      </c>
      <c r="M158" s="130">
        <f t="shared" si="8"/>
        <v>-46</v>
      </c>
      <c r="N158" s="130">
        <f t="shared" si="8"/>
        <v>9.894810659186537E-2</v>
      </c>
      <c r="O158" t="str">
        <f t="shared" si="11"/>
        <v>1735460</v>
      </c>
      <c r="P158" s="8" t="b">
        <f t="shared" si="9"/>
        <v>1</v>
      </c>
      <c r="Q158" s="8" t="b">
        <f t="shared" si="10"/>
        <v>1</v>
      </c>
    </row>
    <row r="159" spans="1:17" ht="15.75" hidden="1" x14ac:dyDescent="0.25">
      <c r="A159" t="str">
        <f>VLOOKUP(O159,'OLDPY1 Public Dist &amp; Sch'!A153:C5010,3,FALSE)</f>
        <v>19022180004</v>
      </c>
      <c r="B159" s="126">
        <v>1730510</v>
      </c>
      <c r="C159" s="101" t="s">
        <v>1855</v>
      </c>
      <c r="D159" s="102">
        <f>VLOOKUP($B159,'FY24 Formula counts Final Feds'!$D$4:$L$855,3,FALSE)</f>
        <v>157</v>
      </c>
      <c r="E159" s="102">
        <f>VLOOKUP($B159,'FY24 Formula counts Final Feds'!$D$4:$L$855,9,FALSE)</f>
        <v>710</v>
      </c>
      <c r="F159" s="129">
        <f>VLOOKUP($B159,'from ED Prelim 2021 (PY)'!$A$6:$E$856,5,FALSE)</f>
        <v>0.22112676056338029</v>
      </c>
      <c r="H159" s="102">
        <v>173</v>
      </c>
      <c r="I159" s="102">
        <v>689</v>
      </c>
      <c r="J159" s="103">
        <v>0.25108853410740201</v>
      </c>
      <c r="L159" s="130">
        <f t="shared" si="8"/>
        <v>16</v>
      </c>
      <c r="M159" s="130">
        <f t="shared" si="8"/>
        <v>-21</v>
      </c>
      <c r="N159" s="130">
        <f t="shared" si="8"/>
        <v>2.9961773544021714E-2</v>
      </c>
      <c r="O159" t="str">
        <f t="shared" si="11"/>
        <v>1730510</v>
      </c>
      <c r="P159" s="8" t="b">
        <f t="shared" si="9"/>
        <v>1</v>
      </c>
      <c r="Q159" s="8" t="b">
        <f t="shared" si="10"/>
        <v>1</v>
      </c>
    </row>
    <row r="160" spans="1:17" ht="15.75" hidden="1" x14ac:dyDescent="0.25">
      <c r="A160" t="str">
        <f>VLOOKUP(O160,'OLDPY1 Public Dist &amp; Sch'!A154:C5011,3,FALSE)</f>
        <v>30073204004</v>
      </c>
      <c r="B160" s="126">
        <v>1731560</v>
      </c>
      <c r="C160" s="101" t="s">
        <v>1856</v>
      </c>
      <c r="D160" s="102">
        <f>VLOOKUP($B160,'FY24 Formula counts Final Feds'!$D$4:$L$855,3,FALSE)</f>
        <v>10</v>
      </c>
      <c r="E160" s="102">
        <f>VLOOKUP($B160,'FY24 Formula counts Final Feds'!$D$4:$L$855,9,FALSE)</f>
        <v>184</v>
      </c>
      <c r="F160" s="129">
        <f>VLOOKUP($B160,'from ED Prelim 2021 (PY)'!$A$6:$E$856,5,FALSE)</f>
        <v>5.434782608695652E-2</v>
      </c>
      <c r="H160" s="102">
        <v>12</v>
      </c>
      <c r="I160" s="102">
        <v>178</v>
      </c>
      <c r="J160" s="103">
        <v>6.741573033707865E-2</v>
      </c>
      <c r="L160" s="130">
        <f t="shared" si="8"/>
        <v>2</v>
      </c>
      <c r="M160" s="130">
        <f t="shared" si="8"/>
        <v>-6</v>
      </c>
      <c r="N160" s="130">
        <f t="shared" si="8"/>
        <v>1.306790425012213E-2</v>
      </c>
      <c r="O160" t="str">
        <f t="shared" si="11"/>
        <v>1731560</v>
      </c>
      <c r="P160" s="8" t="b">
        <f t="shared" si="9"/>
        <v>1</v>
      </c>
      <c r="Q160" s="8" t="b">
        <f t="shared" si="10"/>
        <v>1</v>
      </c>
    </row>
    <row r="161" spans="1:17" ht="15.75" hidden="1" x14ac:dyDescent="0.25">
      <c r="A161" t="str">
        <f>VLOOKUP(O161,'OLDPY1 Public Dist &amp; Sch'!A155:C5012,3,FALSE)</f>
        <v>05016059004</v>
      </c>
      <c r="B161" s="126">
        <v>1713770</v>
      </c>
      <c r="C161" s="101" t="s">
        <v>1857</v>
      </c>
      <c r="D161" s="102">
        <f>VLOOKUP($B161,'FY24 Formula counts Final Feds'!$D$4:$L$855,3,FALSE)</f>
        <v>858</v>
      </c>
      <c r="E161" s="102">
        <f>VLOOKUP($B161,'FY24 Formula counts Final Feds'!$D$4:$L$855,9,FALSE)</f>
        <v>6680</v>
      </c>
      <c r="F161" s="129">
        <f>VLOOKUP($B161,'from ED Prelim 2021 (PY)'!$A$6:$E$856,5,FALSE)</f>
        <v>0.1284431137724551</v>
      </c>
      <c r="H161" s="102">
        <v>799</v>
      </c>
      <c r="I161" s="102">
        <v>6465</v>
      </c>
      <c r="J161" s="103">
        <v>0.12358855375096675</v>
      </c>
      <c r="L161" s="130">
        <f t="shared" si="8"/>
        <v>-59</v>
      </c>
      <c r="M161" s="130">
        <f t="shared" si="8"/>
        <v>-215</v>
      </c>
      <c r="N161" s="130">
        <f t="shared" si="8"/>
        <v>-4.8545600214883466E-3</v>
      </c>
      <c r="O161" t="str">
        <f t="shared" si="11"/>
        <v>1713770</v>
      </c>
      <c r="P161" s="8" t="b">
        <f t="shared" si="9"/>
        <v>1</v>
      </c>
      <c r="Q161" s="8" t="b">
        <f t="shared" si="10"/>
        <v>1</v>
      </c>
    </row>
    <row r="162" spans="1:17" ht="15.75" hidden="1" x14ac:dyDescent="0.25">
      <c r="A162" s="94">
        <v>19022093004</v>
      </c>
      <c r="B162" s="126">
        <v>1710470</v>
      </c>
      <c r="C162" s="101" t="s">
        <v>1858</v>
      </c>
      <c r="D162" s="102">
        <f>VLOOKUP($B162,'FY24 Formula counts Final Feds'!$D$4:$L$855,3,FALSE)</f>
        <v>320</v>
      </c>
      <c r="E162" s="102">
        <f>VLOOKUP($B162,'FY24 Formula counts Final Feds'!$D$4:$L$855,9,FALSE)</f>
        <v>3373</v>
      </c>
      <c r="F162" s="129">
        <f>VLOOKUP($B162,'from ED Prelim 2021 (PY)'!$A$6:$E$856,5,FALSE)</f>
        <v>9.4871034687222064E-2</v>
      </c>
      <c r="H162" s="102">
        <v>296</v>
      </c>
      <c r="I162" s="102">
        <v>3273</v>
      </c>
      <c r="J162" s="103">
        <v>9.0436908035441493E-2</v>
      </c>
      <c r="L162" s="130">
        <f t="shared" si="8"/>
        <v>-24</v>
      </c>
      <c r="M162" s="130">
        <f t="shared" si="8"/>
        <v>-100</v>
      </c>
      <c r="N162" s="130">
        <f t="shared" si="8"/>
        <v>-4.4341266517805705E-3</v>
      </c>
      <c r="O162" t="str">
        <f t="shared" si="11"/>
        <v>1710470</v>
      </c>
      <c r="P162" s="8" t="b">
        <f t="shared" si="9"/>
        <v>1</v>
      </c>
      <c r="Q162" s="8" t="b">
        <f t="shared" si="10"/>
        <v>1</v>
      </c>
    </row>
    <row r="163" spans="1:17" ht="15.75" hidden="1" x14ac:dyDescent="0.25">
      <c r="A163" t="str">
        <f>VLOOKUP(O163,'OLDPY1 Public Dist &amp; Sch'!A157:C5014,3,FALSE)</f>
        <v>44063155016</v>
      </c>
      <c r="B163" s="126">
        <v>1711370</v>
      </c>
      <c r="C163" s="101" t="s">
        <v>1859</v>
      </c>
      <c r="D163" s="102">
        <f>VLOOKUP($B163,'FY24 Formula counts Final Feds'!$D$4:$L$855,3,FALSE)</f>
        <v>250</v>
      </c>
      <c r="E163" s="102">
        <f>VLOOKUP($B163,'FY24 Formula counts Final Feds'!$D$4:$L$855,9,FALSE)</f>
        <v>6202</v>
      </c>
      <c r="F163" s="129">
        <f>VLOOKUP($B163,'from ED Prelim 2021 (PY)'!$A$6:$E$856,5,FALSE)</f>
        <v>4.0309577555627217E-2</v>
      </c>
      <c r="H163" s="102">
        <v>264</v>
      </c>
      <c r="I163" s="102">
        <v>6066</v>
      </c>
      <c r="J163" s="103">
        <v>4.3521266073194856E-2</v>
      </c>
      <c r="L163" s="130">
        <f t="shared" si="8"/>
        <v>14</v>
      </c>
      <c r="M163" s="130">
        <f t="shared" si="8"/>
        <v>-136</v>
      </c>
      <c r="N163" s="130">
        <f t="shared" si="8"/>
        <v>3.2116885175676388E-3</v>
      </c>
      <c r="O163" t="str">
        <f t="shared" si="11"/>
        <v>1711370</v>
      </c>
      <c r="P163" s="8" t="b">
        <f t="shared" si="9"/>
        <v>1</v>
      </c>
      <c r="Q163" s="8" t="b">
        <f t="shared" si="10"/>
        <v>1</v>
      </c>
    </row>
    <row r="164" spans="1:17" ht="15.75" hidden="1" x14ac:dyDescent="0.25">
      <c r="A164" t="str">
        <f>VLOOKUP(O164,'OLDPY1 Public Dist &amp; Sch'!A158:C5015,3,FALSE)</f>
        <v>07016218016</v>
      </c>
      <c r="B164" s="126">
        <v>1706540</v>
      </c>
      <c r="C164" s="101" t="s">
        <v>1860</v>
      </c>
      <c r="D164" s="102">
        <f>VLOOKUP($B164,'FY24 Formula counts Final Feds'!$D$4:$L$855,3,FALSE)</f>
        <v>1034</v>
      </c>
      <c r="E164" s="102">
        <f>VLOOKUP($B164,'FY24 Formula counts Final Feds'!$D$4:$L$855,9,FALSE)</f>
        <v>6256</v>
      </c>
      <c r="F164" s="129">
        <f>VLOOKUP($B164,'from ED Prelim 2021 (PY)'!$A$6:$E$856,5,FALSE)</f>
        <v>0.16528132992327366</v>
      </c>
      <c r="H164" s="102">
        <v>980</v>
      </c>
      <c r="I164" s="102">
        <v>6055</v>
      </c>
      <c r="J164" s="103">
        <v>0.16184971098265896</v>
      </c>
      <c r="L164" s="130">
        <f t="shared" si="8"/>
        <v>-54</v>
      </c>
      <c r="M164" s="130">
        <f t="shared" si="8"/>
        <v>-201</v>
      </c>
      <c r="N164" s="130">
        <f t="shared" si="8"/>
        <v>-3.4316189406146946E-3</v>
      </c>
      <c r="O164" t="str">
        <f t="shared" si="11"/>
        <v>1706540</v>
      </c>
      <c r="P164" s="8" t="b">
        <f t="shared" si="9"/>
        <v>1</v>
      </c>
      <c r="Q164" s="8" t="b">
        <f t="shared" si="10"/>
        <v>1</v>
      </c>
    </row>
    <row r="165" spans="1:17" ht="15.75" hidden="1" x14ac:dyDescent="0.25">
      <c r="A165" t="str">
        <f>VLOOKUP(O165,'OLDPY1 Public Dist &amp; Sch'!A159:C5016,3,FALSE)</f>
        <v>19022094016</v>
      </c>
      <c r="B165" s="126">
        <v>1740440</v>
      </c>
      <c r="C165" s="101" t="s">
        <v>1861</v>
      </c>
      <c r="D165" s="102">
        <f>VLOOKUP($B165,'FY24 Formula counts Final Feds'!$D$4:$L$855,3,FALSE)</f>
        <v>204</v>
      </c>
      <c r="E165" s="102">
        <f>VLOOKUP($B165,'FY24 Formula counts Final Feds'!$D$4:$L$855,9,FALSE)</f>
        <v>2128</v>
      </c>
      <c r="F165" s="129">
        <f>VLOOKUP($B165,'from ED Prelim 2021 (PY)'!$A$6:$E$856,5,FALSE)</f>
        <v>9.5864661654135333E-2</v>
      </c>
      <c r="H165" s="102">
        <v>210</v>
      </c>
      <c r="I165" s="102">
        <v>2064</v>
      </c>
      <c r="J165" s="103">
        <v>0.10174418604651163</v>
      </c>
      <c r="L165" s="130">
        <f t="shared" si="8"/>
        <v>6</v>
      </c>
      <c r="M165" s="130">
        <f t="shared" si="8"/>
        <v>-64</v>
      </c>
      <c r="N165" s="130">
        <f t="shared" si="8"/>
        <v>5.8795243923762952E-3</v>
      </c>
      <c r="O165" t="str">
        <f t="shared" si="11"/>
        <v>1740440</v>
      </c>
      <c r="P165" s="8" t="b">
        <f t="shared" si="9"/>
        <v>1</v>
      </c>
      <c r="Q165" s="8" t="b">
        <f t="shared" si="10"/>
        <v>1</v>
      </c>
    </row>
    <row r="166" spans="1:17" ht="15.75" hidden="1" x14ac:dyDescent="0.25">
      <c r="A166" t="str">
        <f>VLOOKUP(O166,'OLDPY1 Public Dist &amp; Sch'!A160:C5017,3,FALSE)</f>
        <v>19022099016</v>
      </c>
      <c r="B166" s="126">
        <v>1712570</v>
      </c>
      <c r="C166" s="101" t="s">
        <v>1862</v>
      </c>
      <c r="D166" s="102">
        <f>VLOOKUP($B166,'FY24 Formula counts Final Feds'!$D$4:$L$855,3,FALSE)</f>
        <v>313</v>
      </c>
      <c r="E166" s="102">
        <f>VLOOKUP($B166,'FY24 Formula counts Final Feds'!$D$4:$L$855,9,FALSE)</f>
        <v>5559</v>
      </c>
      <c r="F166" s="129">
        <f>VLOOKUP($B166,'from ED Prelim 2021 (PY)'!$A$6:$E$856,5,FALSE)</f>
        <v>5.6305090843676922E-2</v>
      </c>
      <c r="H166" s="102">
        <v>315</v>
      </c>
      <c r="I166" s="102">
        <v>5393</v>
      </c>
      <c r="J166" s="103">
        <v>5.8409048766920081E-2</v>
      </c>
      <c r="L166" s="130">
        <f t="shared" si="8"/>
        <v>2</v>
      </c>
      <c r="M166" s="130">
        <f t="shared" si="8"/>
        <v>-166</v>
      </c>
      <c r="N166" s="130">
        <f t="shared" si="8"/>
        <v>2.1039579232431591E-3</v>
      </c>
      <c r="O166" t="str">
        <f t="shared" si="11"/>
        <v>1712570</v>
      </c>
      <c r="P166" s="8" t="b">
        <f t="shared" si="9"/>
        <v>1</v>
      </c>
      <c r="Q166" s="8" t="b">
        <f t="shared" si="10"/>
        <v>1</v>
      </c>
    </row>
    <row r="167" spans="1:17" ht="15.75" hidden="1" x14ac:dyDescent="0.25">
      <c r="A167" t="str">
        <f>VLOOKUP(O167,'OLDPY1 Public Dist &amp; Sch'!A161:C5018,3,FALSE)</f>
        <v>19022200026</v>
      </c>
      <c r="B167" s="126">
        <v>1742180</v>
      </c>
      <c r="C167" s="101" t="s">
        <v>1865</v>
      </c>
      <c r="D167" s="102">
        <f>VLOOKUP($B167,'FY24 Formula counts Final Feds'!$D$4:$L$855,3,FALSE)</f>
        <v>851</v>
      </c>
      <c r="E167" s="102">
        <f>VLOOKUP($B167,'FY24 Formula counts Final Feds'!$D$4:$L$855,9,FALSE)</f>
        <v>14122</v>
      </c>
      <c r="F167" s="129">
        <f>VLOOKUP($B167,'from ED Prelim 2021 (PY)'!$A$6:$E$856,5,FALSE)</f>
        <v>6.026058631921824E-2</v>
      </c>
      <c r="H167" s="102">
        <v>874</v>
      </c>
      <c r="I167" s="102">
        <v>13700</v>
      </c>
      <c r="J167" s="103">
        <v>6.379562043795621E-2</v>
      </c>
      <c r="L167" s="130">
        <f t="shared" si="8"/>
        <v>23</v>
      </c>
      <c r="M167" s="130">
        <f t="shared" si="8"/>
        <v>-422</v>
      </c>
      <c r="N167" s="130">
        <f t="shared" si="8"/>
        <v>3.5350341187379702E-3</v>
      </c>
      <c r="O167" t="str">
        <f t="shared" si="11"/>
        <v>1742180</v>
      </c>
      <c r="P167" s="8" t="b">
        <f t="shared" si="9"/>
        <v>1</v>
      </c>
      <c r="Q167" s="8" t="b">
        <f t="shared" si="10"/>
        <v>1</v>
      </c>
    </row>
    <row r="168" spans="1:17" ht="15.75" hidden="1" x14ac:dyDescent="0.25">
      <c r="A168" t="str">
        <f>VLOOKUP(O168,'OLDPY1 Public Dist &amp; Sch'!A162:C5019,3,FALSE)</f>
        <v>31045300026</v>
      </c>
      <c r="B168" s="126">
        <v>1708550</v>
      </c>
      <c r="C168" s="101" t="s">
        <v>1866</v>
      </c>
      <c r="D168" s="102">
        <f>VLOOKUP($B168,'FY24 Formula counts Final Feds'!$D$4:$L$855,3,FALSE)</f>
        <v>1941</v>
      </c>
      <c r="E168" s="102">
        <f>VLOOKUP($B168,'FY24 Formula counts Final Feds'!$D$4:$L$855,9,FALSE)</f>
        <v>21475</v>
      </c>
      <c r="F168" s="129">
        <f>VLOOKUP($B168,'from ED Prelim 2021 (PY)'!$A$6:$E$856,5,FALSE)</f>
        <v>9.0384167636786958E-2</v>
      </c>
      <c r="H168" s="102">
        <v>1577</v>
      </c>
      <c r="I168" s="102">
        <v>20794</v>
      </c>
      <c r="J168" s="103">
        <v>7.5839184380109642E-2</v>
      </c>
      <c r="L168" s="130">
        <f t="shared" si="8"/>
        <v>-364</v>
      </c>
      <c r="M168" s="130">
        <f t="shared" si="8"/>
        <v>-681</v>
      </c>
      <c r="N168" s="130">
        <f t="shared" si="8"/>
        <v>-1.4544983256677316E-2</v>
      </c>
      <c r="O168" t="str">
        <f t="shared" si="11"/>
        <v>1708550</v>
      </c>
      <c r="P168" s="8" t="b">
        <f t="shared" si="9"/>
        <v>1</v>
      </c>
      <c r="Q168" s="8" t="b">
        <f t="shared" si="10"/>
        <v>1</v>
      </c>
    </row>
    <row r="169" spans="1:17" ht="15.75" hidden="1" x14ac:dyDescent="0.25">
      <c r="A169" t="str">
        <f>VLOOKUP(O169,'OLDPY1 Public Dist &amp; Sch'!A163:C5020,3,FALSE)</f>
        <v>01001004026</v>
      </c>
      <c r="B169" s="126">
        <v>1725590</v>
      </c>
      <c r="C169" s="101" t="s">
        <v>1867</v>
      </c>
      <c r="D169" s="102">
        <f>VLOOKUP($B169,'FY24 Formula counts Final Feds'!$D$4:$L$855,3,FALSE)</f>
        <v>87</v>
      </c>
      <c r="E169" s="102">
        <f>VLOOKUP($B169,'FY24 Formula counts Final Feds'!$D$4:$L$855,9,FALSE)</f>
        <v>763</v>
      </c>
      <c r="F169" s="129">
        <f>VLOOKUP($B169,'from ED Prelim 2021 (PY)'!$A$6:$E$856,5,FALSE)</f>
        <v>0.11402359108781127</v>
      </c>
      <c r="H169" s="102">
        <v>88</v>
      </c>
      <c r="I169" s="102">
        <v>750</v>
      </c>
      <c r="J169" s="103">
        <v>0.11733333333333333</v>
      </c>
      <c r="L169" s="130">
        <f t="shared" si="8"/>
        <v>1</v>
      </c>
      <c r="M169" s="130">
        <f t="shared" si="8"/>
        <v>-13</v>
      </c>
      <c r="N169" s="130">
        <f t="shared" si="8"/>
        <v>3.3097422455220654E-3</v>
      </c>
      <c r="O169" t="str">
        <f t="shared" si="11"/>
        <v>1725590</v>
      </c>
      <c r="P169" s="8" t="b">
        <f t="shared" si="9"/>
        <v>1</v>
      </c>
      <c r="Q169" s="8" t="b">
        <f t="shared" si="10"/>
        <v>1</v>
      </c>
    </row>
    <row r="170" spans="1:17" ht="15.75" hidden="1" x14ac:dyDescent="0.25">
      <c r="A170" t="str">
        <f>VLOOKUP(O170,'OLDPY1 Public Dist &amp; Sch'!A164:C5021,3,FALSE)</f>
        <v>07016230013</v>
      </c>
      <c r="B170" s="126">
        <v>1708400</v>
      </c>
      <c r="C170" s="101" t="s">
        <v>1868</v>
      </c>
      <c r="D170" s="102">
        <f>VLOOKUP($B170,'FY24 Formula counts Final Feds'!$D$4:$L$855,3,FALSE)</f>
        <v>1013</v>
      </c>
      <c r="E170" s="102">
        <f>VLOOKUP($B170,'FY24 Formula counts Final Feds'!$D$4:$L$855,9,FALSE)</f>
        <v>9315</v>
      </c>
      <c r="F170" s="129">
        <f>VLOOKUP($B170,'from ED Prelim 2021 (PY)'!$A$6:$E$856,5,FALSE)</f>
        <v>0.10874932903918411</v>
      </c>
      <c r="H170" s="102">
        <v>1063</v>
      </c>
      <c r="I170" s="102">
        <v>9015</v>
      </c>
      <c r="J170" s="103">
        <v>0.11791458679977815</v>
      </c>
      <c r="L170" s="130">
        <f t="shared" si="8"/>
        <v>50</v>
      </c>
      <c r="M170" s="130">
        <f t="shared" si="8"/>
        <v>-300</v>
      </c>
      <c r="N170" s="130">
        <f t="shared" si="8"/>
        <v>9.1652577605940422E-3</v>
      </c>
      <c r="O170" t="str">
        <f t="shared" si="11"/>
        <v>1708400</v>
      </c>
      <c r="P170" s="8" t="b">
        <f t="shared" si="9"/>
        <v>1</v>
      </c>
      <c r="Q170" s="8" t="b">
        <f t="shared" si="10"/>
        <v>1</v>
      </c>
    </row>
    <row r="171" spans="1:17" ht="15.75" hidden="1" x14ac:dyDescent="0.25">
      <c r="A171" t="str">
        <f>VLOOKUP(O171,'OLDPY1 Public Dist &amp; Sch'!A165:C5022,3,FALSE)</f>
        <v>07016130002</v>
      </c>
      <c r="B171" s="126">
        <v>1706510</v>
      </c>
      <c r="C171" s="101" t="s">
        <v>1869</v>
      </c>
      <c r="D171" s="102">
        <f>VLOOKUP($B171,'FY24 Formula counts Final Feds'!$D$4:$L$855,3,FALSE)</f>
        <v>675</v>
      </c>
      <c r="E171" s="102">
        <f>VLOOKUP($B171,'FY24 Formula counts Final Feds'!$D$4:$L$855,9,FALSE)</f>
        <v>3131</v>
      </c>
      <c r="F171" s="129">
        <f>VLOOKUP($B171,'from ED Prelim 2021 (PY)'!$A$6:$E$856,5,FALSE)</f>
        <v>0.2155860747365059</v>
      </c>
      <c r="H171" s="102">
        <v>655</v>
      </c>
      <c r="I171" s="102">
        <v>3030</v>
      </c>
      <c r="J171" s="103">
        <v>0.21617161716171618</v>
      </c>
      <c r="L171" s="130">
        <f t="shared" si="8"/>
        <v>-20</v>
      </c>
      <c r="M171" s="130">
        <f t="shared" si="8"/>
        <v>-101</v>
      </c>
      <c r="N171" s="130">
        <f t="shared" si="8"/>
        <v>5.8554242521027811E-4</v>
      </c>
      <c r="O171" t="str">
        <f t="shared" si="11"/>
        <v>1706510</v>
      </c>
      <c r="P171" s="8" t="b">
        <f t="shared" si="9"/>
        <v>1</v>
      </c>
      <c r="Q171" s="8" t="b">
        <f t="shared" si="10"/>
        <v>1</v>
      </c>
    </row>
    <row r="172" spans="1:17" ht="15.75" hidden="1" x14ac:dyDescent="0.25">
      <c r="A172" t="str">
        <f>VLOOKUP(O172,'OLDPY1 Public Dist &amp; Sch'!A166:C5023,3,FALSE)</f>
        <v>17053426004</v>
      </c>
      <c r="B172" s="126">
        <v>1710860</v>
      </c>
      <c r="C172" s="101" t="s">
        <v>1870</v>
      </c>
      <c r="D172" s="102">
        <f>VLOOKUP($B172,'FY24 Formula counts Final Feds'!$D$4:$L$855,3,FALSE)</f>
        <v>20</v>
      </c>
      <c r="E172" s="102">
        <f>VLOOKUP($B172,'FY24 Formula counts Final Feds'!$D$4:$L$855,9,FALSE)</f>
        <v>115</v>
      </c>
      <c r="F172" s="129">
        <f>VLOOKUP($B172,'from ED Prelim 2021 (PY)'!$A$6:$E$856,5,FALSE)</f>
        <v>0.17391304347826086</v>
      </c>
      <c r="H172" s="102">
        <v>16</v>
      </c>
      <c r="I172" s="102">
        <v>114</v>
      </c>
      <c r="J172" s="103">
        <v>0.14035087719298245</v>
      </c>
      <c r="L172" s="130">
        <f t="shared" si="8"/>
        <v>-4</v>
      </c>
      <c r="M172" s="130">
        <f t="shared" si="8"/>
        <v>-1</v>
      </c>
      <c r="N172" s="130">
        <f t="shared" si="8"/>
        <v>-3.3562166285278416E-2</v>
      </c>
      <c r="O172" t="str">
        <f t="shared" si="11"/>
        <v>1710860</v>
      </c>
      <c r="P172" s="8" t="b">
        <f t="shared" si="9"/>
        <v>1</v>
      </c>
      <c r="Q172" s="8" t="b">
        <f t="shared" si="10"/>
        <v>1</v>
      </c>
    </row>
    <row r="173" spans="1:17" ht="15.75" hidden="1" x14ac:dyDescent="0.25">
      <c r="A173" t="str">
        <f>VLOOKUP(O173,'OLDPY1 Public Dist &amp; Sch'!A167:C5024,3,FALSE)</f>
        <v>45079001022</v>
      </c>
      <c r="B173" s="126">
        <v>1710980</v>
      </c>
      <c r="C173" s="101" t="s">
        <v>1871</v>
      </c>
      <c r="D173" s="102">
        <f>VLOOKUP($B173,'FY24 Formula counts Final Feds'!$D$4:$L$855,3,FALSE)</f>
        <v>55</v>
      </c>
      <c r="E173" s="102">
        <f>VLOOKUP($B173,'FY24 Formula counts Final Feds'!$D$4:$L$855,9,FALSE)</f>
        <v>230</v>
      </c>
      <c r="F173" s="129">
        <f>VLOOKUP($B173,'from ED Prelim 2021 (PY)'!$A$6:$E$856,5,FALSE)</f>
        <v>0.2391304347826087</v>
      </c>
      <c r="H173" s="102">
        <v>56</v>
      </c>
      <c r="I173" s="102">
        <v>235</v>
      </c>
      <c r="J173" s="103">
        <v>0.23829787234042554</v>
      </c>
      <c r="L173" s="130">
        <f t="shared" si="8"/>
        <v>1</v>
      </c>
      <c r="M173" s="130">
        <f t="shared" si="8"/>
        <v>5</v>
      </c>
      <c r="N173" s="130">
        <f t="shared" si="8"/>
        <v>-8.3256244218316011E-4</v>
      </c>
      <c r="O173" t="str">
        <f t="shared" si="11"/>
        <v>1710980</v>
      </c>
      <c r="P173" s="8" t="b">
        <f t="shared" si="9"/>
        <v>1</v>
      </c>
      <c r="Q173" s="8" t="b">
        <f t="shared" si="10"/>
        <v>1</v>
      </c>
    </row>
    <row r="174" spans="1:17" ht="15.75" hidden="1" x14ac:dyDescent="0.25">
      <c r="A174" t="str">
        <f>VLOOKUP(O174,'OLDPY1 Public Dist &amp; Sch'!A168:C5025,3,FALSE)</f>
        <v>07016160002</v>
      </c>
      <c r="B174" s="126">
        <v>1711010</v>
      </c>
      <c r="C174" s="101" t="s">
        <v>1872</v>
      </c>
      <c r="D174" s="102">
        <f>VLOOKUP($B174,'FY24 Formula counts Final Feds'!$D$4:$L$855,3,FALSE)</f>
        <v>520</v>
      </c>
      <c r="E174" s="102">
        <f>VLOOKUP($B174,'FY24 Formula counts Final Feds'!$D$4:$L$855,9,FALSE)</f>
        <v>1571</v>
      </c>
      <c r="F174" s="129">
        <f>VLOOKUP($B174,'from ED Prelim 2021 (PY)'!$A$6:$E$856,5,FALSE)</f>
        <v>0.3309993634627626</v>
      </c>
      <c r="H174" s="102">
        <v>377</v>
      </c>
      <c r="I174" s="102">
        <v>1520</v>
      </c>
      <c r="J174" s="103">
        <v>0.24802631578947368</v>
      </c>
      <c r="L174" s="130">
        <f t="shared" si="8"/>
        <v>-143</v>
      </c>
      <c r="M174" s="130">
        <f t="shared" si="8"/>
        <v>-51</v>
      </c>
      <c r="N174" s="130">
        <f t="shared" si="8"/>
        <v>-8.2973047673288919E-2</v>
      </c>
      <c r="O174" t="str">
        <f t="shared" si="11"/>
        <v>1711010</v>
      </c>
      <c r="P174" s="8" t="b">
        <f t="shared" si="9"/>
        <v>1</v>
      </c>
      <c r="Q174" s="8" t="b">
        <f t="shared" si="10"/>
        <v>1</v>
      </c>
    </row>
    <row r="175" spans="1:17" ht="15.75" hidden="1" x14ac:dyDescent="0.25">
      <c r="A175" t="str">
        <f>VLOOKUP(O175,'OLDPY1 Public Dist &amp; Sch'!A169:C5026,3,FALSE)</f>
        <v>04101320026</v>
      </c>
      <c r="B175" s="126">
        <v>1736600</v>
      </c>
      <c r="C175" s="101" t="s">
        <v>2593</v>
      </c>
      <c r="D175" s="102">
        <f>VLOOKUP($B175,'FY24 Formula counts Final Feds'!$D$4:$L$855,3,FALSE)</f>
        <v>260</v>
      </c>
      <c r="E175" s="102">
        <f>VLOOKUP($B175,'FY24 Formula counts Final Feds'!$D$4:$L$855,9,FALSE)</f>
        <v>1113</v>
      </c>
      <c r="F175" s="129">
        <f>VLOOKUP($B175,'from ED Prelim 2021 (PY)'!$A$6:$E$856,5,FALSE)</f>
        <v>0.23360287511230907</v>
      </c>
      <c r="H175" s="102">
        <v>256</v>
      </c>
      <c r="I175" s="102">
        <v>1095</v>
      </c>
      <c r="J175" s="103">
        <v>0.23378995433789954</v>
      </c>
      <c r="L175" s="130">
        <f t="shared" si="8"/>
        <v>-4</v>
      </c>
      <c r="M175" s="130">
        <f t="shared" si="8"/>
        <v>-18</v>
      </c>
      <c r="N175" s="130">
        <f t="shared" si="8"/>
        <v>1.8707922559046963E-4</v>
      </c>
      <c r="O175" t="str">
        <f t="shared" si="11"/>
        <v>1736600</v>
      </c>
      <c r="P175" s="8" t="b">
        <f t="shared" si="9"/>
        <v>1</v>
      </c>
      <c r="Q175" s="8" t="b">
        <f t="shared" si="10"/>
        <v>1</v>
      </c>
    </row>
    <row r="176" spans="1:17" ht="15.75" hidden="1" x14ac:dyDescent="0.25">
      <c r="A176" t="str">
        <f>VLOOKUP(O176,'OLDPY1 Public Dist &amp; Sch'!A170:C5027,3,FALSE)</f>
        <v>53102122017</v>
      </c>
      <c r="B176" s="126">
        <v>1725770</v>
      </c>
      <c r="C176" s="101" t="s">
        <v>2594</v>
      </c>
      <c r="D176" s="102">
        <f>VLOOKUP($B176,'FY24 Formula counts Final Feds'!$D$4:$L$855,3,FALSE)</f>
        <v>55</v>
      </c>
      <c r="E176" s="102">
        <f>VLOOKUP($B176,'FY24 Formula counts Final Feds'!$D$4:$L$855,9,FALSE)</f>
        <v>992</v>
      </c>
      <c r="F176" s="129">
        <f>VLOOKUP($B176,'from ED Prelim 2021 (PY)'!$A$6:$E$856,5,FALSE)</f>
        <v>5.5443548387096774E-2</v>
      </c>
      <c r="H176" s="102">
        <v>48</v>
      </c>
      <c r="I176" s="102">
        <v>973</v>
      </c>
      <c r="J176" s="103">
        <v>4.9331963001027747E-2</v>
      </c>
      <c r="L176" s="130">
        <f t="shared" si="8"/>
        <v>-7</v>
      </c>
      <c r="M176" s="130">
        <f t="shared" si="8"/>
        <v>-19</v>
      </c>
      <c r="N176" s="130">
        <f t="shared" si="8"/>
        <v>-6.1115853860690267E-3</v>
      </c>
      <c r="O176" t="str">
        <f t="shared" si="11"/>
        <v>1725770</v>
      </c>
      <c r="P176" s="8" t="b">
        <f t="shared" si="9"/>
        <v>1</v>
      </c>
      <c r="Q176" s="8" t="b">
        <f t="shared" si="10"/>
        <v>1</v>
      </c>
    </row>
    <row r="177" spans="1:17" ht="15.75" hidden="1" x14ac:dyDescent="0.25">
      <c r="A177" t="str">
        <f>VLOOKUP(O177,'OLDPY1 Public Dist &amp; Sch'!A171:C5028,3,FALSE)</f>
        <v>11087003A26</v>
      </c>
      <c r="B177" s="126">
        <v>1700176</v>
      </c>
      <c r="C177" s="101" t="s">
        <v>1873</v>
      </c>
      <c r="D177" s="102">
        <f>VLOOKUP($B177,'FY24 Formula counts Final Feds'!$D$4:$L$855,3,FALSE)</f>
        <v>59</v>
      </c>
      <c r="E177" s="102">
        <f>VLOOKUP($B177,'FY24 Formula counts Final Feds'!$D$4:$L$855,9,FALSE)</f>
        <v>351</v>
      </c>
      <c r="F177" s="129">
        <f>VLOOKUP($B177,'from ED Prelim 2021 (PY)'!$A$6:$E$856,5,FALSE)</f>
        <v>0.16809116809116809</v>
      </c>
      <c r="H177" s="102">
        <v>55</v>
      </c>
      <c r="I177" s="102">
        <v>342</v>
      </c>
      <c r="J177" s="103">
        <v>0.16081871345029239</v>
      </c>
      <c r="L177" s="130">
        <f t="shared" si="8"/>
        <v>-4</v>
      </c>
      <c r="M177" s="130">
        <f t="shared" si="8"/>
        <v>-9</v>
      </c>
      <c r="N177" s="130">
        <f t="shared" si="8"/>
        <v>-7.2724546408756974E-3</v>
      </c>
      <c r="O177" t="str">
        <f t="shared" si="11"/>
        <v>1700176</v>
      </c>
      <c r="P177" s="8" t="b">
        <f t="shared" si="9"/>
        <v>1</v>
      </c>
      <c r="Q177" s="8" t="b">
        <f t="shared" si="10"/>
        <v>1</v>
      </c>
    </row>
    <row r="178" spans="1:17" ht="15.75" hidden="1" x14ac:dyDescent="0.25">
      <c r="A178" t="str">
        <f>VLOOKUP(O178,'OLDPY1 Public Dist &amp; Sch'!A172:C5029,3,FALSE)</f>
        <v>21100003026</v>
      </c>
      <c r="B178" s="126">
        <v>1711100</v>
      </c>
      <c r="C178" s="101" t="s">
        <v>1874</v>
      </c>
      <c r="D178" s="102">
        <f>VLOOKUP($B178,'FY24 Formula counts Final Feds'!$D$4:$L$855,3,FALSE)</f>
        <v>56</v>
      </c>
      <c r="E178" s="102">
        <f>VLOOKUP($B178,'FY24 Formula counts Final Feds'!$D$4:$L$855,9,FALSE)</f>
        <v>430</v>
      </c>
      <c r="F178" s="129">
        <f>VLOOKUP($B178,'from ED Prelim 2021 (PY)'!$A$6:$E$856,5,FALSE)</f>
        <v>0.13023255813953488</v>
      </c>
      <c r="H178" s="102">
        <v>47</v>
      </c>
      <c r="I178" s="102">
        <v>422</v>
      </c>
      <c r="J178" s="103">
        <v>0.11137440758293839</v>
      </c>
      <c r="L178" s="130">
        <f t="shared" si="8"/>
        <v>-9</v>
      </c>
      <c r="M178" s="130">
        <f t="shared" si="8"/>
        <v>-8</v>
      </c>
      <c r="N178" s="130">
        <f t="shared" si="8"/>
        <v>-1.8858150556596495E-2</v>
      </c>
      <c r="O178" t="str">
        <f t="shared" si="11"/>
        <v>1711100</v>
      </c>
      <c r="P178" s="8" t="b">
        <f t="shared" si="9"/>
        <v>1</v>
      </c>
      <c r="Q178" s="8" t="b">
        <f t="shared" si="10"/>
        <v>1</v>
      </c>
    </row>
    <row r="179" spans="1:17" ht="15.75" hidden="1" x14ac:dyDescent="0.25">
      <c r="A179" t="str">
        <f>VLOOKUP(O179,'OLDPY1 Public Dist &amp; Sch'!A173:C5030,3,FALSE)</f>
        <v>32038249026</v>
      </c>
      <c r="B179" s="126">
        <v>1700323</v>
      </c>
      <c r="C179" s="101" t="s">
        <v>1875</v>
      </c>
      <c r="D179" s="102">
        <f>VLOOKUP($B179,'FY24 Formula counts Final Feds'!$D$4:$L$855,3,FALSE)</f>
        <v>17</v>
      </c>
      <c r="E179" s="102">
        <f>VLOOKUP($B179,'FY24 Formula counts Final Feds'!$D$4:$L$855,9,FALSE)</f>
        <v>137</v>
      </c>
      <c r="F179" s="129">
        <f>VLOOKUP($B179,'from ED Prelim 2021 (PY)'!$A$6:$E$856,5,FALSE)</f>
        <v>0.12408759124087591</v>
      </c>
      <c r="H179" s="102">
        <v>12</v>
      </c>
      <c r="I179" s="102">
        <v>134</v>
      </c>
      <c r="J179" s="103">
        <v>8.9552238805970144E-2</v>
      </c>
      <c r="L179" s="130">
        <f t="shared" si="8"/>
        <v>-5</v>
      </c>
      <c r="M179" s="130">
        <f t="shared" si="8"/>
        <v>-3</v>
      </c>
      <c r="N179" s="130">
        <f t="shared" si="8"/>
        <v>-3.4535352434905769E-2</v>
      </c>
      <c r="O179" t="str">
        <f t="shared" si="11"/>
        <v>1700323</v>
      </c>
      <c r="P179" s="8" t="b">
        <f t="shared" si="9"/>
        <v>1</v>
      </c>
      <c r="Q179" s="8" t="b">
        <f t="shared" si="10"/>
        <v>1</v>
      </c>
    </row>
    <row r="180" spans="1:17" ht="15.75" hidden="1" x14ac:dyDescent="0.25">
      <c r="A180" t="str">
        <f>VLOOKUP(O180,'OLDPY1 Public Dist &amp; Sch'!A174:C5031,3,FALSE)</f>
        <v>47071161004</v>
      </c>
      <c r="B180" s="126">
        <v>1711220</v>
      </c>
      <c r="C180" s="101" t="s">
        <v>1876</v>
      </c>
      <c r="D180" s="102">
        <f>VLOOKUP($B180,'FY24 Formula counts Final Feds'!$D$4:$L$855,3,FALSE)</f>
        <v>12</v>
      </c>
      <c r="E180" s="102">
        <f>VLOOKUP($B180,'FY24 Formula counts Final Feds'!$D$4:$L$855,9,FALSE)</f>
        <v>115</v>
      </c>
      <c r="F180" s="129">
        <f>VLOOKUP($B180,'from ED Prelim 2021 (PY)'!$A$6:$E$856,5,FALSE)</f>
        <v>0.10434782608695652</v>
      </c>
      <c r="H180" s="102">
        <v>43</v>
      </c>
      <c r="I180" s="102">
        <v>114</v>
      </c>
      <c r="J180" s="103">
        <v>0.37719298245614036</v>
      </c>
      <c r="L180" s="130">
        <f t="shared" si="8"/>
        <v>31</v>
      </c>
      <c r="M180" s="130">
        <f t="shared" si="8"/>
        <v>-1</v>
      </c>
      <c r="N180" s="130">
        <f t="shared" si="8"/>
        <v>0.27284515636918383</v>
      </c>
      <c r="O180" t="str">
        <f t="shared" si="11"/>
        <v>1711220</v>
      </c>
      <c r="P180" s="8" t="b">
        <f t="shared" si="9"/>
        <v>1</v>
      </c>
      <c r="Q180" s="8" t="b">
        <f t="shared" si="10"/>
        <v>1</v>
      </c>
    </row>
    <row r="181" spans="1:17" ht="15.75" hidden="1" x14ac:dyDescent="0.25">
      <c r="A181" t="str">
        <f>VLOOKUP(O181,'OLDPY1 Public Dist &amp; Sch'!A175:C5032,3,FALSE)</f>
        <v>56099201U26</v>
      </c>
      <c r="B181" s="126">
        <v>1711250</v>
      </c>
      <c r="C181" s="101" t="s">
        <v>1877</v>
      </c>
      <c r="D181" s="102">
        <f>VLOOKUP($B181,'FY24 Formula counts Final Feds'!$D$4:$L$855,3,FALSE)</f>
        <v>1003</v>
      </c>
      <c r="E181" s="102">
        <f>VLOOKUP($B181,'FY24 Formula counts Final Feds'!$D$4:$L$855,9,FALSE)</f>
        <v>5261</v>
      </c>
      <c r="F181" s="129">
        <f>VLOOKUP($B181,'from ED Prelim 2021 (PY)'!$A$6:$E$856,5,FALSE)</f>
        <v>0.19064816574795665</v>
      </c>
      <c r="H181" s="102">
        <v>804</v>
      </c>
      <c r="I181" s="102">
        <v>5115</v>
      </c>
      <c r="J181" s="103">
        <v>0.15718475073313784</v>
      </c>
      <c r="L181" s="130">
        <f t="shared" si="8"/>
        <v>-199</v>
      </c>
      <c r="M181" s="130">
        <f t="shared" si="8"/>
        <v>-146</v>
      </c>
      <c r="N181" s="130">
        <f t="shared" si="8"/>
        <v>-3.3463415014818809E-2</v>
      </c>
      <c r="O181" t="str">
        <f t="shared" si="11"/>
        <v>1711250</v>
      </c>
      <c r="P181" s="8" t="b">
        <f t="shared" si="9"/>
        <v>1</v>
      </c>
      <c r="Q181" s="8" t="b">
        <f t="shared" si="10"/>
        <v>1</v>
      </c>
    </row>
    <row r="182" spans="1:17" ht="15.75" hidden="1" x14ac:dyDescent="0.25">
      <c r="A182" t="str">
        <f>VLOOKUP(O182,'OLDPY1 Public Dist &amp; Sch'!A176:C5033,3,FALSE)</f>
        <v>53090076002</v>
      </c>
      <c r="B182" s="126">
        <v>1711290</v>
      </c>
      <c r="C182" s="101" t="s">
        <v>1878</v>
      </c>
      <c r="D182" s="102">
        <f>VLOOKUP($B182,'FY24 Formula counts Final Feds'!$D$4:$L$855,3,FALSE)</f>
        <v>136</v>
      </c>
      <c r="E182" s="102">
        <f>VLOOKUP($B182,'FY24 Formula counts Final Feds'!$D$4:$L$855,9,FALSE)</f>
        <v>573</v>
      </c>
      <c r="F182" s="129">
        <f>VLOOKUP($B182,'from ED Prelim 2021 (PY)'!$A$6:$E$856,5,FALSE)</f>
        <v>0.23734729493891799</v>
      </c>
      <c r="H182" s="102">
        <v>133</v>
      </c>
      <c r="I182" s="102">
        <v>555</v>
      </c>
      <c r="J182" s="103">
        <v>0.23963963963963963</v>
      </c>
      <c r="L182" s="130">
        <f t="shared" si="8"/>
        <v>-3</v>
      </c>
      <c r="M182" s="130">
        <f t="shared" si="8"/>
        <v>-18</v>
      </c>
      <c r="N182" s="130">
        <f t="shared" si="8"/>
        <v>2.2923447007216491E-3</v>
      </c>
      <c r="O182" t="str">
        <f t="shared" si="11"/>
        <v>1711290</v>
      </c>
      <c r="P182" s="8" t="b">
        <f t="shared" si="9"/>
        <v>1</v>
      </c>
      <c r="Q182" s="8" t="b">
        <f t="shared" si="10"/>
        <v>1</v>
      </c>
    </row>
    <row r="183" spans="1:17" ht="15.75" hidden="1" x14ac:dyDescent="0.25">
      <c r="A183" t="str">
        <f>VLOOKUP(O183,'OLDPY1 Public Dist &amp; Sch'!A177:C5034,3,FALSE)</f>
        <v>44063047004</v>
      </c>
      <c r="B183" s="126">
        <v>1711350</v>
      </c>
      <c r="C183" s="101" t="s">
        <v>1879</v>
      </c>
      <c r="D183" s="102">
        <f>VLOOKUP($B183,'FY24 Formula counts Final Feds'!$D$4:$L$855,3,FALSE)</f>
        <v>417</v>
      </c>
      <c r="E183" s="102">
        <f>VLOOKUP($B183,'FY24 Formula counts Final Feds'!$D$4:$L$855,9,FALSE)</f>
        <v>7906</v>
      </c>
      <c r="F183" s="129">
        <f>VLOOKUP($B183,'from ED Prelim 2021 (PY)'!$A$6:$E$856,5,FALSE)</f>
        <v>5.2744750822160381E-2</v>
      </c>
      <c r="H183" s="102">
        <v>443</v>
      </c>
      <c r="I183" s="102">
        <v>7753</v>
      </c>
      <c r="J183" s="103">
        <v>5.7139171933445115E-2</v>
      </c>
      <c r="L183" s="130">
        <f t="shared" si="8"/>
        <v>26</v>
      </c>
      <c r="M183" s="130">
        <f t="shared" si="8"/>
        <v>-153</v>
      </c>
      <c r="N183" s="130">
        <f t="shared" si="8"/>
        <v>4.3944211112847339E-3</v>
      </c>
      <c r="O183" t="str">
        <f t="shared" si="11"/>
        <v>1711350</v>
      </c>
      <c r="P183" s="8" t="b">
        <f t="shared" si="9"/>
        <v>1</v>
      </c>
      <c r="Q183" s="8" t="b">
        <f t="shared" si="10"/>
        <v>1</v>
      </c>
    </row>
    <row r="184" spans="1:17" ht="15.75" hidden="1" x14ac:dyDescent="0.25">
      <c r="A184" t="str">
        <f>VLOOKUP(O184,'OLDPY1 Public Dist &amp; Sch'!A178:C5035,3,FALSE)</f>
        <v>11018077026</v>
      </c>
      <c r="B184" s="126">
        <v>1739090</v>
      </c>
      <c r="C184" s="101" t="s">
        <v>1880</v>
      </c>
      <c r="D184" s="102">
        <f>VLOOKUP($B184,'FY24 Formula counts Final Feds'!$D$4:$L$855,3,FALSE)</f>
        <v>135</v>
      </c>
      <c r="E184" s="102">
        <f>VLOOKUP($B184,'FY24 Formula counts Final Feds'!$D$4:$L$855,9,FALSE)</f>
        <v>1010</v>
      </c>
      <c r="F184" s="129">
        <f>VLOOKUP($B184,'from ED Prelim 2021 (PY)'!$A$6:$E$856,5,FALSE)</f>
        <v>0.13366336633663367</v>
      </c>
      <c r="H184" s="102">
        <v>123</v>
      </c>
      <c r="I184" s="102">
        <v>997</v>
      </c>
      <c r="J184" s="103">
        <v>0.12337011033099297</v>
      </c>
      <c r="L184" s="130">
        <f t="shared" si="8"/>
        <v>-12</v>
      </c>
      <c r="M184" s="130">
        <f t="shared" si="8"/>
        <v>-13</v>
      </c>
      <c r="N184" s="130">
        <f t="shared" si="8"/>
        <v>-1.0293256005640697E-2</v>
      </c>
      <c r="O184" t="str">
        <f t="shared" si="11"/>
        <v>1739090</v>
      </c>
      <c r="P184" s="8" t="b">
        <f t="shared" si="9"/>
        <v>1</v>
      </c>
      <c r="Q184" s="8" t="b">
        <f t="shared" si="10"/>
        <v>1</v>
      </c>
    </row>
    <row r="185" spans="1:17" ht="15.75" hidden="1" x14ac:dyDescent="0.25">
      <c r="A185" t="str">
        <f>VLOOKUP(O185,'OLDPY1 Public Dist &amp; Sch'!A179:C5036,3,FALSE)</f>
        <v>21044064002</v>
      </c>
      <c r="B185" s="126">
        <v>1711520</v>
      </c>
      <c r="C185" s="101" t="s">
        <v>1881</v>
      </c>
      <c r="D185" s="102">
        <f>VLOOKUP($B185,'FY24 Formula counts Final Feds'!$D$4:$L$855,3,FALSE)</f>
        <v>21</v>
      </c>
      <c r="E185" s="102">
        <f>VLOOKUP($B185,'FY24 Formula counts Final Feds'!$D$4:$L$855,9,FALSE)</f>
        <v>113</v>
      </c>
      <c r="F185" s="129">
        <f>VLOOKUP($B185,'from ED Prelim 2021 (PY)'!$A$6:$E$856,5,FALSE)</f>
        <v>0.18584070796460178</v>
      </c>
      <c r="H185" s="102">
        <v>23</v>
      </c>
      <c r="I185" s="102">
        <v>103</v>
      </c>
      <c r="J185" s="103">
        <v>0.22330097087378642</v>
      </c>
      <c r="L185" s="130">
        <f t="shared" si="8"/>
        <v>2</v>
      </c>
      <c r="M185" s="130">
        <f t="shared" si="8"/>
        <v>-10</v>
      </c>
      <c r="N185" s="130">
        <f t="shared" si="8"/>
        <v>3.7460262909184638E-2</v>
      </c>
      <c r="O185" t="str">
        <f t="shared" si="11"/>
        <v>1711520</v>
      </c>
      <c r="P185" s="8" t="b">
        <f t="shared" si="9"/>
        <v>1</v>
      </c>
      <c r="Q185" s="8" t="b">
        <f t="shared" si="10"/>
        <v>1</v>
      </c>
    </row>
    <row r="186" spans="1:17" ht="15.75" hidden="1" x14ac:dyDescent="0.25">
      <c r="A186" t="str">
        <f>VLOOKUP(O186,'OLDPY1 Public Dist &amp; Sch'!A180:C5037,3,FALSE)</f>
        <v>08089201026</v>
      </c>
      <c r="B186" s="126">
        <v>1711610</v>
      </c>
      <c r="C186" s="101" t="s">
        <v>1882</v>
      </c>
      <c r="D186" s="102">
        <f>VLOOKUP($B186,'FY24 Formula counts Final Feds'!$D$4:$L$855,3,FALSE)</f>
        <v>64</v>
      </c>
      <c r="E186" s="102">
        <f>VLOOKUP($B186,'FY24 Formula counts Final Feds'!$D$4:$L$855,9,FALSE)</f>
        <v>827</v>
      </c>
      <c r="F186" s="129">
        <f>VLOOKUP($B186,'from ED Prelim 2021 (PY)'!$A$6:$E$856,5,FALSE)</f>
        <v>7.7388149939540504E-2</v>
      </c>
      <c r="H186" s="102">
        <v>73</v>
      </c>
      <c r="I186" s="102">
        <v>803</v>
      </c>
      <c r="J186" s="103">
        <v>9.0909090909090912E-2</v>
      </c>
      <c r="L186" s="130">
        <f t="shared" si="8"/>
        <v>9</v>
      </c>
      <c r="M186" s="130">
        <f t="shared" si="8"/>
        <v>-24</v>
      </c>
      <c r="N186" s="130">
        <f t="shared" si="8"/>
        <v>1.3520940969550407E-2</v>
      </c>
      <c r="O186" t="str">
        <f t="shared" si="11"/>
        <v>1711610</v>
      </c>
      <c r="P186" s="8" t="b">
        <f t="shared" si="9"/>
        <v>1</v>
      </c>
      <c r="Q186" s="8" t="b">
        <f t="shared" si="10"/>
        <v>1</v>
      </c>
    </row>
    <row r="187" spans="1:17" ht="15.75" hidden="1" x14ac:dyDescent="0.25">
      <c r="A187" t="str">
        <f>VLOOKUP(O187,'OLDPY1 Public Dist &amp; Sch'!A181:C5038,3,FALSE)</f>
        <v>26034327004</v>
      </c>
      <c r="B187" s="126">
        <v>1701388</v>
      </c>
      <c r="C187" s="101" t="s">
        <v>1883</v>
      </c>
      <c r="D187" s="102">
        <f>VLOOKUP($B187,'FY24 Formula counts Final Feds'!$D$4:$L$855,3,FALSE)</f>
        <v>33</v>
      </c>
      <c r="E187" s="102">
        <f>VLOOKUP($B187,'FY24 Formula counts Final Feds'!$D$4:$L$855,9,FALSE)</f>
        <v>165</v>
      </c>
      <c r="F187" s="129">
        <f>VLOOKUP($B187,'from ED Prelim 2021 (PY)'!$A$6:$E$856,5,FALSE)</f>
        <v>0.2</v>
      </c>
      <c r="H187" s="102">
        <v>42</v>
      </c>
      <c r="I187" s="102">
        <v>161</v>
      </c>
      <c r="J187" s="103">
        <v>0.2608695652173913</v>
      </c>
      <c r="L187" s="130">
        <f t="shared" si="8"/>
        <v>9</v>
      </c>
      <c r="M187" s="130">
        <f t="shared" si="8"/>
        <v>-4</v>
      </c>
      <c r="N187" s="130">
        <f t="shared" si="8"/>
        <v>6.0869565217391286E-2</v>
      </c>
      <c r="O187" t="str">
        <f t="shared" si="11"/>
        <v>1701388</v>
      </c>
      <c r="P187" s="8" t="b">
        <f t="shared" si="9"/>
        <v>1</v>
      </c>
      <c r="Q187" s="8" t="b">
        <f t="shared" si="10"/>
        <v>1</v>
      </c>
    </row>
    <row r="188" spans="1:17" ht="15.75" hidden="1" x14ac:dyDescent="0.25">
      <c r="A188" t="str">
        <f>VLOOKUP(O188,'OLDPY1 Public Dist &amp; Sch'!A182:C5039,3,FALSE)</f>
        <v>28006098002</v>
      </c>
      <c r="B188" s="126">
        <v>1711700</v>
      </c>
      <c r="C188" s="101" t="s">
        <v>1884</v>
      </c>
      <c r="D188" s="102">
        <f>VLOOKUP($B188,'FY24 Formula counts Final Feds'!$D$4:$L$855,3,FALSE)</f>
        <v>11</v>
      </c>
      <c r="E188" s="102">
        <f>VLOOKUP($B188,'FY24 Formula counts Final Feds'!$D$4:$L$855,9,FALSE)</f>
        <v>76</v>
      </c>
      <c r="F188" s="129">
        <f>VLOOKUP($B188,'from ED Prelim 2021 (PY)'!$A$6:$E$856,5,FALSE)</f>
        <v>0.14473684210526316</v>
      </c>
      <c r="H188" s="102">
        <v>11</v>
      </c>
      <c r="I188" s="102">
        <v>75</v>
      </c>
      <c r="J188" s="103">
        <v>0.14666666666666667</v>
      </c>
      <c r="L188" s="130">
        <f t="shared" si="8"/>
        <v>0</v>
      </c>
      <c r="M188" s="130">
        <f t="shared" si="8"/>
        <v>-1</v>
      </c>
      <c r="N188" s="130">
        <f t="shared" si="8"/>
        <v>1.9298245614035037E-3</v>
      </c>
      <c r="O188" t="str">
        <f t="shared" si="11"/>
        <v>1711700</v>
      </c>
      <c r="P188" s="8" t="b">
        <f t="shared" si="9"/>
        <v>1</v>
      </c>
      <c r="Q188" s="8" t="b">
        <f t="shared" si="10"/>
        <v>1</v>
      </c>
    </row>
    <row r="189" spans="1:17" ht="18.75" x14ac:dyDescent="0.3">
      <c r="A189" t="str">
        <f>VLOOKUP(O189,'OLDPY1 Public Dist &amp; Sch'!A183:C5040,3,FALSE)</f>
        <v>13014062002</v>
      </c>
      <c r="B189" s="126">
        <v>1711730</v>
      </c>
      <c r="C189" s="173" t="s">
        <v>1885</v>
      </c>
      <c r="D189" s="174">
        <f>VLOOKUP($B189,'FY24 Formula counts Final Feds'!$D$4:$L$855,3,FALSE)</f>
        <v>11</v>
      </c>
      <c r="E189" s="174">
        <f>VLOOKUP($B189,'FY24 Formula counts Final Feds'!$D$4:$L$855,9,FALSE)</f>
        <v>100</v>
      </c>
      <c r="F189" s="175">
        <f>VLOOKUP($B189,'from ED Prelim 2021 (PY)'!$A$6:$E$856,5,FALSE)</f>
        <v>0.11</v>
      </c>
      <c r="G189" s="176"/>
      <c r="H189" s="174">
        <v>2</v>
      </c>
      <c r="I189" s="174">
        <v>100</v>
      </c>
      <c r="J189" s="177">
        <v>0.02</v>
      </c>
      <c r="K189" s="176"/>
      <c r="L189" s="178">
        <f t="shared" si="8"/>
        <v>-9</v>
      </c>
      <c r="M189" s="178">
        <f t="shared" si="8"/>
        <v>0</v>
      </c>
      <c r="N189" s="178">
        <f t="shared" si="8"/>
        <v>-0.09</v>
      </c>
      <c r="O189" t="str">
        <f t="shared" si="11"/>
        <v>1711730</v>
      </c>
      <c r="P189" s="8" t="b">
        <f t="shared" si="9"/>
        <v>0</v>
      </c>
      <c r="Q189" s="8" t="b">
        <f>+IF(AND(D189&gt;9,F189&gt;0.02),TRUE,FALSE)</f>
        <v>1</v>
      </c>
    </row>
    <row r="190" spans="1:17" ht="15.75" hidden="1" x14ac:dyDescent="0.25">
      <c r="A190" t="str">
        <f>VLOOKUP(O190,'OLDPY1 Public Dist &amp; Sch'!A184:C5041,3,FALSE)</f>
        <v>54092118024</v>
      </c>
      <c r="B190" s="126">
        <v>1711790</v>
      </c>
      <c r="C190" s="101" t="s">
        <v>1886</v>
      </c>
      <c r="D190" s="102">
        <f>VLOOKUP($B190,'FY24 Formula counts Final Feds'!$D$4:$L$855,3,FALSE)</f>
        <v>1891</v>
      </c>
      <c r="E190" s="102">
        <f>VLOOKUP($B190,'FY24 Formula counts Final Feds'!$D$4:$L$855,9,FALSE)</f>
        <v>5882</v>
      </c>
      <c r="F190" s="129">
        <f>VLOOKUP($B190,'from ED Prelim 2021 (PY)'!$A$6:$E$856,5,FALSE)</f>
        <v>0.32034558698966625</v>
      </c>
      <c r="H190" s="102">
        <v>1808</v>
      </c>
      <c r="I190" s="102">
        <v>5739</v>
      </c>
      <c r="J190" s="103">
        <v>0.31503746297264335</v>
      </c>
      <c r="L190" s="130">
        <f t="shared" si="8"/>
        <v>-83</v>
      </c>
      <c r="M190" s="130">
        <f t="shared" si="8"/>
        <v>-143</v>
      </c>
      <c r="N190" s="130">
        <f t="shared" si="8"/>
        <v>-5.3081240170229083E-3</v>
      </c>
      <c r="O190" t="str">
        <f t="shared" si="11"/>
        <v>1711790</v>
      </c>
      <c r="P190" s="8" t="b">
        <f t="shared" si="9"/>
        <v>1</v>
      </c>
      <c r="Q190" s="8" t="b">
        <f t="shared" si="10"/>
        <v>1</v>
      </c>
    </row>
    <row r="191" spans="1:17" ht="15.75" hidden="1" x14ac:dyDescent="0.25">
      <c r="A191" t="str">
        <f>VLOOKUP(O191,'OLDPY1 Public Dist &amp; Sch'!A185:C5042,3,FALSE)</f>
        <v>19022061002</v>
      </c>
      <c r="B191" s="126">
        <v>1721450</v>
      </c>
      <c r="C191" s="101" t="s">
        <v>1887</v>
      </c>
      <c r="D191" s="102">
        <f>VLOOKUP($B191,'FY24 Formula counts Final Feds'!$D$4:$L$855,3,FALSE)</f>
        <v>137</v>
      </c>
      <c r="E191" s="102">
        <f>VLOOKUP($B191,'FY24 Formula counts Final Feds'!$D$4:$L$855,9,FALSE)</f>
        <v>1497</v>
      </c>
      <c r="F191" s="129">
        <f>VLOOKUP($B191,'from ED Prelim 2021 (PY)'!$A$6:$E$856,5,FALSE)</f>
        <v>9.1516366065464261E-2</v>
      </c>
      <c r="H191" s="102">
        <v>128</v>
      </c>
      <c r="I191" s="102">
        <v>1452</v>
      </c>
      <c r="J191" s="103">
        <v>8.8154269972451793E-2</v>
      </c>
      <c r="L191" s="130">
        <f t="shared" si="8"/>
        <v>-9</v>
      </c>
      <c r="M191" s="130">
        <f t="shared" si="8"/>
        <v>-45</v>
      </c>
      <c r="N191" s="130">
        <f t="shared" si="8"/>
        <v>-3.3620960930124677E-3</v>
      </c>
      <c r="O191" t="str">
        <f t="shared" si="11"/>
        <v>1721450</v>
      </c>
      <c r="P191" s="8" t="b">
        <f t="shared" si="9"/>
        <v>1</v>
      </c>
      <c r="Q191" s="8" t="b">
        <f t="shared" si="10"/>
        <v>1</v>
      </c>
    </row>
    <row r="192" spans="1:17" ht="15.75" hidden="1" x14ac:dyDescent="0.25">
      <c r="A192" t="str">
        <f>VLOOKUP(O192,'OLDPY1 Public Dist &amp; Sch'!A186:C5043,3,FALSE)</f>
        <v>30039086003</v>
      </c>
      <c r="B192" s="126">
        <v>1712150</v>
      </c>
      <c r="C192" s="101" t="s">
        <v>1888</v>
      </c>
      <c r="D192" s="102">
        <f>VLOOKUP($B192,'FY24 Formula counts Final Feds'!$D$4:$L$855,3,FALSE)</f>
        <v>52</v>
      </c>
      <c r="E192" s="102">
        <f>VLOOKUP($B192,'FY24 Formula counts Final Feds'!$D$4:$L$855,9,FALSE)</f>
        <v>222</v>
      </c>
      <c r="F192" s="129">
        <f>VLOOKUP($B192,'from ED Prelim 2021 (PY)'!$A$6:$E$856,5,FALSE)</f>
        <v>0.23423423423423423</v>
      </c>
      <c r="H192" s="102">
        <v>40</v>
      </c>
      <c r="I192" s="102">
        <v>217</v>
      </c>
      <c r="J192" s="103">
        <v>0.18433179723502305</v>
      </c>
      <c r="L192" s="130">
        <f t="shared" si="8"/>
        <v>-12</v>
      </c>
      <c r="M192" s="130">
        <f t="shared" si="8"/>
        <v>-5</v>
      </c>
      <c r="N192" s="130">
        <f t="shared" si="8"/>
        <v>-4.990243699921118E-2</v>
      </c>
      <c r="O192" t="str">
        <f t="shared" si="11"/>
        <v>1712150</v>
      </c>
      <c r="P192" s="8" t="b">
        <f t="shared" si="9"/>
        <v>1</v>
      </c>
      <c r="Q192" s="8" t="b">
        <f t="shared" si="10"/>
        <v>1</v>
      </c>
    </row>
    <row r="193" spans="1:17" ht="15.75" hidden="1" x14ac:dyDescent="0.25">
      <c r="A193" t="str">
        <f>VLOOKUP(O193,'OLDPY1 Public Dist &amp; Sch'!A187:C5044,3,FALSE)</f>
        <v>39055061025</v>
      </c>
      <c r="B193" s="126">
        <v>1711850</v>
      </c>
      <c r="C193" s="101" t="s">
        <v>1889</v>
      </c>
      <c r="D193" s="102">
        <f>VLOOKUP($B193,'FY24 Formula counts Final Feds'!$D$4:$L$855,3,FALSE)</f>
        <v>3076</v>
      </c>
      <c r="E193" s="102">
        <f>VLOOKUP($B193,'FY24 Formula counts Final Feds'!$D$4:$L$855,9,FALSE)</f>
        <v>9571</v>
      </c>
      <c r="F193" s="129">
        <f>VLOOKUP($B193,'from ED Prelim 2021 (PY)'!$A$6:$E$856,5,FALSE)</f>
        <v>0.32138752481454391</v>
      </c>
      <c r="H193" s="102">
        <v>2297</v>
      </c>
      <c r="I193" s="102">
        <v>9439</v>
      </c>
      <c r="J193" s="103">
        <v>0.24335205000529717</v>
      </c>
      <c r="L193" s="130">
        <f t="shared" si="8"/>
        <v>-779</v>
      </c>
      <c r="M193" s="130">
        <f t="shared" si="8"/>
        <v>-132</v>
      </c>
      <c r="N193" s="130">
        <f t="shared" si="8"/>
        <v>-7.8035474809246747E-2</v>
      </c>
      <c r="O193" t="str">
        <f t="shared" si="11"/>
        <v>1711850</v>
      </c>
      <c r="P193" s="8" t="b">
        <f t="shared" si="9"/>
        <v>1</v>
      </c>
      <c r="Q193" s="8" t="b">
        <f t="shared" si="10"/>
        <v>1</v>
      </c>
    </row>
    <row r="194" spans="1:17" ht="15.75" hidden="1" x14ac:dyDescent="0.25">
      <c r="A194" t="str">
        <f>VLOOKUP(O194,'OLDPY1 Public Dist &amp; Sch'!A188:C5045,3,FALSE)</f>
        <v>53090701026</v>
      </c>
      <c r="B194" s="126">
        <v>1711880</v>
      </c>
      <c r="C194" s="101" t="s">
        <v>1890</v>
      </c>
      <c r="D194" s="102">
        <f>VLOOKUP($B194,'FY24 Formula counts Final Feds'!$D$4:$L$855,3,FALSE)</f>
        <v>83</v>
      </c>
      <c r="E194" s="102">
        <f>VLOOKUP($B194,'FY24 Formula counts Final Feds'!$D$4:$L$855,9,FALSE)</f>
        <v>1142</v>
      </c>
      <c r="F194" s="129">
        <f>VLOOKUP($B194,'from ED Prelim 2021 (PY)'!$A$6:$E$856,5,FALSE)</f>
        <v>7.2679509632224165E-2</v>
      </c>
      <c r="H194" s="102">
        <v>74</v>
      </c>
      <c r="I194" s="102">
        <v>1108</v>
      </c>
      <c r="J194" s="103">
        <v>6.6787003610108309E-2</v>
      </c>
      <c r="L194" s="130">
        <f t="shared" si="8"/>
        <v>-9</v>
      </c>
      <c r="M194" s="130">
        <f t="shared" si="8"/>
        <v>-34</v>
      </c>
      <c r="N194" s="130">
        <f t="shared" si="8"/>
        <v>-5.8925060221158565E-3</v>
      </c>
      <c r="O194" t="str">
        <f t="shared" si="11"/>
        <v>1711880</v>
      </c>
      <c r="P194" s="8" t="b">
        <f t="shared" si="9"/>
        <v>1</v>
      </c>
      <c r="Q194" s="8" t="b">
        <f t="shared" si="10"/>
        <v>1</v>
      </c>
    </row>
    <row r="195" spans="1:17" ht="15.75" x14ac:dyDescent="0.25">
      <c r="A195" t="str">
        <f>VLOOKUP(O195,'OLDPY1 Public Dist &amp; Sch'!A189:C5046,3,FALSE)</f>
        <v>35050082004</v>
      </c>
      <c r="B195" s="126">
        <v>1711910</v>
      </c>
      <c r="C195" s="101" t="s">
        <v>1891</v>
      </c>
      <c r="D195" s="102">
        <f>VLOOKUP($B195,'FY24 Formula counts Final Feds'!$D$4:$L$855,3,FALSE)</f>
        <v>6</v>
      </c>
      <c r="E195" s="102">
        <f>VLOOKUP($B195,'FY24 Formula counts Final Feds'!$D$4:$L$855,9,FALSE)</f>
        <v>54</v>
      </c>
      <c r="F195" s="129">
        <f>VLOOKUP($B195,'from ED Prelim 2021 (PY)'!$A$6:$E$856,5,FALSE)</f>
        <v>0.1111111111111111</v>
      </c>
      <c r="H195" s="102">
        <v>5</v>
      </c>
      <c r="I195" s="102">
        <v>53</v>
      </c>
      <c r="J195" s="103">
        <v>9.4339622641509441E-2</v>
      </c>
      <c r="L195" s="130">
        <f t="shared" si="8"/>
        <v>-1</v>
      </c>
      <c r="M195" s="130">
        <f t="shared" si="8"/>
        <v>-1</v>
      </c>
      <c r="N195" s="130">
        <f t="shared" si="8"/>
        <v>-1.6771488469601664E-2</v>
      </c>
      <c r="O195" t="str">
        <f t="shared" si="11"/>
        <v>1711910</v>
      </c>
      <c r="P195" s="8" t="b">
        <f t="shared" si="9"/>
        <v>0</v>
      </c>
      <c r="Q195" s="8" t="b">
        <f t="shared" si="10"/>
        <v>0</v>
      </c>
    </row>
    <row r="196" spans="1:17" ht="15.75" hidden="1" x14ac:dyDescent="0.25">
      <c r="A196" t="str">
        <f>VLOOKUP(O196,'OLDPY1 Public Dist &amp; Sch'!A190:C5047,3,FALSE)</f>
        <v>34049109002</v>
      </c>
      <c r="B196" s="126">
        <v>1711980</v>
      </c>
      <c r="C196" s="101" t="s">
        <v>1892</v>
      </c>
      <c r="D196" s="102">
        <f>VLOOKUP($B196,'FY24 Formula counts Final Feds'!$D$4:$L$855,3,FALSE)</f>
        <v>89</v>
      </c>
      <c r="E196" s="102">
        <f>VLOOKUP($B196,'FY24 Formula counts Final Feds'!$D$4:$L$855,9,FALSE)</f>
        <v>3024</v>
      </c>
      <c r="F196" s="129">
        <f>VLOOKUP($B196,'from ED Prelim 2021 (PY)'!$A$6:$E$856,5,FALSE)</f>
        <v>2.943121693121693E-2</v>
      </c>
      <c r="H196" s="102">
        <v>72</v>
      </c>
      <c r="I196" s="102">
        <v>2934</v>
      </c>
      <c r="J196" s="103">
        <v>2.4539877300613498E-2</v>
      </c>
      <c r="L196" s="130">
        <f t="shared" si="8"/>
        <v>-17</v>
      </c>
      <c r="M196" s="130">
        <f t="shared" si="8"/>
        <v>-90</v>
      </c>
      <c r="N196" s="130">
        <f t="shared" si="8"/>
        <v>-4.8913396306034321E-3</v>
      </c>
      <c r="O196" t="str">
        <f t="shared" si="11"/>
        <v>1711980</v>
      </c>
      <c r="P196" s="8" t="b">
        <f t="shared" si="9"/>
        <v>1</v>
      </c>
      <c r="Q196" s="8" t="b">
        <f t="shared" si="10"/>
        <v>1</v>
      </c>
    </row>
    <row r="197" spans="1:17" ht="15.75" hidden="1" x14ac:dyDescent="0.25">
      <c r="A197" t="str">
        <f>VLOOKUP(O197,'OLDPY1 Public Dist &amp; Sch'!A191:C5048,3,FALSE)</f>
        <v>16019428026</v>
      </c>
      <c r="B197" s="126">
        <v>1712000</v>
      </c>
      <c r="C197" s="101" t="s">
        <v>1893</v>
      </c>
      <c r="D197" s="102">
        <f>VLOOKUP($B197,'FY24 Formula counts Final Feds'!$D$4:$L$855,3,FALSE)</f>
        <v>1594</v>
      </c>
      <c r="E197" s="102">
        <f>VLOOKUP($B197,'FY24 Formula counts Final Feds'!$D$4:$L$855,9,FALSE)</f>
        <v>6910</v>
      </c>
      <c r="F197" s="129">
        <f>VLOOKUP($B197,'from ED Prelim 2021 (PY)'!$A$6:$E$856,5,FALSE)</f>
        <v>0.23068017366136034</v>
      </c>
      <c r="H197" s="102">
        <v>1288</v>
      </c>
      <c r="I197" s="102">
        <v>6805</v>
      </c>
      <c r="J197" s="103">
        <v>0.18927259368111682</v>
      </c>
      <c r="L197" s="130">
        <f t="shared" si="8"/>
        <v>-306</v>
      </c>
      <c r="M197" s="130">
        <f t="shared" si="8"/>
        <v>-105</v>
      </c>
      <c r="N197" s="130">
        <f t="shared" si="8"/>
        <v>-4.1407579980243525E-2</v>
      </c>
      <c r="O197" t="str">
        <f t="shared" si="11"/>
        <v>1712000</v>
      </c>
      <c r="P197" s="8" t="b">
        <f t="shared" si="9"/>
        <v>1</v>
      </c>
      <c r="Q197" s="8" t="b">
        <f t="shared" si="10"/>
        <v>1</v>
      </c>
    </row>
    <row r="198" spans="1:17" ht="15.75" hidden="1" x14ac:dyDescent="0.25">
      <c r="A198" t="str">
        <f>VLOOKUP(O198,'OLDPY1 Public Dist &amp; Sch'!A192:C5049,3,FALSE)</f>
        <v>39074057026</v>
      </c>
      <c r="B198" s="126">
        <v>1712030</v>
      </c>
      <c r="C198" s="101" t="s">
        <v>1894</v>
      </c>
      <c r="D198" s="102">
        <f>VLOOKUP($B198,'FY24 Formula counts Final Feds'!$D$4:$L$855,3,FALSE)</f>
        <v>36</v>
      </c>
      <c r="E198" s="102">
        <f>VLOOKUP($B198,'FY24 Formula counts Final Feds'!$D$4:$L$855,9,FALSE)</f>
        <v>219</v>
      </c>
      <c r="F198" s="129">
        <f>VLOOKUP($B198,'from ED Prelim 2021 (PY)'!$A$6:$E$856,5,FALSE)</f>
        <v>0.16438356164383561</v>
      </c>
      <c r="H198" s="102">
        <v>24</v>
      </c>
      <c r="I198" s="102">
        <v>216</v>
      </c>
      <c r="J198" s="103">
        <v>0.1111111111111111</v>
      </c>
      <c r="L198" s="130">
        <f t="shared" si="8"/>
        <v>-12</v>
      </c>
      <c r="M198" s="130">
        <f t="shared" si="8"/>
        <v>-3</v>
      </c>
      <c r="N198" s="130">
        <f t="shared" si="8"/>
        <v>-5.3272450532724502E-2</v>
      </c>
      <c r="O198" t="str">
        <f t="shared" si="11"/>
        <v>1712030</v>
      </c>
      <c r="P198" s="8" t="b">
        <f t="shared" si="9"/>
        <v>1</v>
      </c>
      <c r="Q198" s="8" t="b">
        <f t="shared" si="10"/>
        <v>1</v>
      </c>
    </row>
    <row r="199" spans="1:17" ht="15.75" hidden="1" x14ac:dyDescent="0.25">
      <c r="A199" t="str">
        <f>VLOOKUP(O199,'OLDPY1 Public Dist &amp; Sch'!A193:C5050,3,FALSE)</f>
        <v>53090703026</v>
      </c>
      <c r="B199" s="126">
        <v>1712060</v>
      </c>
      <c r="C199" s="101" t="s">
        <v>1895</v>
      </c>
      <c r="D199" s="102">
        <f>VLOOKUP($B199,'FY24 Formula counts Final Feds'!$D$4:$L$855,3,FALSE)</f>
        <v>46</v>
      </c>
      <c r="E199" s="102">
        <f>VLOOKUP($B199,'FY24 Formula counts Final Feds'!$D$4:$L$855,9,FALSE)</f>
        <v>488</v>
      </c>
      <c r="F199" s="129">
        <f>VLOOKUP($B199,'from ED Prelim 2021 (PY)'!$A$6:$E$856,5,FALSE)</f>
        <v>9.4262295081967207E-2</v>
      </c>
      <c r="H199" s="102">
        <v>49</v>
      </c>
      <c r="I199" s="102">
        <v>473</v>
      </c>
      <c r="J199" s="103">
        <v>0.10359408033826638</v>
      </c>
      <c r="L199" s="130">
        <f t="shared" si="8"/>
        <v>3</v>
      </c>
      <c r="M199" s="130">
        <f t="shared" si="8"/>
        <v>-15</v>
      </c>
      <c r="N199" s="130">
        <f t="shared" si="8"/>
        <v>9.3317852562991715E-3</v>
      </c>
      <c r="O199" t="str">
        <f t="shared" si="11"/>
        <v>1712060</v>
      </c>
      <c r="P199" s="8" t="b">
        <f t="shared" si="9"/>
        <v>1</v>
      </c>
      <c r="Q199" s="8" t="b">
        <f t="shared" si="10"/>
        <v>1</v>
      </c>
    </row>
    <row r="200" spans="1:17" ht="15.75" hidden="1" x14ac:dyDescent="0.25">
      <c r="A200" t="str">
        <f>VLOOKUP(O200,'OLDPY1 Public Dist &amp; Sch'!A194:C5051,3,FALSE)</f>
        <v>28006103022</v>
      </c>
      <c r="B200" s="126">
        <v>1712090</v>
      </c>
      <c r="C200" s="101" t="s">
        <v>1896</v>
      </c>
      <c r="D200" s="102">
        <f>VLOOKUP($B200,'FY24 Formula counts Final Feds'!$D$4:$L$855,3,FALSE)</f>
        <v>69</v>
      </c>
      <c r="E200" s="102">
        <f>VLOOKUP($B200,'FY24 Formula counts Final Feds'!$D$4:$L$855,9,FALSE)</f>
        <v>330</v>
      </c>
      <c r="F200" s="129">
        <f>VLOOKUP($B200,'from ED Prelim 2021 (PY)'!$A$6:$E$856,5,FALSE)</f>
        <v>0.20909090909090908</v>
      </c>
      <c r="H200" s="102">
        <v>81</v>
      </c>
      <c r="I200" s="102">
        <v>322</v>
      </c>
      <c r="J200" s="103">
        <v>0.25155279503105588</v>
      </c>
      <c r="L200" s="130">
        <f t="shared" si="8"/>
        <v>12</v>
      </c>
      <c r="M200" s="130">
        <f t="shared" si="8"/>
        <v>-8</v>
      </c>
      <c r="N200" s="130">
        <f t="shared" si="8"/>
        <v>4.2461885940146799E-2</v>
      </c>
      <c r="O200" t="str">
        <f t="shared" si="11"/>
        <v>1712090</v>
      </c>
      <c r="P200" s="8" t="b">
        <f t="shared" si="9"/>
        <v>1</v>
      </c>
      <c r="Q200" s="8" t="b">
        <f t="shared" si="10"/>
        <v>1</v>
      </c>
    </row>
    <row r="201" spans="1:17" ht="15.75" hidden="1" x14ac:dyDescent="0.25">
      <c r="A201" t="str">
        <f>VLOOKUP(O201,'OLDPY1 Public Dist &amp; Sch'!A195:C5052,3,FALSE)</f>
        <v>05016062004</v>
      </c>
      <c r="B201" s="126">
        <v>1712120</v>
      </c>
      <c r="C201" s="101" t="s">
        <v>1897</v>
      </c>
      <c r="D201" s="102">
        <f>VLOOKUP($B201,'FY24 Formula counts Final Feds'!$D$4:$L$855,3,FALSE)</f>
        <v>651</v>
      </c>
      <c r="E201" s="102">
        <f>VLOOKUP($B201,'FY24 Formula counts Final Feds'!$D$4:$L$855,9,FALSE)</f>
        <v>4821</v>
      </c>
      <c r="F201" s="129">
        <f>VLOOKUP($B201,'from ED Prelim 2021 (PY)'!$A$6:$E$856,5,FALSE)</f>
        <v>0.13503422526446796</v>
      </c>
      <c r="H201" s="102">
        <v>628</v>
      </c>
      <c r="I201" s="102">
        <v>4666</v>
      </c>
      <c r="J201" s="103">
        <v>0.13459065580797258</v>
      </c>
      <c r="L201" s="130">
        <f t="shared" ref="L201:N264" si="12">H201-D201</f>
        <v>-23</v>
      </c>
      <c r="M201" s="130">
        <f t="shared" si="12"/>
        <v>-155</v>
      </c>
      <c r="N201" s="130">
        <f t="shared" si="12"/>
        <v>-4.4356945649537405E-4</v>
      </c>
      <c r="O201" t="str">
        <f t="shared" si="11"/>
        <v>1712120</v>
      </c>
      <c r="P201" s="8" t="b">
        <f t="shared" ref="P201:P264" si="13">+IF(AND(H201&gt;9,J201&gt;0.02),TRUE,FALSE)</f>
        <v>1</v>
      </c>
      <c r="Q201" s="8" t="b">
        <f t="shared" ref="Q201:Q264" si="14">+IF(AND(D201&gt;9,F201&gt;0.02),TRUE,FALSE)</f>
        <v>1</v>
      </c>
    </row>
    <row r="202" spans="1:17" ht="15.75" hidden="1" x14ac:dyDescent="0.25">
      <c r="A202" t="str">
        <f>VLOOKUP(O202,'OLDPY1 Public Dist &amp; Sch'!A196:C5053,3,FALSE)</f>
        <v>34049076002</v>
      </c>
      <c r="B202" s="126">
        <v>1712210</v>
      </c>
      <c r="C202" s="101" t="s">
        <v>1898</v>
      </c>
      <c r="D202" s="102">
        <f>VLOOKUP($B202,'FY24 Formula counts Final Feds'!$D$4:$L$855,3,FALSE)</f>
        <v>119</v>
      </c>
      <c r="E202" s="102">
        <f>VLOOKUP($B202,'FY24 Formula counts Final Feds'!$D$4:$L$855,9,FALSE)</f>
        <v>950</v>
      </c>
      <c r="F202" s="129">
        <f>VLOOKUP($B202,'from ED Prelim 2021 (PY)'!$A$6:$E$856,5,FALSE)</f>
        <v>0.12526315789473685</v>
      </c>
      <c r="H202" s="102">
        <v>104</v>
      </c>
      <c r="I202" s="102">
        <v>922</v>
      </c>
      <c r="J202" s="103">
        <v>0.11279826464208242</v>
      </c>
      <c r="L202" s="130">
        <f t="shared" si="12"/>
        <v>-15</v>
      </c>
      <c r="M202" s="130">
        <f t="shared" si="12"/>
        <v>-28</v>
      </c>
      <c r="N202" s="130">
        <f t="shared" si="12"/>
        <v>-1.246489325265443E-2</v>
      </c>
      <c r="O202" t="str">
        <f t="shared" ref="O202:O265" si="15">LEFT(B202,7)</f>
        <v>1712210</v>
      </c>
      <c r="P202" s="8" t="b">
        <f t="shared" si="13"/>
        <v>1</v>
      </c>
      <c r="Q202" s="8" t="b">
        <f t="shared" si="14"/>
        <v>1</v>
      </c>
    </row>
    <row r="203" spans="1:17" ht="15.75" hidden="1" x14ac:dyDescent="0.25">
      <c r="A203" t="str">
        <f>VLOOKUP(O203,'OLDPY1 Public Dist &amp; Sch'!A197:C5054,3,FALSE)</f>
        <v>03025030026</v>
      </c>
      <c r="B203" s="126">
        <v>1712240</v>
      </c>
      <c r="C203" s="101" t="s">
        <v>1899</v>
      </c>
      <c r="D203" s="102">
        <f>VLOOKUP($B203,'FY24 Formula counts Final Feds'!$D$4:$L$855,3,FALSE)</f>
        <v>50</v>
      </c>
      <c r="E203" s="102">
        <f>VLOOKUP($B203,'FY24 Formula counts Final Feds'!$D$4:$L$855,9,FALSE)</f>
        <v>582</v>
      </c>
      <c r="F203" s="129">
        <f>VLOOKUP($B203,'from ED Prelim 2021 (PY)'!$A$6:$E$856,5,FALSE)</f>
        <v>8.5910652920962199E-2</v>
      </c>
      <c r="H203" s="102">
        <v>55</v>
      </c>
      <c r="I203" s="102">
        <v>572</v>
      </c>
      <c r="J203" s="103">
        <v>9.6153846153846159E-2</v>
      </c>
      <c r="L203" s="130">
        <f t="shared" si="12"/>
        <v>5</v>
      </c>
      <c r="M203" s="130">
        <f t="shared" si="12"/>
        <v>-10</v>
      </c>
      <c r="N203" s="130">
        <f t="shared" si="12"/>
        <v>1.024319323288396E-2</v>
      </c>
      <c r="O203" t="str">
        <f t="shared" si="15"/>
        <v>1712240</v>
      </c>
      <c r="P203" s="8" t="b">
        <f t="shared" si="13"/>
        <v>1</v>
      </c>
      <c r="Q203" s="8" t="b">
        <f t="shared" si="14"/>
        <v>1</v>
      </c>
    </row>
    <row r="204" spans="1:17" ht="15.75" hidden="1" x14ac:dyDescent="0.25">
      <c r="A204" t="str">
        <f>VLOOKUP(O204,'OLDPY1 Public Dist &amp; Sch'!A198:C5055,3,FALSE)</f>
        <v>35050017504</v>
      </c>
      <c r="B204" s="126">
        <v>1701434</v>
      </c>
      <c r="C204" s="101" t="s">
        <v>1900</v>
      </c>
      <c r="D204" s="102">
        <f>+'FY24 Formula counts Final Feds'!F200</f>
        <v>16</v>
      </c>
      <c r="E204" s="102">
        <f>+'FY24 Formula counts Final Feds'!L200</f>
        <v>170</v>
      </c>
      <c r="F204" s="89">
        <f>IF(E205&gt;0,D204/E205,0)</f>
        <v>2.185792349726776E-2</v>
      </c>
      <c r="H204" s="102">
        <v>16</v>
      </c>
      <c r="I204" s="102">
        <v>166</v>
      </c>
      <c r="J204" s="103">
        <v>9.6385542168674704E-2</v>
      </c>
      <c r="L204" s="130">
        <f t="shared" si="12"/>
        <v>0</v>
      </c>
      <c r="M204" s="130">
        <f t="shared" si="12"/>
        <v>-4</v>
      </c>
      <c r="N204" s="130">
        <f t="shared" si="12"/>
        <v>7.4527618671406948E-2</v>
      </c>
      <c r="O204" t="str">
        <f t="shared" si="15"/>
        <v>1701434</v>
      </c>
      <c r="P204" s="8" t="b">
        <f t="shared" si="13"/>
        <v>1</v>
      </c>
      <c r="Q204" s="8" t="b">
        <f t="shared" si="14"/>
        <v>1</v>
      </c>
    </row>
    <row r="205" spans="1:17" ht="15.75" hidden="1" x14ac:dyDescent="0.25">
      <c r="A205" t="str">
        <f>VLOOKUP(O205,'OLDPY1 Public Dist &amp; Sch'!A199:C5056,3,FALSE)</f>
        <v>53090050002</v>
      </c>
      <c r="B205" s="126">
        <v>1741010</v>
      </c>
      <c r="C205" s="101" t="s">
        <v>189</v>
      </c>
      <c r="D205" s="102">
        <f>VLOOKUP($B205,'FY24 Formula counts Final Feds'!$D$4:$L$855,3,FALSE)</f>
        <v>112</v>
      </c>
      <c r="E205" s="102">
        <f>VLOOKUP($B205,'FY24 Formula counts Final Feds'!$D$4:$L$855,9,FALSE)</f>
        <v>732</v>
      </c>
      <c r="F205" s="129">
        <f>VLOOKUP($B205,'from ED Prelim 2021 (PY)'!$A$6:$E$856,5,FALSE)</f>
        <v>0.15300546448087432</v>
      </c>
      <c r="H205" s="102">
        <v>111</v>
      </c>
      <c r="I205" s="102">
        <v>709</v>
      </c>
      <c r="J205" s="103">
        <v>0.15655853314527504</v>
      </c>
      <c r="L205" s="130">
        <f t="shared" si="12"/>
        <v>-1</v>
      </c>
      <c r="M205" s="130">
        <f t="shared" si="12"/>
        <v>-23</v>
      </c>
      <c r="N205" s="130">
        <f t="shared" si="12"/>
        <v>3.5530686644007214E-3</v>
      </c>
      <c r="O205" t="str">
        <f t="shared" si="15"/>
        <v>1741010</v>
      </c>
      <c r="P205" s="8" t="b">
        <f t="shared" si="13"/>
        <v>1</v>
      </c>
      <c r="Q205" s="8" t="b">
        <f t="shared" si="14"/>
        <v>1</v>
      </c>
    </row>
    <row r="206" spans="1:17" ht="15.75" hidden="1" x14ac:dyDescent="0.25">
      <c r="A206" t="str">
        <f>VLOOKUP(O206,'OLDPY1 Public Dist &amp; Sch'!A200:C5057,3,FALSE)</f>
        <v>47052170022</v>
      </c>
      <c r="B206" s="126">
        <v>1712330</v>
      </c>
      <c r="C206" s="101" t="s">
        <v>1901</v>
      </c>
      <c r="D206" s="102">
        <f>VLOOKUP($B206,'FY24 Formula counts Final Feds'!$D$4:$L$855,3,FALSE)</f>
        <v>499</v>
      </c>
      <c r="E206" s="102">
        <f>VLOOKUP($B206,'FY24 Formula counts Final Feds'!$D$4:$L$855,9,FALSE)</f>
        <v>3064</v>
      </c>
      <c r="F206" s="129">
        <f>VLOOKUP($B206,'from ED Prelim 2021 (PY)'!$A$6:$E$856,5,FALSE)</f>
        <v>0.16285900783289817</v>
      </c>
      <c r="H206" s="102">
        <v>432</v>
      </c>
      <c r="I206" s="102">
        <v>3046</v>
      </c>
      <c r="J206" s="103">
        <v>0.14182534471437952</v>
      </c>
      <c r="L206" s="130">
        <f t="shared" si="12"/>
        <v>-67</v>
      </c>
      <c r="M206" s="130">
        <f t="shared" si="12"/>
        <v>-18</v>
      </c>
      <c r="N206" s="130">
        <f t="shared" si="12"/>
        <v>-2.1033663118518647E-2</v>
      </c>
      <c r="O206" t="str">
        <f t="shared" si="15"/>
        <v>1712330</v>
      </c>
      <c r="P206" s="8" t="b">
        <f t="shared" si="13"/>
        <v>1</v>
      </c>
      <c r="Q206" s="8" t="b">
        <f t="shared" si="14"/>
        <v>1</v>
      </c>
    </row>
    <row r="207" spans="1:17" ht="15.75" hidden="1" x14ac:dyDescent="0.25">
      <c r="A207" t="str">
        <f>VLOOKUP(O207,'OLDPY1 Public Dist &amp; Sch'!A201:C5058,3,FALSE)</f>
        <v>07016148002</v>
      </c>
      <c r="B207" s="126">
        <v>1712450</v>
      </c>
      <c r="C207" s="101" t="s">
        <v>1902</v>
      </c>
      <c r="D207" s="102">
        <f>VLOOKUP($B207,'FY24 Formula counts Final Feds'!$D$4:$L$855,3,FALSE)</f>
        <v>829</v>
      </c>
      <c r="E207" s="102">
        <f>VLOOKUP($B207,'FY24 Formula counts Final Feds'!$D$4:$L$855,9,FALSE)</f>
        <v>2263</v>
      </c>
      <c r="F207" s="129">
        <f>VLOOKUP($B207,'from ED Prelim 2021 (PY)'!$A$6:$E$856,5,FALSE)</f>
        <v>0.36632788334069821</v>
      </c>
      <c r="H207" s="102">
        <v>845</v>
      </c>
      <c r="I207" s="102">
        <v>2191</v>
      </c>
      <c r="J207" s="103">
        <v>0.38566864445458693</v>
      </c>
      <c r="L207" s="130">
        <f t="shared" si="12"/>
        <v>16</v>
      </c>
      <c r="M207" s="130">
        <f t="shared" si="12"/>
        <v>-72</v>
      </c>
      <c r="N207" s="130">
        <f t="shared" si="12"/>
        <v>1.9340761113888716E-2</v>
      </c>
      <c r="O207" t="str">
        <f t="shared" si="15"/>
        <v>1712450</v>
      </c>
      <c r="P207" s="8" t="b">
        <f t="shared" si="13"/>
        <v>1</v>
      </c>
      <c r="Q207" s="8" t="b">
        <f t="shared" si="14"/>
        <v>1</v>
      </c>
    </row>
    <row r="208" spans="1:17" ht="15.75" hidden="1" x14ac:dyDescent="0.25">
      <c r="A208" t="str">
        <f>VLOOKUP(O208,'OLDPY1 Public Dist &amp; Sch'!A202:C5059,3,FALSE)</f>
        <v>07016149002</v>
      </c>
      <c r="B208" s="126">
        <v>1712420</v>
      </c>
      <c r="C208" s="101" t="s">
        <v>1903</v>
      </c>
      <c r="D208" s="102">
        <f>VLOOKUP($B208,'FY24 Formula counts Final Feds'!$D$4:$L$855,3,FALSE)</f>
        <v>917</v>
      </c>
      <c r="E208" s="102">
        <f>VLOOKUP($B208,'FY24 Formula counts Final Feds'!$D$4:$L$855,9,FALSE)</f>
        <v>3117</v>
      </c>
      <c r="F208" s="129">
        <f>VLOOKUP($B208,'from ED Prelim 2021 (PY)'!$A$6:$E$856,5,FALSE)</f>
        <v>0.29419313442412576</v>
      </c>
      <c r="H208" s="102">
        <v>911</v>
      </c>
      <c r="I208" s="102">
        <v>3016</v>
      </c>
      <c r="J208" s="103">
        <v>0.3020557029177719</v>
      </c>
      <c r="L208" s="130">
        <f t="shared" si="12"/>
        <v>-6</v>
      </c>
      <c r="M208" s="130">
        <f t="shared" si="12"/>
        <v>-101</v>
      </c>
      <c r="N208" s="130">
        <f t="shared" si="12"/>
        <v>7.8625684936461382E-3</v>
      </c>
      <c r="O208" t="str">
        <f t="shared" si="15"/>
        <v>1712420</v>
      </c>
      <c r="P208" s="8" t="b">
        <f t="shared" si="13"/>
        <v>1</v>
      </c>
      <c r="Q208" s="8" t="b">
        <f t="shared" si="14"/>
        <v>1</v>
      </c>
    </row>
    <row r="209" spans="1:17" ht="15.75" hidden="1" x14ac:dyDescent="0.25">
      <c r="A209" t="str">
        <f>VLOOKUP(O209,'OLDPY1 Public Dist &amp; Sch'!A203:C5060,3,FALSE)</f>
        <v>30091066022</v>
      </c>
      <c r="B209" s="126">
        <v>1712480</v>
      </c>
      <c r="C209" s="101" t="s">
        <v>1904</v>
      </c>
      <c r="D209" s="102">
        <f>VLOOKUP($B209,'FY24 Formula counts Final Feds'!$D$4:$L$855,3,FALSE)</f>
        <v>63</v>
      </c>
      <c r="E209" s="102">
        <f>VLOOKUP($B209,'FY24 Formula counts Final Feds'!$D$4:$L$855,9,FALSE)</f>
        <v>281</v>
      </c>
      <c r="F209" s="129">
        <f>VLOOKUP($B209,'from ED Prelim 2021 (PY)'!$A$6:$E$856,5,FALSE)</f>
        <v>0.22419928825622776</v>
      </c>
      <c r="H209" s="102">
        <v>77</v>
      </c>
      <c r="I209" s="102">
        <v>267</v>
      </c>
      <c r="J209" s="103">
        <v>0.28838951310861421</v>
      </c>
      <c r="L209" s="130">
        <f t="shared" si="12"/>
        <v>14</v>
      </c>
      <c r="M209" s="130">
        <f t="shared" si="12"/>
        <v>-14</v>
      </c>
      <c r="N209" s="130">
        <f t="shared" si="12"/>
        <v>6.4190224852386457E-2</v>
      </c>
      <c r="O209" t="str">
        <f t="shared" si="15"/>
        <v>1712480</v>
      </c>
      <c r="P209" s="8" t="b">
        <f t="shared" si="13"/>
        <v>1</v>
      </c>
      <c r="Q209" s="8" t="b">
        <f t="shared" si="14"/>
        <v>1</v>
      </c>
    </row>
    <row r="210" spans="1:17" ht="15.75" hidden="1" x14ac:dyDescent="0.25">
      <c r="A210" t="str">
        <f>VLOOKUP(O210,'OLDPY1 Public Dist &amp; Sch'!A204:C5061,3,FALSE)</f>
        <v>32038003026</v>
      </c>
      <c r="B210" s="126">
        <v>1712510</v>
      </c>
      <c r="C210" s="101" t="s">
        <v>1905</v>
      </c>
      <c r="D210" s="102">
        <f>VLOOKUP($B210,'FY24 Formula counts Final Feds'!$D$4:$L$855,3,FALSE)</f>
        <v>55</v>
      </c>
      <c r="E210" s="102">
        <f>VLOOKUP($B210,'FY24 Formula counts Final Feds'!$D$4:$L$855,9,FALSE)</f>
        <v>316</v>
      </c>
      <c r="F210" s="129">
        <f>VLOOKUP($B210,'from ED Prelim 2021 (PY)'!$A$6:$E$856,5,FALSE)</f>
        <v>0.17405063291139242</v>
      </c>
      <c r="H210" s="102">
        <v>74</v>
      </c>
      <c r="I210" s="102">
        <v>311</v>
      </c>
      <c r="J210" s="103">
        <v>0.23794212218649519</v>
      </c>
      <c r="L210" s="130">
        <f t="shared" si="12"/>
        <v>19</v>
      </c>
      <c r="M210" s="130">
        <f t="shared" si="12"/>
        <v>-5</v>
      </c>
      <c r="N210" s="130">
        <f t="shared" si="12"/>
        <v>6.389148927510277E-2</v>
      </c>
      <c r="O210" t="str">
        <f t="shared" si="15"/>
        <v>1712510</v>
      </c>
      <c r="P210" s="8" t="b">
        <f t="shared" si="13"/>
        <v>1</v>
      </c>
      <c r="Q210" s="8" t="b">
        <f t="shared" si="14"/>
        <v>1</v>
      </c>
    </row>
    <row r="211" spans="1:17" ht="15.75" hidden="1" x14ac:dyDescent="0.25">
      <c r="A211" t="str">
        <f>VLOOKUP(O211,'OLDPY1 Public Dist &amp; Sch'!A205:C5062,3,FALSE)</f>
        <v>19022058002</v>
      </c>
      <c r="B211" s="126">
        <v>1712540</v>
      </c>
      <c r="C211" s="101" t="s">
        <v>1906</v>
      </c>
      <c r="D211" s="102">
        <f>VLOOKUP($B211,'FY24 Formula counts Final Feds'!$D$4:$L$855,3,FALSE)</f>
        <v>286</v>
      </c>
      <c r="E211" s="102">
        <f>VLOOKUP($B211,'FY24 Formula counts Final Feds'!$D$4:$L$855,9,FALSE)</f>
        <v>5974</v>
      </c>
      <c r="F211" s="129">
        <f>VLOOKUP($B211,'from ED Prelim 2021 (PY)'!$A$6:$E$856,5,FALSE)</f>
        <v>4.7874121191831272E-2</v>
      </c>
      <c r="H211" s="102">
        <v>279</v>
      </c>
      <c r="I211" s="102">
        <v>5796</v>
      </c>
      <c r="J211" s="103">
        <v>4.813664596273292E-2</v>
      </c>
      <c r="L211" s="130">
        <f t="shared" si="12"/>
        <v>-7</v>
      </c>
      <c r="M211" s="130">
        <f t="shared" si="12"/>
        <v>-178</v>
      </c>
      <c r="N211" s="130">
        <f t="shared" si="12"/>
        <v>2.6252477090164816E-4</v>
      </c>
      <c r="O211" t="str">
        <f t="shared" si="15"/>
        <v>1712540</v>
      </c>
      <c r="P211" s="8" t="b">
        <f t="shared" si="13"/>
        <v>1</v>
      </c>
      <c r="Q211" s="8" t="b">
        <f t="shared" si="14"/>
        <v>1</v>
      </c>
    </row>
    <row r="212" spans="1:17" ht="15.75" hidden="1" x14ac:dyDescent="0.25">
      <c r="A212" t="str">
        <f>VLOOKUP(O212,'OLDPY1 Public Dist &amp; Sch'!A206:C5063,3,FALSE)</f>
        <v>30073300026</v>
      </c>
      <c r="B212" s="126">
        <v>1712760</v>
      </c>
      <c r="C212" s="101" t="s">
        <v>1907</v>
      </c>
      <c r="D212" s="102">
        <f>VLOOKUP($B212,'FY24 Formula counts Final Feds'!$D$4:$L$855,3,FALSE)</f>
        <v>312</v>
      </c>
      <c r="E212" s="102">
        <f>VLOOKUP($B212,'FY24 Formula counts Final Feds'!$D$4:$L$855,9,FALSE)</f>
        <v>1415</v>
      </c>
      <c r="F212" s="129">
        <f>VLOOKUP($B212,'from ED Prelim 2021 (PY)'!$A$6:$E$856,5,FALSE)</f>
        <v>0.22049469964664312</v>
      </c>
      <c r="H212" s="102">
        <v>277</v>
      </c>
      <c r="I212" s="102">
        <v>1376</v>
      </c>
      <c r="J212" s="103">
        <v>0.20130813953488372</v>
      </c>
      <c r="L212" s="130">
        <f t="shared" si="12"/>
        <v>-35</v>
      </c>
      <c r="M212" s="130">
        <f t="shared" si="12"/>
        <v>-39</v>
      </c>
      <c r="N212" s="130">
        <f t="shared" si="12"/>
        <v>-1.9186560111759399E-2</v>
      </c>
      <c r="O212" t="str">
        <f t="shared" si="15"/>
        <v>1712760</v>
      </c>
      <c r="P212" s="8" t="b">
        <f t="shared" si="13"/>
        <v>1</v>
      </c>
      <c r="Q212" s="8" t="b">
        <f t="shared" si="14"/>
        <v>1</v>
      </c>
    </row>
    <row r="213" spans="1:17" ht="15.75" hidden="1" x14ac:dyDescent="0.25">
      <c r="A213" t="str">
        <f>VLOOKUP(O213,'OLDPY1 Public Dist &amp; Sch'!A207:C5064,3,FALSE)</f>
        <v>48072323026</v>
      </c>
      <c r="B213" s="126">
        <v>1712700</v>
      </c>
      <c r="C213" s="101" t="s">
        <v>1908</v>
      </c>
      <c r="D213" s="102">
        <f>VLOOKUP($B213,'FY24 Formula counts Final Feds'!$D$4:$L$855,3,FALSE)</f>
        <v>289</v>
      </c>
      <c r="E213" s="102">
        <f>VLOOKUP($B213,'FY24 Formula counts Final Feds'!$D$4:$L$855,9,FALSE)</f>
        <v>5549</v>
      </c>
      <c r="F213" s="129">
        <f>VLOOKUP($B213,'from ED Prelim 2021 (PY)'!$A$6:$E$856,5,FALSE)</f>
        <v>5.2081456118219502E-2</v>
      </c>
      <c r="H213" s="102">
        <v>410</v>
      </c>
      <c r="I213" s="102">
        <v>5447</v>
      </c>
      <c r="J213" s="103">
        <v>7.5270791261244724E-2</v>
      </c>
      <c r="L213" s="130">
        <f t="shared" si="12"/>
        <v>121</v>
      </c>
      <c r="M213" s="130">
        <f t="shared" si="12"/>
        <v>-102</v>
      </c>
      <c r="N213" s="130">
        <f t="shared" si="12"/>
        <v>2.3189335143025222E-2</v>
      </c>
      <c r="O213" t="str">
        <f t="shared" si="15"/>
        <v>1712700</v>
      </c>
      <c r="P213" s="8" t="b">
        <f t="shared" si="13"/>
        <v>1</v>
      </c>
      <c r="Q213" s="8" t="b">
        <f t="shared" si="14"/>
        <v>1</v>
      </c>
    </row>
    <row r="214" spans="1:17" ht="15.75" hidden="1" x14ac:dyDescent="0.25">
      <c r="A214" t="str">
        <f>VLOOKUP(O214,'OLDPY1 Public Dist &amp; Sch'!A208:C5065,3,FALSE)</f>
        <v>19022088016</v>
      </c>
      <c r="B214" s="126">
        <v>1713940</v>
      </c>
      <c r="C214" s="101" t="s">
        <v>1909</v>
      </c>
      <c r="D214" s="102">
        <f>VLOOKUP($B214,'FY24 Formula counts Final Feds'!$D$4:$L$855,3,FALSE)</f>
        <v>391</v>
      </c>
      <c r="E214" s="102">
        <f>VLOOKUP($B214,'FY24 Formula counts Final Feds'!$D$4:$L$855,9,FALSE)</f>
        <v>3922</v>
      </c>
      <c r="F214" s="129">
        <f>VLOOKUP($B214,'from ED Prelim 2021 (PY)'!$A$6:$E$856,5,FALSE)</f>
        <v>9.9694033656297809E-2</v>
      </c>
      <c r="H214" s="102">
        <v>376</v>
      </c>
      <c r="I214" s="102">
        <v>3805</v>
      </c>
      <c r="J214" s="103">
        <v>9.881734559789751E-2</v>
      </c>
      <c r="L214" s="130">
        <f t="shared" si="12"/>
        <v>-15</v>
      </c>
      <c r="M214" s="130">
        <f t="shared" si="12"/>
        <v>-117</v>
      </c>
      <c r="N214" s="130">
        <f t="shared" si="12"/>
        <v>-8.7668805840029895E-4</v>
      </c>
      <c r="O214" t="str">
        <f t="shared" si="15"/>
        <v>1713940</v>
      </c>
      <c r="P214" s="8" t="b">
        <f t="shared" si="13"/>
        <v>1</v>
      </c>
      <c r="Q214" s="8" t="b">
        <f t="shared" si="14"/>
        <v>1</v>
      </c>
    </row>
    <row r="215" spans="1:17" ht="15.75" hidden="1" x14ac:dyDescent="0.25">
      <c r="A215" t="str">
        <f>VLOOKUP(O215,'OLDPY1 Public Dist &amp; Sch'!A209:C5066,3,FALSE)</f>
        <v>50082196026</v>
      </c>
      <c r="B215" s="126">
        <v>1712720</v>
      </c>
      <c r="C215" s="101" t="s">
        <v>1910</v>
      </c>
      <c r="D215" s="102">
        <f>VLOOKUP($B215,'FY24 Formula counts Final Feds'!$D$4:$L$855,3,FALSE)</f>
        <v>192</v>
      </c>
      <c r="E215" s="102">
        <f>VLOOKUP($B215,'FY24 Formula counts Final Feds'!$D$4:$L$855,9,FALSE)</f>
        <v>1001</v>
      </c>
      <c r="F215" s="129">
        <f>VLOOKUP($B215,'from ED Prelim 2021 (PY)'!$A$6:$E$856,5,FALSE)</f>
        <v>0.19180819180819181</v>
      </c>
      <c r="H215" s="102">
        <v>205</v>
      </c>
      <c r="I215" s="102">
        <v>973</v>
      </c>
      <c r="J215" s="103">
        <v>0.21068859198355602</v>
      </c>
      <c r="L215" s="130">
        <f t="shared" si="12"/>
        <v>13</v>
      </c>
      <c r="M215" s="130">
        <f t="shared" si="12"/>
        <v>-28</v>
      </c>
      <c r="N215" s="130">
        <f t="shared" si="12"/>
        <v>1.8880400175364215E-2</v>
      </c>
      <c r="O215" t="str">
        <f t="shared" si="15"/>
        <v>1712720</v>
      </c>
      <c r="P215" s="8" t="b">
        <f t="shared" si="13"/>
        <v>1</v>
      </c>
      <c r="Q215" s="8" t="b">
        <f t="shared" si="14"/>
        <v>1</v>
      </c>
    </row>
    <row r="216" spans="1:17" ht="15.75" hidden="1" x14ac:dyDescent="0.25">
      <c r="A216" t="str">
        <f>VLOOKUP(O216,'OLDPY1 Public Dist &amp; Sch'!A210:C5067,3,FALSE)</f>
        <v>04101322026</v>
      </c>
      <c r="B216" s="126">
        <v>1712810</v>
      </c>
      <c r="C216" s="101" t="s">
        <v>1911</v>
      </c>
      <c r="D216" s="102">
        <f>VLOOKUP($B216,'FY24 Formula counts Final Feds'!$D$4:$L$855,3,FALSE)</f>
        <v>49</v>
      </c>
      <c r="E216" s="102">
        <f>VLOOKUP($B216,'FY24 Formula counts Final Feds'!$D$4:$L$855,9,FALSE)</f>
        <v>618</v>
      </c>
      <c r="F216" s="129">
        <f>VLOOKUP($B216,'from ED Prelim 2021 (PY)'!$A$6:$E$856,5,FALSE)</f>
        <v>7.9288025889967639E-2</v>
      </c>
      <c r="H216" s="102">
        <v>50</v>
      </c>
      <c r="I216" s="102">
        <v>608</v>
      </c>
      <c r="J216" s="103">
        <v>8.2236842105263164E-2</v>
      </c>
      <c r="L216" s="130">
        <f t="shared" si="12"/>
        <v>1</v>
      </c>
      <c r="M216" s="130">
        <f t="shared" si="12"/>
        <v>-10</v>
      </c>
      <c r="N216" s="130">
        <f t="shared" si="12"/>
        <v>2.9488162152955244E-3</v>
      </c>
      <c r="O216" t="str">
        <f t="shared" si="15"/>
        <v>1712810</v>
      </c>
      <c r="P216" s="8" t="b">
        <f t="shared" si="13"/>
        <v>1</v>
      </c>
      <c r="Q216" s="8" t="b">
        <f t="shared" si="14"/>
        <v>1</v>
      </c>
    </row>
    <row r="217" spans="1:17" ht="15.75" hidden="1" x14ac:dyDescent="0.25">
      <c r="A217" t="str">
        <f>VLOOKUP(O217,'OLDPY1 Public Dist &amp; Sch'!A211:C5068,3,FALSE)</f>
        <v>17053232002</v>
      </c>
      <c r="B217" s="126">
        <v>1712840</v>
      </c>
      <c r="C217" s="101" t="s">
        <v>1912</v>
      </c>
      <c r="D217" s="102">
        <f>VLOOKUP($B217,'FY24 Formula counts Final Feds'!$D$4:$L$855,3,FALSE)</f>
        <v>60</v>
      </c>
      <c r="E217" s="102">
        <f>VLOOKUP($B217,'FY24 Formula counts Final Feds'!$D$4:$L$855,9,FALSE)</f>
        <v>473</v>
      </c>
      <c r="F217" s="129">
        <f>VLOOKUP($B217,'from ED Prelim 2021 (PY)'!$A$6:$E$856,5,FALSE)</f>
        <v>0.12684989429175475</v>
      </c>
      <c r="H217" s="102">
        <v>66</v>
      </c>
      <c r="I217" s="102">
        <v>468</v>
      </c>
      <c r="J217" s="103">
        <v>0.14102564102564102</v>
      </c>
      <c r="L217" s="130">
        <f t="shared" si="12"/>
        <v>6</v>
      </c>
      <c r="M217" s="130">
        <f t="shared" si="12"/>
        <v>-5</v>
      </c>
      <c r="N217" s="130">
        <f t="shared" si="12"/>
        <v>1.4175746733886274E-2</v>
      </c>
      <c r="O217" t="str">
        <f t="shared" si="15"/>
        <v>1712840</v>
      </c>
      <c r="P217" s="8" t="b">
        <f t="shared" si="13"/>
        <v>1</v>
      </c>
      <c r="Q217" s="8" t="b">
        <f t="shared" si="14"/>
        <v>1</v>
      </c>
    </row>
    <row r="218" spans="1:17" ht="15.75" hidden="1" x14ac:dyDescent="0.25">
      <c r="A218" t="str">
        <f>VLOOKUP(O218,'OLDPY1 Public Dist &amp; Sch'!A212:C5069,3,FALSE)</f>
        <v>17053230017</v>
      </c>
      <c r="B218" s="126">
        <v>1712870</v>
      </c>
      <c r="C218" s="101" t="s">
        <v>1913</v>
      </c>
      <c r="D218" s="102">
        <f>VLOOKUP($B218,'FY24 Formula counts Final Feds'!$D$4:$L$855,3,FALSE)</f>
        <v>28</v>
      </c>
      <c r="E218" s="102">
        <f>VLOOKUP($B218,'FY24 Formula counts Final Feds'!$D$4:$L$855,9,FALSE)</f>
        <v>276</v>
      </c>
      <c r="F218" s="129">
        <f>VLOOKUP($B218,'from ED Prelim 2021 (PY)'!$A$6:$E$856,5,FALSE)</f>
        <v>0.10144927536231885</v>
      </c>
      <c r="H218" s="102">
        <v>33</v>
      </c>
      <c r="I218" s="102">
        <v>272</v>
      </c>
      <c r="J218" s="103">
        <v>0.12132352941176471</v>
      </c>
      <c r="L218" s="130">
        <f t="shared" si="12"/>
        <v>5</v>
      </c>
      <c r="M218" s="130">
        <f t="shared" si="12"/>
        <v>-4</v>
      </c>
      <c r="N218" s="130">
        <f t="shared" si="12"/>
        <v>1.9874254049445858E-2</v>
      </c>
      <c r="O218" t="str">
        <f t="shared" si="15"/>
        <v>1712870</v>
      </c>
      <c r="P218" s="8" t="b">
        <f t="shared" si="13"/>
        <v>1</v>
      </c>
      <c r="Q218" s="8" t="b">
        <f t="shared" si="14"/>
        <v>1</v>
      </c>
    </row>
    <row r="219" spans="1:17" ht="15.75" hidden="1" x14ac:dyDescent="0.25">
      <c r="A219" t="str">
        <f>VLOOKUP(O219,'OLDPY1 Public Dist &amp; Sch'!A213:C5070,3,FALSE)</f>
        <v>35050009026</v>
      </c>
      <c r="B219" s="126">
        <v>1712930</v>
      </c>
      <c r="C219" s="101" t="s">
        <v>1914</v>
      </c>
      <c r="D219" s="102">
        <f>VLOOKUP($B219,'FY24 Formula counts Final Feds'!$D$4:$L$855,3,FALSE)</f>
        <v>59</v>
      </c>
      <c r="E219" s="102">
        <f>VLOOKUP($B219,'FY24 Formula counts Final Feds'!$D$4:$L$855,9,FALSE)</f>
        <v>403</v>
      </c>
      <c r="F219" s="129">
        <f>VLOOKUP($B219,'from ED Prelim 2021 (PY)'!$A$6:$E$856,5,FALSE)</f>
        <v>0.14640198511166252</v>
      </c>
      <c r="H219" s="102">
        <v>61</v>
      </c>
      <c r="I219" s="102">
        <v>395</v>
      </c>
      <c r="J219" s="103">
        <v>0.15443037974683543</v>
      </c>
      <c r="L219" s="130">
        <f t="shared" si="12"/>
        <v>2</v>
      </c>
      <c r="M219" s="130">
        <f t="shared" si="12"/>
        <v>-8</v>
      </c>
      <c r="N219" s="130">
        <f t="shared" si="12"/>
        <v>8.0283946351729085E-3</v>
      </c>
      <c r="O219" t="str">
        <f t="shared" si="15"/>
        <v>1712930</v>
      </c>
      <c r="P219" s="8" t="b">
        <f t="shared" si="13"/>
        <v>1</v>
      </c>
      <c r="Q219" s="8" t="b">
        <f t="shared" si="14"/>
        <v>1</v>
      </c>
    </row>
    <row r="220" spans="1:17" ht="15.75" hidden="1" x14ac:dyDescent="0.25">
      <c r="A220" t="str">
        <f>VLOOKUP(O220,'OLDPY1 Public Dist &amp; Sch'!A214:C5071,3,FALSE)</f>
        <v>41057013002</v>
      </c>
      <c r="B220" s="126">
        <v>1712960</v>
      </c>
      <c r="C220" s="101" t="s">
        <v>1915</v>
      </c>
      <c r="D220" s="102">
        <f>VLOOKUP($B220,'FY24 Formula counts Final Feds'!$D$4:$L$855,3,FALSE)</f>
        <v>209</v>
      </c>
      <c r="E220" s="102">
        <f>VLOOKUP($B220,'FY24 Formula counts Final Feds'!$D$4:$L$855,9,FALSE)</f>
        <v>728</v>
      </c>
      <c r="F220" s="129">
        <f>VLOOKUP($B220,'from ED Prelim 2021 (PY)'!$A$6:$E$856,5,FALSE)</f>
        <v>0.28708791208791207</v>
      </c>
      <c r="H220" s="102">
        <v>156</v>
      </c>
      <c r="I220" s="102">
        <v>706</v>
      </c>
      <c r="J220" s="103">
        <v>0.22096317280453256</v>
      </c>
      <c r="L220" s="130">
        <f t="shared" si="12"/>
        <v>-53</v>
      </c>
      <c r="M220" s="130">
        <f t="shared" si="12"/>
        <v>-22</v>
      </c>
      <c r="N220" s="130">
        <f t="shared" si="12"/>
        <v>-6.6124739283379502E-2</v>
      </c>
      <c r="O220" t="str">
        <f t="shared" si="15"/>
        <v>1712960</v>
      </c>
      <c r="P220" s="8" t="b">
        <f t="shared" si="13"/>
        <v>1</v>
      </c>
      <c r="Q220" s="8" t="b">
        <f t="shared" si="14"/>
        <v>1</v>
      </c>
    </row>
    <row r="221" spans="1:17" ht="15.75" hidden="1" x14ac:dyDescent="0.25">
      <c r="A221" t="str">
        <f>VLOOKUP(O221,'OLDPY1 Public Dist &amp; Sch'!A215:C5072,3,FALSE)</f>
        <v>41057014016</v>
      </c>
      <c r="B221" s="126">
        <v>1712990</v>
      </c>
      <c r="C221" s="101" t="s">
        <v>1916</v>
      </c>
      <c r="D221" s="102">
        <f>VLOOKUP($B221,'FY24 Formula counts Final Feds'!$D$4:$L$855,3,FALSE)</f>
        <v>134</v>
      </c>
      <c r="E221" s="102">
        <f>VLOOKUP($B221,'FY24 Formula counts Final Feds'!$D$4:$L$855,9,FALSE)</f>
        <v>635</v>
      </c>
      <c r="F221" s="129">
        <f>VLOOKUP($B221,'from ED Prelim 2021 (PY)'!$A$6:$E$856,5,FALSE)</f>
        <v>0.21102362204724409</v>
      </c>
      <c r="H221" s="102">
        <v>142</v>
      </c>
      <c r="I221" s="102">
        <v>616</v>
      </c>
      <c r="J221" s="103">
        <v>0.23051948051948051</v>
      </c>
      <c r="L221" s="130">
        <f t="shared" si="12"/>
        <v>8</v>
      </c>
      <c r="M221" s="130">
        <f t="shared" si="12"/>
        <v>-19</v>
      </c>
      <c r="N221" s="130">
        <f t="shared" si="12"/>
        <v>1.9495858472236421E-2</v>
      </c>
      <c r="O221" t="str">
        <f t="shared" si="15"/>
        <v>1712990</v>
      </c>
      <c r="P221" s="8" t="b">
        <f t="shared" si="13"/>
        <v>1</v>
      </c>
      <c r="Q221" s="8" t="b">
        <f t="shared" si="14"/>
        <v>1</v>
      </c>
    </row>
    <row r="222" spans="1:17" ht="15.75" hidden="1" x14ac:dyDescent="0.25">
      <c r="A222" t="str">
        <f>VLOOKUP(O222,'OLDPY1 Public Dist &amp; Sch'!A216:C5073,3,FALSE)</f>
        <v>47098020002</v>
      </c>
      <c r="B222" s="126">
        <v>1701411</v>
      </c>
      <c r="C222" s="101" t="s">
        <v>1917</v>
      </c>
      <c r="D222" s="102">
        <f>VLOOKUP($B222,'FY24 Formula counts Final Feds'!$D$4:$L$855,3,FALSE)</f>
        <v>35</v>
      </c>
      <c r="E222" s="102">
        <f>VLOOKUP($B222,'FY24 Formula counts Final Feds'!$D$4:$L$855,9,FALSE)</f>
        <v>256</v>
      </c>
      <c r="F222" s="129">
        <f>VLOOKUP($B222,'from ED Prelim 2021 (PY)'!$A$6:$E$856,5,FALSE)</f>
        <v>0.13671875</v>
      </c>
      <c r="H222" s="102">
        <v>24</v>
      </c>
      <c r="I222" s="102">
        <v>249</v>
      </c>
      <c r="J222" s="103">
        <v>9.6385542168674704E-2</v>
      </c>
      <c r="L222" s="130">
        <f t="shared" si="12"/>
        <v>-11</v>
      </c>
      <c r="M222" s="130">
        <f t="shared" si="12"/>
        <v>-7</v>
      </c>
      <c r="N222" s="130">
        <f t="shared" si="12"/>
        <v>-4.0333207831325296E-2</v>
      </c>
      <c r="O222" t="str">
        <f t="shared" si="15"/>
        <v>1701411</v>
      </c>
      <c r="P222" s="8" t="b">
        <f t="shared" si="13"/>
        <v>1</v>
      </c>
      <c r="Q222" s="8" t="b">
        <f t="shared" si="14"/>
        <v>1</v>
      </c>
    </row>
    <row r="223" spans="1:17" ht="15.75" hidden="1" x14ac:dyDescent="0.25">
      <c r="A223" t="str">
        <f>VLOOKUP(O223,'OLDPY1 Public Dist &amp; Sch'!A217:C5074,3,FALSE)</f>
        <v>08043119022</v>
      </c>
      <c r="B223" s="126">
        <v>1713050</v>
      </c>
      <c r="C223" s="101" t="s">
        <v>1918</v>
      </c>
      <c r="D223" s="102">
        <f>VLOOKUP($B223,'FY24 Formula counts Final Feds'!$D$4:$L$855,3,FALSE)</f>
        <v>50</v>
      </c>
      <c r="E223" s="102">
        <f>VLOOKUP($B223,'FY24 Formula counts Final Feds'!$D$4:$L$855,9,FALSE)</f>
        <v>654</v>
      </c>
      <c r="F223" s="129">
        <f>VLOOKUP($B223,'from ED Prelim 2021 (PY)'!$A$6:$E$856,5,FALSE)</f>
        <v>7.64525993883792E-2</v>
      </c>
      <c r="H223" s="102">
        <v>56</v>
      </c>
      <c r="I223" s="102">
        <v>636</v>
      </c>
      <c r="J223" s="103">
        <v>8.8050314465408799E-2</v>
      </c>
      <c r="L223" s="130">
        <f t="shared" si="12"/>
        <v>6</v>
      </c>
      <c r="M223" s="130">
        <f t="shared" si="12"/>
        <v>-18</v>
      </c>
      <c r="N223" s="130">
        <f t="shared" si="12"/>
        <v>1.1597715077029599E-2</v>
      </c>
      <c r="O223" t="str">
        <f t="shared" si="15"/>
        <v>1713050</v>
      </c>
      <c r="P223" s="8" t="b">
        <f t="shared" si="13"/>
        <v>1</v>
      </c>
      <c r="Q223" s="8" t="b">
        <f t="shared" si="14"/>
        <v>1</v>
      </c>
    </row>
    <row r="224" spans="1:17" ht="15.75" hidden="1" x14ac:dyDescent="0.25">
      <c r="A224" t="str">
        <f>VLOOKUP(O224,'OLDPY1 Public Dist &amp; Sch'!A218:C5075,3,FALSE)</f>
        <v>05016063002</v>
      </c>
      <c r="B224" s="126">
        <v>1713140</v>
      </c>
      <c r="C224" s="101" t="s">
        <v>1919</v>
      </c>
      <c r="D224" s="102">
        <f>VLOOKUP($B224,'FY24 Formula counts Final Feds'!$D$4:$L$855,3,FALSE)</f>
        <v>599</v>
      </c>
      <c r="E224" s="102">
        <f>VLOOKUP($B224,'FY24 Formula counts Final Feds'!$D$4:$L$855,9,FALSE)</f>
        <v>4065</v>
      </c>
      <c r="F224" s="129">
        <f>VLOOKUP($B224,'from ED Prelim 2021 (PY)'!$A$6:$E$856,5,FALSE)</f>
        <v>0.14735547355473555</v>
      </c>
      <c r="H224" s="102">
        <v>516</v>
      </c>
      <c r="I224" s="102">
        <v>3934</v>
      </c>
      <c r="J224" s="103">
        <v>0.13116420945602442</v>
      </c>
      <c r="L224" s="130">
        <f t="shared" si="12"/>
        <v>-83</v>
      </c>
      <c r="M224" s="130">
        <f t="shared" si="12"/>
        <v>-131</v>
      </c>
      <c r="N224" s="130">
        <f t="shared" si="12"/>
        <v>-1.6191264098711133E-2</v>
      </c>
      <c r="O224" t="str">
        <f t="shared" si="15"/>
        <v>1713140</v>
      </c>
      <c r="P224" s="8" t="b">
        <f t="shared" si="13"/>
        <v>1</v>
      </c>
      <c r="Q224" s="8" t="b">
        <f t="shared" si="14"/>
        <v>1</v>
      </c>
    </row>
    <row r="225" spans="1:17" ht="15.75" hidden="1" x14ac:dyDescent="0.25">
      <c r="A225" t="str">
        <f>VLOOKUP(O225,'OLDPY1 Public Dist &amp; Sch'!A219:C5076,3,FALSE)</f>
        <v>49081037002</v>
      </c>
      <c r="B225" s="126">
        <v>1713170</v>
      </c>
      <c r="C225" s="101" t="s">
        <v>1920</v>
      </c>
      <c r="D225" s="102">
        <f>VLOOKUP($B225,'FY24 Formula counts Final Feds'!$D$4:$L$855,3,FALSE)</f>
        <v>779</v>
      </c>
      <c r="E225" s="102">
        <f>VLOOKUP($B225,'FY24 Formula counts Final Feds'!$D$4:$L$855,9,FALSE)</f>
        <v>2997</v>
      </c>
      <c r="F225" s="129">
        <f>VLOOKUP($B225,'from ED Prelim 2021 (PY)'!$A$6:$E$856,5,FALSE)</f>
        <v>0.25992659325992662</v>
      </c>
      <c r="H225" s="102">
        <v>623</v>
      </c>
      <c r="I225" s="102">
        <v>2954</v>
      </c>
      <c r="J225" s="103">
        <v>0.2109004739336493</v>
      </c>
      <c r="L225" s="130">
        <f t="shared" si="12"/>
        <v>-156</v>
      </c>
      <c r="M225" s="130">
        <f t="shared" si="12"/>
        <v>-43</v>
      </c>
      <c r="N225" s="130">
        <f t="shared" si="12"/>
        <v>-4.9026119326277318E-2</v>
      </c>
      <c r="O225" t="str">
        <f t="shared" si="15"/>
        <v>1713170</v>
      </c>
      <c r="P225" s="8" t="b">
        <f t="shared" si="13"/>
        <v>1</v>
      </c>
      <c r="Q225" s="8" t="b">
        <f t="shared" si="14"/>
        <v>1</v>
      </c>
    </row>
    <row r="226" spans="1:17" ht="15.75" hidden="1" x14ac:dyDescent="0.25">
      <c r="A226" t="str">
        <f>VLOOKUP(O226,'OLDPY1 Public Dist &amp; Sch'!A220:C5077,3,FALSE)</f>
        <v>53090309016</v>
      </c>
      <c r="B226" s="126">
        <v>1713230</v>
      </c>
      <c r="C226" s="101" t="s">
        <v>1921</v>
      </c>
      <c r="D226" s="102">
        <f>VLOOKUP($B226,'FY24 Formula counts Final Feds'!$D$4:$L$855,3,FALSE)</f>
        <v>150</v>
      </c>
      <c r="E226" s="102">
        <f>VLOOKUP($B226,'FY24 Formula counts Final Feds'!$D$4:$L$855,9,FALSE)</f>
        <v>1184</v>
      </c>
      <c r="F226" s="129">
        <f>VLOOKUP($B226,'from ED Prelim 2021 (PY)'!$A$6:$E$856,5,FALSE)</f>
        <v>0.1266891891891892</v>
      </c>
      <c r="H226" s="102">
        <v>163</v>
      </c>
      <c r="I226" s="102">
        <v>1147</v>
      </c>
      <c r="J226" s="103">
        <v>0.14210985178727115</v>
      </c>
      <c r="L226" s="130">
        <f t="shared" si="12"/>
        <v>13</v>
      </c>
      <c r="M226" s="130">
        <f t="shared" si="12"/>
        <v>-37</v>
      </c>
      <c r="N226" s="130">
        <f t="shared" si="12"/>
        <v>1.5420662598081947E-2</v>
      </c>
      <c r="O226" t="str">
        <f t="shared" si="15"/>
        <v>1713230</v>
      </c>
      <c r="P226" s="8" t="b">
        <f t="shared" si="13"/>
        <v>1</v>
      </c>
      <c r="Q226" s="8" t="b">
        <f t="shared" si="14"/>
        <v>1</v>
      </c>
    </row>
    <row r="227" spans="1:17" ht="15.75" hidden="1" x14ac:dyDescent="0.25">
      <c r="A227" t="str">
        <f>VLOOKUP(O227,'OLDPY1 Public Dist &amp; Sch'!A221:C5078,3,FALSE)</f>
        <v>53090086002</v>
      </c>
      <c r="B227" s="126">
        <v>1713240</v>
      </c>
      <c r="C227" s="101" t="s">
        <v>1922</v>
      </c>
      <c r="D227" s="102">
        <f>VLOOKUP($B227,'FY24 Formula counts Final Feds'!$D$4:$L$855,3,FALSE)</f>
        <v>253</v>
      </c>
      <c r="E227" s="102">
        <f>VLOOKUP($B227,'FY24 Formula counts Final Feds'!$D$4:$L$855,9,FALSE)</f>
        <v>1817</v>
      </c>
      <c r="F227" s="129">
        <f>VLOOKUP($B227,'from ED Prelim 2021 (PY)'!$A$6:$E$856,5,FALSE)</f>
        <v>0.13924050632911392</v>
      </c>
      <c r="H227" s="102">
        <v>275</v>
      </c>
      <c r="I227" s="102">
        <v>1761</v>
      </c>
      <c r="J227" s="103">
        <v>0.15616127200454288</v>
      </c>
      <c r="L227" s="130">
        <f t="shared" si="12"/>
        <v>22</v>
      </c>
      <c r="M227" s="130">
        <f t="shared" si="12"/>
        <v>-56</v>
      </c>
      <c r="N227" s="130">
        <f t="shared" si="12"/>
        <v>1.6920765675428967E-2</v>
      </c>
      <c r="O227" t="str">
        <f t="shared" si="15"/>
        <v>1713240</v>
      </c>
      <c r="P227" s="8" t="b">
        <f t="shared" si="13"/>
        <v>1</v>
      </c>
      <c r="Q227" s="8" t="b">
        <f t="shared" si="14"/>
        <v>1</v>
      </c>
    </row>
    <row r="228" spans="1:17" ht="15.75" hidden="1" x14ac:dyDescent="0.25">
      <c r="A228" t="str">
        <f>VLOOKUP(O228,'OLDPY1 Public Dist &amp; Sch'!A222:C5079,3,FALSE)</f>
        <v>05016073002</v>
      </c>
      <c r="B228" s="126">
        <v>1713260</v>
      </c>
      <c r="C228" s="101" t="s">
        <v>1923</v>
      </c>
      <c r="D228" s="102">
        <f>VLOOKUP($B228,'FY24 Formula counts Final Feds'!$D$4:$L$855,3,FALSE)</f>
        <v>58</v>
      </c>
      <c r="E228" s="102">
        <f>VLOOKUP($B228,'FY24 Formula counts Final Feds'!$D$4:$L$855,9,FALSE)</f>
        <v>514</v>
      </c>
      <c r="F228" s="129">
        <f>VLOOKUP($B228,'from ED Prelim 2021 (PY)'!$A$6:$E$856,5,FALSE)</f>
        <v>0.11284046692607004</v>
      </c>
      <c r="H228" s="102">
        <v>97</v>
      </c>
      <c r="I228" s="102">
        <v>497</v>
      </c>
      <c r="J228" s="103">
        <v>0.19517102615694165</v>
      </c>
      <c r="L228" s="130">
        <f t="shared" si="12"/>
        <v>39</v>
      </c>
      <c r="M228" s="130">
        <f t="shared" si="12"/>
        <v>-17</v>
      </c>
      <c r="N228" s="130">
        <f t="shared" si="12"/>
        <v>8.2330559230871611E-2</v>
      </c>
      <c r="O228" t="str">
        <f t="shared" si="15"/>
        <v>1713260</v>
      </c>
      <c r="P228" s="8" t="b">
        <f t="shared" si="13"/>
        <v>1</v>
      </c>
      <c r="Q228" s="8" t="b">
        <f t="shared" si="14"/>
        <v>1</v>
      </c>
    </row>
    <row r="229" spans="1:17" ht="15.75" hidden="1" x14ac:dyDescent="0.25">
      <c r="A229" t="str">
        <f>VLOOKUP(O229,'OLDPY1 Public Dist &amp; Sch'!A223:C5080,3,FALSE)</f>
        <v>50082189022</v>
      </c>
      <c r="B229" s="126">
        <v>1713320</v>
      </c>
      <c r="C229" s="101" t="s">
        <v>1924</v>
      </c>
      <c r="D229" s="102">
        <f>VLOOKUP($B229,'FY24 Formula counts Final Feds'!$D$4:$L$855,3,FALSE)</f>
        <v>2121</v>
      </c>
      <c r="E229" s="102">
        <f>VLOOKUP($B229,'FY24 Formula counts Final Feds'!$D$4:$L$855,9,FALSE)</f>
        <v>4669</v>
      </c>
      <c r="F229" s="129">
        <f>VLOOKUP($B229,'from ED Prelim 2021 (PY)'!$A$6:$E$856,5,FALSE)</f>
        <v>0.45070123246918825</v>
      </c>
      <c r="H229" s="102">
        <v>2236</v>
      </c>
      <c r="I229" s="102">
        <v>4574</v>
      </c>
      <c r="J229" s="103">
        <v>0.48885002186270221</v>
      </c>
      <c r="L229" s="130">
        <f t="shared" si="12"/>
        <v>115</v>
      </c>
      <c r="M229" s="130">
        <f t="shared" si="12"/>
        <v>-95</v>
      </c>
      <c r="N229" s="130">
        <f t="shared" si="12"/>
        <v>3.814878939351396E-2</v>
      </c>
      <c r="O229" t="str">
        <f t="shared" si="15"/>
        <v>1713320</v>
      </c>
      <c r="P229" s="8" t="b">
        <f t="shared" si="13"/>
        <v>1</v>
      </c>
      <c r="Q229" s="8" t="b">
        <f t="shared" si="14"/>
        <v>1</v>
      </c>
    </row>
    <row r="230" spans="1:17" ht="15.75" hidden="1" x14ac:dyDescent="0.25">
      <c r="A230" t="str">
        <f>VLOOKUP(O230,'OLDPY1 Public Dist &amp; Sch'!A224:C5081,3,FALSE)</f>
        <v>08008308026</v>
      </c>
      <c r="B230" s="126">
        <v>1700007</v>
      </c>
      <c r="C230" s="101" t="s">
        <v>1925</v>
      </c>
      <c r="D230" s="102">
        <f>VLOOKUP($B230,'FY24 Formula counts Final Feds'!$D$4:$L$855,3,FALSE)</f>
        <v>117</v>
      </c>
      <c r="E230" s="102">
        <f>VLOOKUP($B230,'FY24 Formula counts Final Feds'!$D$4:$L$855,9,FALSE)</f>
        <v>834</v>
      </c>
      <c r="F230" s="129">
        <f>VLOOKUP($B230,'from ED Prelim 2021 (PY)'!$A$6:$E$856,5,FALSE)</f>
        <v>0.14028776978417265</v>
      </c>
      <c r="H230" s="102">
        <v>116</v>
      </c>
      <c r="I230" s="102">
        <v>753</v>
      </c>
      <c r="J230" s="103">
        <v>0.15405046480743692</v>
      </c>
      <c r="L230" s="130">
        <f t="shared" si="12"/>
        <v>-1</v>
      </c>
      <c r="M230" s="130">
        <f t="shared" si="12"/>
        <v>-81</v>
      </c>
      <c r="N230" s="130">
        <f t="shared" si="12"/>
        <v>1.3762695023264271E-2</v>
      </c>
      <c r="O230" t="str">
        <f t="shared" si="15"/>
        <v>1700007</v>
      </c>
      <c r="P230" s="8" t="b">
        <f t="shared" si="13"/>
        <v>1</v>
      </c>
      <c r="Q230" s="8" t="b">
        <f t="shared" si="14"/>
        <v>1</v>
      </c>
    </row>
    <row r="231" spans="1:17" ht="15.75" hidden="1" x14ac:dyDescent="0.25">
      <c r="A231" t="str">
        <f>VLOOKUP(O231,'OLDPY1 Public Dist &amp; Sch'!A225:C5082,3,FALSE)</f>
        <v>11023006026</v>
      </c>
      <c r="B231" s="126">
        <v>1713370</v>
      </c>
      <c r="C231" s="101" t="s">
        <v>1926</v>
      </c>
      <c r="D231" s="102">
        <f>VLOOKUP($B231,'FY24 Formula counts Final Feds'!$D$4:$L$855,3,FALSE)</f>
        <v>44</v>
      </c>
      <c r="E231" s="102">
        <f>VLOOKUP($B231,'FY24 Formula counts Final Feds'!$D$4:$L$855,9,FALSE)</f>
        <v>283</v>
      </c>
      <c r="F231" s="129">
        <f>VLOOKUP($B231,'from ED Prelim 2021 (PY)'!$A$6:$E$856,5,FALSE)</f>
        <v>0.15547703180212014</v>
      </c>
      <c r="H231" s="102">
        <v>48</v>
      </c>
      <c r="I231" s="102">
        <v>277</v>
      </c>
      <c r="J231" s="103">
        <v>0.17328519855595667</v>
      </c>
      <c r="L231" s="130">
        <f t="shared" si="12"/>
        <v>4</v>
      </c>
      <c r="M231" s="130">
        <f t="shared" si="12"/>
        <v>-6</v>
      </c>
      <c r="N231" s="130">
        <f t="shared" si="12"/>
        <v>1.7808166753836535E-2</v>
      </c>
      <c r="O231" t="str">
        <f t="shared" si="15"/>
        <v>1713370</v>
      </c>
      <c r="P231" s="8" t="b">
        <f t="shared" si="13"/>
        <v>1</v>
      </c>
      <c r="Q231" s="8" t="b">
        <f t="shared" si="14"/>
        <v>1</v>
      </c>
    </row>
    <row r="232" spans="1:17" ht="15.75" hidden="1" x14ac:dyDescent="0.25">
      <c r="A232" t="str">
        <f>VLOOKUP(O232,'OLDPY1 Public Dist &amp; Sch'!A226:C5083,3,FALSE)</f>
        <v>03011004026</v>
      </c>
      <c r="B232" s="126">
        <v>1713410</v>
      </c>
      <c r="C232" s="101" t="s">
        <v>1927</v>
      </c>
      <c r="D232" s="102">
        <f>VLOOKUP($B232,'FY24 Formula counts Final Feds'!$D$4:$L$855,3,FALSE)</f>
        <v>39</v>
      </c>
      <c r="E232" s="102">
        <f>VLOOKUP($B232,'FY24 Formula counts Final Feds'!$D$4:$L$855,9,FALSE)</f>
        <v>331</v>
      </c>
      <c r="F232" s="129">
        <f>VLOOKUP($B232,'from ED Prelim 2021 (PY)'!$A$6:$E$856,5,FALSE)</f>
        <v>0.11782477341389729</v>
      </c>
      <c r="H232" s="102">
        <v>35</v>
      </c>
      <c r="I232" s="102">
        <v>309</v>
      </c>
      <c r="J232" s="103">
        <v>0.11326860841423948</v>
      </c>
      <c r="L232" s="130">
        <f t="shared" si="12"/>
        <v>-4</v>
      </c>
      <c r="M232" s="130">
        <f t="shared" si="12"/>
        <v>-22</v>
      </c>
      <c r="N232" s="130">
        <f t="shared" si="12"/>
        <v>-4.5561649996578024E-3</v>
      </c>
      <c r="O232" t="str">
        <f t="shared" si="15"/>
        <v>1713410</v>
      </c>
      <c r="P232" s="8" t="b">
        <f t="shared" si="13"/>
        <v>1</v>
      </c>
      <c r="Q232" s="8" t="b">
        <f t="shared" si="14"/>
        <v>1</v>
      </c>
    </row>
    <row r="233" spans="1:17" ht="15.75" hidden="1" x14ac:dyDescent="0.25">
      <c r="A233" t="str">
        <f>VLOOKUP(O233,'OLDPY1 Public Dist &amp; Sch'!A227:C5084,3,FALSE)</f>
        <v>20024001026</v>
      </c>
      <c r="B233" s="126">
        <v>1713500</v>
      </c>
      <c r="C233" s="101" t="s">
        <v>1928</v>
      </c>
      <c r="D233" s="102">
        <f>VLOOKUP($B233,'FY24 Formula counts Final Feds'!$D$4:$L$855,3,FALSE)</f>
        <v>136</v>
      </c>
      <c r="E233" s="102">
        <f>VLOOKUP($B233,'FY24 Formula counts Final Feds'!$D$4:$L$855,9,FALSE)</f>
        <v>939</v>
      </c>
      <c r="F233" s="129">
        <f>VLOOKUP($B233,'from ED Prelim 2021 (PY)'!$A$6:$E$856,5,FALSE)</f>
        <v>0.14483493077742279</v>
      </c>
      <c r="H233" s="102">
        <v>125</v>
      </c>
      <c r="I233" s="102">
        <v>924</v>
      </c>
      <c r="J233" s="103">
        <v>0.13528138528138528</v>
      </c>
      <c r="L233" s="130">
        <f t="shared" si="12"/>
        <v>-11</v>
      </c>
      <c r="M233" s="130">
        <f t="shared" si="12"/>
        <v>-15</v>
      </c>
      <c r="N233" s="130">
        <f t="shared" si="12"/>
        <v>-9.5535454960375132E-3</v>
      </c>
      <c r="O233" t="str">
        <f t="shared" si="15"/>
        <v>1713500</v>
      </c>
      <c r="P233" s="8" t="b">
        <f t="shared" si="13"/>
        <v>1</v>
      </c>
      <c r="Q233" s="8" t="b">
        <f t="shared" si="14"/>
        <v>1</v>
      </c>
    </row>
    <row r="234" spans="1:17" ht="15.75" hidden="1" x14ac:dyDescent="0.25">
      <c r="A234" t="str">
        <f>VLOOKUP(O234,'OLDPY1 Public Dist &amp; Sch'!A228:C5085,3,FALSE)</f>
        <v>41057007026</v>
      </c>
      <c r="B234" s="126">
        <v>1713530</v>
      </c>
      <c r="C234" s="101" t="s">
        <v>1929</v>
      </c>
      <c r="D234" s="102">
        <f>VLOOKUP($B234,'FY24 Formula counts Final Feds'!$D$4:$L$855,3,FALSE)</f>
        <v>515</v>
      </c>
      <c r="E234" s="102">
        <f>VLOOKUP($B234,'FY24 Formula counts Final Feds'!$D$4:$L$855,9,FALSE)</f>
        <v>8995</v>
      </c>
      <c r="F234" s="129">
        <f>VLOOKUP($B234,'from ED Prelim 2021 (PY)'!$A$6:$E$856,5,FALSE)</f>
        <v>5.706371191135734E-2</v>
      </c>
      <c r="H234" s="102">
        <v>440</v>
      </c>
      <c r="I234" s="102">
        <v>8757</v>
      </c>
      <c r="J234" s="103">
        <v>5.024551787141715E-2</v>
      </c>
      <c r="L234" s="130">
        <f t="shared" si="12"/>
        <v>-75</v>
      </c>
      <c r="M234" s="130">
        <f t="shared" si="12"/>
        <v>-238</v>
      </c>
      <c r="N234" s="130">
        <f t="shared" si="12"/>
        <v>-6.8181940399401897E-3</v>
      </c>
      <c r="O234" t="str">
        <f t="shared" si="15"/>
        <v>1713530</v>
      </c>
      <c r="P234" s="8" t="b">
        <f t="shared" si="13"/>
        <v>1</v>
      </c>
      <c r="Q234" s="8" t="b">
        <f t="shared" si="14"/>
        <v>1</v>
      </c>
    </row>
    <row r="235" spans="1:17" ht="15.75" hidden="1" x14ac:dyDescent="0.25">
      <c r="A235" t="str">
        <f>VLOOKUP(O235,'OLDPY1 Public Dist &amp; Sch'!A229:C5086,3,FALSE)</f>
        <v>03025040026</v>
      </c>
      <c r="B235" s="126">
        <v>1713560</v>
      </c>
      <c r="C235" s="101" t="s">
        <v>1930</v>
      </c>
      <c r="D235" s="102">
        <f>VLOOKUP($B235,'FY24 Formula counts Final Feds'!$D$4:$L$855,3,FALSE)</f>
        <v>430</v>
      </c>
      <c r="E235" s="102">
        <f>VLOOKUP($B235,'FY24 Formula counts Final Feds'!$D$4:$L$855,9,FALSE)</f>
        <v>3281</v>
      </c>
      <c r="F235" s="129">
        <f>VLOOKUP($B235,'from ED Prelim 2021 (PY)'!$A$6:$E$856,5,FALSE)</f>
        <v>0.13105760438890582</v>
      </c>
      <c r="H235" s="102">
        <v>420</v>
      </c>
      <c r="I235" s="102">
        <v>3221</v>
      </c>
      <c r="J235" s="103">
        <v>0.13039428748835766</v>
      </c>
      <c r="L235" s="130">
        <f t="shared" si="12"/>
        <v>-10</v>
      </c>
      <c r="M235" s="130">
        <f t="shared" si="12"/>
        <v>-60</v>
      </c>
      <c r="N235" s="130">
        <f t="shared" si="12"/>
        <v>-6.6331690054816095E-4</v>
      </c>
      <c r="O235" t="str">
        <f t="shared" si="15"/>
        <v>1713560</v>
      </c>
      <c r="P235" s="8" t="b">
        <f t="shared" si="13"/>
        <v>1</v>
      </c>
      <c r="Q235" s="8" t="b">
        <f t="shared" si="14"/>
        <v>1</v>
      </c>
    </row>
    <row r="236" spans="1:17" ht="15.75" hidden="1" x14ac:dyDescent="0.25">
      <c r="A236" t="str">
        <f>VLOOKUP(O236,'OLDPY1 Public Dist &amp; Sch'!A230:C5087,3,FALSE)</f>
        <v>30002005026</v>
      </c>
      <c r="B236" s="126">
        <v>1713590</v>
      </c>
      <c r="C236" s="101" t="s">
        <v>1931</v>
      </c>
      <c r="D236" s="102">
        <f>VLOOKUP($B236,'FY24 Formula counts Final Feds'!$D$4:$L$855,3,FALSE)</f>
        <v>114</v>
      </c>
      <c r="E236" s="102">
        <f>VLOOKUP($B236,'FY24 Formula counts Final Feds'!$D$4:$L$855,9,FALSE)</f>
        <v>373</v>
      </c>
      <c r="F236" s="129">
        <f>VLOOKUP($B236,'from ED Prelim 2021 (PY)'!$A$6:$E$856,5,FALSE)</f>
        <v>0.30563002680965146</v>
      </c>
      <c r="H236" s="102">
        <v>118</v>
      </c>
      <c r="I236" s="102">
        <v>362</v>
      </c>
      <c r="J236" s="103">
        <v>0.32596685082872928</v>
      </c>
      <c r="L236" s="130">
        <f t="shared" si="12"/>
        <v>4</v>
      </c>
      <c r="M236" s="130">
        <f t="shared" si="12"/>
        <v>-11</v>
      </c>
      <c r="N236" s="130">
        <f t="shared" si="12"/>
        <v>2.0336824019077826E-2</v>
      </c>
      <c r="O236" t="str">
        <f t="shared" si="15"/>
        <v>1713590</v>
      </c>
      <c r="P236" s="8" t="b">
        <f t="shared" si="13"/>
        <v>1</v>
      </c>
      <c r="Q236" s="8" t="b">
        <f t="shared" si="14"/>
        <v>1</v>
      </c>
    </row>
    <row r="237" spans="1:17" ht="15.75" hidden="1" x14ac:dyDescent="0.25">
      <c r="A237" t="str">
        <f>VLOOKUP(O237,'OLDPY1 Public Dist &amp; Sch'!A231:C5088,3,FALSE)</f>
        <v>53102011026</v>
      </c>
      <c r="B237" s="126">
        <v>1700326</v>
      </c>
      <c r="C237" s="101" t="s">
        <v>1932</v>
      </c>
      <c r="D237" s="102">
        <f>VLOOKUP($B237,'FY24 Formula counts Final Feds'!$D$4:$L$855,3,FALSE)</f>
        <v>125</v>
      </c>
      <c r="E237" s="102">
        <f>VLOOKUP($B237,'FY24 Formula counts Final Feds'!$D$4:$L$855,9,FALSE)</f>
        <v>1316</v>
      </c>
      <c r="F237" s="129">
        <f>VLOOKUP($B237,'from ED Prelim 2021 (PY)'!$A$6:$E$856,5,FALSE)</f>
        <v>9.4984802431610948E-2</v>
      </c>
      <c r="H237" s="102">
        <v>95</v>
      </c>
      <c r="I237" s="102">
        <v>1295</v>
      </c>
      <c r="J237" s="103">
        <v>7.3359073359073365E-2</v>
      </c>
      <c r="L237" s="130">
        <f t="shared" si="12"/>
        <v>-30</v>
      </c>
      <c r="M237" s="130">
        <f t="shared" si="12"/>
        <v>-21</v>
      </c>
      <c r="N237" s="130">
        <f t="shared" si="12"/>
        <v>-2.1625729072537583E-2</v>
      </c>
      <c r="O237" t="str">
        <f t="shared" si="15"/>
        <v>1700326</v>
      </c>
      <c r="P237" s="8" t="b">
        <f t="shared" si="13"/>
        <v>1</v>
      </c>
      <c r="Q237" s="8" t="b">
        <f t="shared" si="14"/>
        <v>1</v>
      </c>
    </row>
    <row r="238" spans="1:17" ht="15.75" hidden="1" x14ac:dyDescent="0.25">
      <c r="A238" t="str">
        <f>VLOOKUP(O238,'OLDPY1 Public Dist &amp; Sch'!A232:C5089,3,FALSE)</f>
        <v>20083004026</v>
      </c>
      <c r="B238" s="126">
        <v>1713660</v>
      </c>
      <c r="C238" s="101" t="s">
        <v>1933</v>
      </c>
      <c r="D238" s="102">
        <f>VLOOKUP($B238,'FY24 Formula counts Final Feds'!$D$4:$L$855,3,FALSE)</f>
        <v>244</v>
      </c>
      <c r="E238" s="102">
        <f>VLOOKUP($B238,'FY24 Formula counts Final Feds'!$D$4:$L$855,9,FALSE)</f>
        <v>952</v>
      </c>
      <c r="F238" s="129">
        <f>VLOOKUP($B238,'from ED Prelim 2021 (PY)'!$A$6:$E$856,5,FALSE)</f>
        <v>0.25630252100840334</v>
      </c>
      <c r="H238" s="102">
        <v>214</v>
      </c>
      <c r="I238" s="102">
        <v>893</v>
      </c>
      <c r="J238" s="103">
        <v>0.23964165733482642</v>
      </c>
      <c r="L238" s="130">
        <f t="shared" si="12"/>
        <v>-30</v>
      </c>
      <c r="M238" s="130">
        <f t="shared" si="12"/>
        <v>-59</v>
      </c>
      <c r="N238" s="130">
        <f t="shared" si="12"/>
        <v>-1.6660863673576914E-2</v>
      </c>
      <c r="O238" t="str">
        <f t="shared" si="15"/>
        <v>1713660</v>
      </c>
      <c r="P238" s="8" t="b">
        <f t="shared" si="13"/>
        <v>1</v>
      </c>
      <c r="Q238" s="8" t="b">
        <f t="shared" si="14"/>
        <v>1</v>
      </c>
    </row>
    <row r="239" spans="1:17" ht="15.75" hidden="1" x14ac:dyDescent="0.25">
      <c r="A239" t="str">
        <f>VLOOKUP(O239,'OLDPY1 Public Dist &amp; Sch'!A233:C5090,3,FALSE)</f>
        <v>07016159002</v>
      </c>
      <c r="B239" s="126">
        <v>1736300</v>
      </c>
      <c r="C239" s="101" t="s">
        <v>1934</v>
      </c>
      <c r="D239" s="102">
        <f>VLOOKUP($B239,'FY24 Formula counts Final Feds'!$D$4:$L$855,3,FALSE)</f>
        <v>468</v>
      </c>
      <c r="E239" s="102">
        <f>VLOOKUP($B239,'FY24 Formula counts Final Feds'!$D$4:$L$855,9,FALSE)</f>
        <v>2033</v>
      </c>
      <c r="F239" s="129">
        <f>VLOOKUP($B239,'from ED Prelim 2021 (PY)'!$A$6:$E$856,5,FALSE)</f>
        <v>0.23020167240531234</v>
      </c>
      <c r="H239" s="102">
        <v>382</v>
      </c>
      <c r="I239" s="102">
        <v>1968</v>
      </c>
      <c r="J239" s="103">
        <v>0.19410569105691056</v>
      </c>
      <c r="L239" s="130">
        <f t="shared" si="12"/>
        <v>-86</v>
      </c>
      <c r="M239" s="130">
        <f t="shared" si="12"/>
        <v>-65</v>
      </c>
      <c r="N239" s="130">
        <f t="shared" si="12"/>
        <v>-3.6095981348401779E-2</v>
      </c>
      <c r="O239" t="str">
        <f t="shared" si="15"/>
        <v>1736300</v>
      </c>
      <c r="P239" s="8" t="b">
        <f t="shared" si="13"/>
        <v>1</v>
      </c>
      <c r="Q239" s="8" t="b">
        <f t="shared" si="14"/>
        <v>1</v>
      </c>
    </row>
    <row r="240" spans="1:17" ht="15.75" hidden="1" x14ac:dyDescent="0.25">
      <c r="A240" t="str">
        <f>VLOOKUP(O240,'OLDPY1 Public Dist &amp; Sch'!A234:C5091,3,FALSE)</f>
        <v>19022205026</v>
      </c>
      <c r="B240" s="126">
        <v>1713970</v>
      </c>
      <c r="C240" s="101" t="s">
        <v>1935</v>
      </c>
      <c r="D240" s="102">
        <f>VLOOKUP($B240,'FY24 Formula counts Final Feds'!$D$4:$L$855,3,FALSE)</f>
        <v>343</v>
      </c>
      <c r="E240" s="102">
        <f>VLOOKUP($B240,'FY24 Formula counts Final Feds'!$D$4:$L$855,9,FALSE)</f>
        <v>9534</v>
      </c>
      <c r="F240" s="129">
        <f>VLOOKUP($B240,'from ED Prelim 2021 (PY)'!$A$6:$E$856,5,FALSE)</f>
        <v>3.5976505139500736E-2</v>
      </c>
      <c r="H240" s="102">
        <v>306</v>
      </c>
      <c r="I240" s="102">
        <v>9249</v>
      </c>
      <c r="J240" s="103">
        <v>3.3084657800843333E-2</v>
      </c>
      <c r="L240" s="130">
        <f t="shared" si="12"/>
        <v>-37</v>
      </c>
      <c r="M240" s="130">
        <f t="shared" si="12"/>
        <v>-285</v>
      </c>
      <c r="N240" s="130">
        <f t="shared" si="12"/>
        <v>-2.8918473386574037E-3</v>
      </c>
      <c r="O240" t="str">
        <f t="shared" si="15"/>
        <v>1713970</v>
      </c>
      <c r="P240" s="8" t="b">
        <f t="shared" si="13"/>
        <v>1</v>
      </c>
      <c r="Q240" s="8" t="b">
        <f t="shared" si="14"/>
        <v>1</v>
      </c>
    </row>
    <row r="241" spans="1:17" ht="15.75" hidden="1" x14ac:dyDescent="0.25">
      <c r="A241" t="str">
        <f>VLOOKUP(O241,'OLDPY1 Public Dist &amp; Sch'!A235:C5092,3,FALSE)</f>
        <v>48072322026</v>
      </c>
      <c r="B241" s="126">
        <v>1714050</v>
      </c>
      <c r="C241" s="101" t="s">
        <v>1936</v>
      </c>
      <c r="D241" s="102">
        <f>VLOOKUP($B241,'FY24 Formula counts Final Feds'!$D$4:$L$855,3,FALSE)</f>
        <v>66</v>
      </c>
      <c r="E241" s="102">
        <f>VLOOKUP($B241,'FY24 Formula counts Final Feds'!$D$4:$L$855,9,FALSE)</f>
        <v>739</v>
      </c>
      <c r="F241" s="129">
        <f>VLOOKUP($B241,'from ED Prelim 2021 (PY)'!$A$6:$E$856,5,FALSE)</f>
        <v>8.9309878213802429E-2</v>
      </c>
      <c r="H241" s="102">
        <v>82</v>
      </c>
      <c r="I241" s="102">
        <v>726</v>
      </c>
      <c r="J241" s="103">
        <v>0.11294765840220386</v>
      </c>
      <c r="L241" s="130">
        <f t="shared" si="12"/>
        <v>16</v>
      </c>
      <c r="M241" s="130">
        <f t="shared" si="12"/>
        <v>-13</v>
      </c>
      <c r="N241" s="130">
        <f t="shared" si="12"/>
        <v>2.363778018840143E-2</v>
      </c>
      <c r="O241" t="str">
        <f t="shared" si="15"/>
        <v>1714050</v>
      </c>
      <c r="P241" s="8" t="b">
        <f t="shared" si="13"/>
        <v>1</v>
      </c>
      <c r="Q241" s="8" t="b">
        <f t="shared" si="14"/>
        <v>1</v>
      </c>
    </row>
    <row r="242" spans="1:17" ht="15.75" hidden="1" x14ac:dyDescent="0.25">
      <c r="A242" t="str">
        <f>VLOOKUP(O242,'OLDPY1 Public Dist &amp; Sch'!A236:C5093,3,FALSE)</f>
        <v>06016401026</v>
      </c>
      <c r="B242" s="126">
        <v>1714100</v>
      </c>
      <c r="C242" s="101" t="s">
        <v>1937</v>
      </c>
      <c r="D242" s="102">
        <f>VLOOKUP($B242,'FY24 Formula counts Final Feds'!$D$4:$L$855,3,FALSE)</f>
        <v>450</v>
      </c>
      <c r="E242" s="102">
        <f>VLOOKUP($B242,'FY24 Formula counts Final Feds'!$D$4:$L$855,9,FALSE)</f>
        <v>3629</v>
      </c>
      <c r="F242" s="129">
        <f>VLOOKUP($B242,'from ED Prelim 2021 (PY)'!$A$6:$E$856,5,FALSE)</f>
        <v>0.12400110223201984</v>
      </c>
      <c r="H242" s="102">
        <v>344</v>
      </c>
      <c r="I242" s="102">
        <v>3512</v>
      </c>
      <c r="J242" s="103">
        <v>9.7949886104783598E-2</v>
      </c>
      <c r="L242" s="130">
        <f t="shared" si="12"/>
        <v>-106</v>
      </c>
      <c r="M242" s="130">
        <f t="shared" si="12"/>
        <v>-117</v>
      </c>
      <c r="N242" s="130">
        <f t="shared" si="12"/>
        <v>-2.6051216127236237E-2</v>
      </c>
      <c r="O242" t="str">
        <f t="shared" si="15"/>
        <v>1714100</v>
      </c>
      <c r="P242" s="8" t="b">
        <f t="shared" si="13"/>
        <v>1</v>
      </c>
      <c r="Q242" s="8" t="b">
        <f t="shared" si="14"/>
        <v>1</v>
      </c>
    </row>
    <row r="243" spans="1:17" ht="15.75" hidden="1" x14ac:dyDescent="0.25">
      <c r="A243" t="str">
        <f>VLOOKUP(O243,'OLDPY1 Public Dist &amp; Sch'!A237:C5094,3,FALSE)</f>
        <v>30039196026</v>
      </c>
      <c r="B243" s="126">
        <v>1713860</v>
      </c>
      <c r="C243" s="101" t="s">
        <v>1938</v>
      </c>
      <c r="D243" s="102">
        <f>VLOOKUP($B243,'FY24 Formula counts Final Feds'!$D$4:$L$855,3,FALSE)</f>
        <v>99</v>
      </c>
      <c r="E243" s="102">
        <f>VLOOKUP($B243,'FY24 Formula counts Final Feds'!$D$4:$L$855,9,FALSE)</f>
        <v>452</v>
      </c>
      <c r="F243" s="129">
        <f>VLOOKUP($B243,'from ED Prelim 2021 (PY)'!$A$6:$E$856,5,FALSE)</f>
        <v>0.21902654867256638</v>
      </c>
      <c r="H243" s="102">
        <v>70</v>
      </c>
      <c r="I243" s="102">
        <v>444</v>
      </c>
      <c r="J243" s="103">
        <v>0.15765765765765766</v>
      </c>
      <c r="L243" s="130">
        <f t="shared" si="12"/>
        <v>-29</v>
      </c>
      <c r="M243" s="130">
        <f t="shared" si="12"/>
        <v>-8</v>
      </c>
      <c r="N243" s="130">
        <f t="shared" si="12"/>
        <v>-6.1368891014908722E-2</v>
      </c>
      <c r="O243" t="str">
        <f t="shared" si="15"/>
        <v>1713860</v>
      </c>
      <c r="P243" s="8" t="b">
        <f t="shared" si="13"/>
        <v>1</v>
      </c>
      <c r="Q243" s="8" t="b">
        <f t="shared" si="14"/>
        <v>1</v>
      </c>
    </row>
    <row r="244" spans="1:17" ht="15.75" hidden="1" x14ac:dyDescent="0.25">
      <c r="A244" t="str">
        <f>VLOOKUP(O244,'OLDPY1 Public Dist &amp; Sch'!A238:C5095,3,FALSE)</f>
        <v>56099203004</v>
      </c>
      <c r="B244" s="126">
        <v>1714160</v>
      </c>
      <c r="C244" s="101" t="s">
        <v>1939</v>
      </c>
      <c r="D244" s="102">
        <f>VLOOKUP($B244,'FY24 Formula counts Final Feds'!$D$4:$L$855,3,FALSE)</f>
        <v>36</v>
      </c>
      <c r="E244" s="102">
        <f>VLOOKUP($B244,'FY24 Formula counts Final Feds'!$D$4:$L$855,9,FALSE)</f>
        <v>356</v>
      </c>
      <c r="F244" s="129">
        <f>VLOOKUP($B244,'from ED Prelim 2021 (PY)'!$A$6:$E$856,5,FALSE)</f>
        <v>0.10112359550561797</v>
      </c>
      <c r="H244" s="102">
        <v>49</v>
      </c>
      <c r="I244" s="102">
        <v>346</v>
      </c>
      <c r="J244" s="103">
        <v>0.1416184971098266</v>
      </c>
      <c r="L244" s="130">
        <f t="shared" si="12"/>
        <v>13</v>
      </c>
      <c r="M244" s="130">
        <f t="shared" si="12"/>
        <v>-10</v>
      </c>
      <c r="N244" s="130">
        <f t="shared" si="12"/>
        <v>4.0494901604208627E-2</v>
      </c>
      <c r="O244" t="str">
        <f t="shared" si="15"/>
        <v>1714160</v>
      </c>
      <c r="P244" s="8" t="b">
        <f t="shared" si="13"/>
        <v>1</v>
      </c>
      <c r="Q244" s="8" t="b">
        <f t="shared" si="14"/>
        <v>1</v>
      </c>
    </row>
    <row r="245" spans="1:17" ht="15.75" hidden="1" x14ac:dyDescent="0.25">
      <c r="A245" t="str">
        <f>VLOOKUP(O245,'OLDPY1 Public Dist &amp; Sch'!A239:C5096,3,FALSE)</f>
        <v>34049033002</v>
      </c>
      <c r="B245" s="126">
        <v>1714250</v>
      </c>
      <c r="C245" s="101" t="s">
        <v>1940</v>
      </c>
      <c r="D245" s="102">
        <f>VLOOKUP($B245,'FY24 Formula counts Final Feds'!$D$4:$L$855,3,FALSE)</f>
        <v>21</v>
      </c>
      <c r="E245" s="102">
        <f>VLOOKUP($B245,'FY24 Formula counts Final Feds'!$D$4:$L$855,9,FALSE)</f>
        <v>317</v>
      </c>
      <c r="F245" s="129">
        <f>VLOOKUP($B245,'from ED Prelim 2021 (PY)'!$A$6:$E$856,5,FALSE)</f>
        <v>6.6246056782334389E-2</v>
      </c>
      <c r="H245" s="102">
        <v>16</v>
      </c>
      <c r="I245" s="102">
        <v>307</v>
      </c>
      <c r="J245" s="103">
        <v>5.2117263843648211E-2</v>
      </c>
      <c r="L245" s="130">
        <f t="shared" si="12"/>
        <v>-5</v>
      </c>
      <c r="M245" s="130">
        <f t="shared" si="12"/>
        <v>-10</v>
      </c>
      <c r="N245" s="130">
        <f t="shared" si="12"/>
        <v>-1.4128792938686179E-2</v>
      </c>
      <c r="O245" t="str">
        <f t="shared" si="15"/>
        <v>1714250</v>
      </c>
      <c r="P245" s="8" t="b">
        <f t="shared" si="13"/>
        <v>1</v>
      </c>
      <c r="Q245" s="8" t="b">
        <f t="shared" si="14"/>
        <v>1</v>
      </c>
    </row>
    <row r="246" spans="1:17" ht="15.75" hidden="1" x14ac:dyDescent="0.25">
      <c r="A246" t="str">
        <f>VLOOKUP(O246,'OLDPY1 Public Dist &amp; Sch'!A240:C5097,3,FALSE)</f>
        <v>47098001026</v>
      </c>
      <c r="B246" s="126">
        <v>1714350</v>
      </c>
      <c r="C246" s="101" t="s">
        <v>1941</v>
      </c>
      <c r="D246" s="102">
        <f>VLOOKUP($B246,'FY24 Formula counts Final Feds'!$D$4:$L$855,3,FALSE)</f>
        <v>73</v>
      </c>
      <c r="E246" s="102">
        <f>VLOOKUP($B246,'FY24 Formula counts Final Feds'!$D$4:$L$855,9,FALSE)</f>
        <v>651</v>
      </c>
      <c r="F246" s="129">
        <f>VLOOKUP($B246,'from ED Prelim 2021 (PY)'!$A$6:$E$856,5,FALSE)</f>
        <v>0.11213517665130568</v>
      </c>
      <c r="H246" s="102">
        <v>50</v>
      </c>
      <c r="I246" s="102">
        <v>634</v>
      </c>
      <c r="J246" s="103">
        <v>7.8864353312302835E-2</v>
      </c>
      <c r="L246" s="130">
        <f t="shared" si="12"/>
        <v>-23</v>
      </c>
      <c r="M246" s="130">
        <f t="shared" si="12"/>
        <v>-17</v>
      </c>
      <c r="N246" s="130">
        <f t="shared" si="12"/>
        <v>-3.3270823339002845E-2</v>
      </c>
      <c r="O246" t="str">
        <f t="shared" si="15"/>
        <v>1714350</v>
      </c>
      <c r="P246" s="8" t="b">
        <f t="shared" si="13"/>
        <v>1</v>
      </c>
      <c r="Q246" s="8" t="b">
        <f t="shared" si="14"/>
        <v>1</v>
      </c>
    </row>
    <row r="247" spans="1:17" ht="18.75" x14ac:dyDescent="0.3">
      <c r="A247" t="str">
        <f>VLOOKUP(O247,'OLDPY1 Public Dist &amp; Sch'!A241:C5098,3,FALSE)</f>
        <v>47071269004</v>
      </c>
      <c r="B247" s="126">
        <v>1714410</v>
      </c>
      <c r="C247" s="173" t="s">
        <v>1942</v>
      </c>
      <c r="D247" s="174">
        <f>VLOOKUP($B247,'FY24 Formula counts Final Feds'!$D$4:$L$855,3,FALSE)</f>
        <v>10</v>
      </c>
      <c r="E247" s="174">
        <f>VLOOKUP($B247,'FY24 Formula counts Final Feds'!$D$4:$L$855,9,FALSE)</f>
        <v>75</v>
      </c>
      <c r="F247" s="175">
        <f>VLOOKUP($B247,'from ED Prelim 2021 (PY)'!$A$6:$E$856,5,FALSE)</f>
        <v>0.13333333333333333</v>
      </c>
      <c r="G247" s="176"/>
      <c r="H247" s="174">
        <v>6</v>
      </c>
      <c r="I247" s="174">
        <v>74</v>
      </c>
      <c r="J247" s="177">
        <v>8.1081081081081086E-2</v>
      </c>
      <c r="K247" s="176"/>
      <c r="L247" s="178">
        <f t="shared" si="12"/>
        <v>-4</v>
      </c>
      <c r="M247" s="178">
        <f t="shared" si="12"/>
        <v>-1</v>
      </c>
      <c r="N247" s="178">
        <f t="shared" si="12"/>
        <v>-5.2252252252252246E-2</v>
      </c>
      <c r="O247" t="str">
        <f t="shared" si="15"/>
        <v>1714410</v>
      </c>
      <c r="P247" s="8" t="b">
        <f t="shared" si="13"/>
        <v>0</v>
      </c>
      <c r="Q247" s="8" t="b">
        <f t="shared" si="14"/>
        <v>1</v>
      </c>
    </row>
    <row r="248" spans="1:17" ht="15.75" hidden="1" x14ac:dyDescent="0.25">
      <c r="A248" t="str">
        <f>VLOOKUP(O248,'OLDPY1 Public Dist &amp; Sch'!A242:C5099,3,FALSE)</f>
        <v>53102140026</v>
      </c>
      <c r="B248" s="126">
        <v>1714430</v>
      </c>
      <c r="C248" s="101" t="s">
        <v>1943</v>
      </c>
      <c r="D248" s="102">
        <f>VLOOKUP($B248,'FY24 Formula counts Final Feds'!$D$4:$L$855,3,FALSE)</f>
        <v>133</v>
      </c>
      <c r="E248" s="102">
        <f>VLOOKUP($B248,'FY24 Formula counts Final Feds'!$D$4:$L$855,9,FALSE)</f>
        <v>1814</v>
      </c>
      <c r="F248" s="129">
        <f>VLOOKUP($B248,'from ED Prelim 2021 (PY)'!$A$6:$E$856,5,FALSE)</f>
        <v>7.3318632855567806E-2</v>
      </c>
      <c r="H248" s="102">
        <v>151</v>
      </c>
      <c r="I248" s="102">
        <v>1778</v>
      </c>
      <c r="J248" s="103">
        <v>8.4926884139482559E-2</v>
      </c>
      <c r="L248" s="130">
        <f t="shared" si="12"/>
        <v>18</v>
      </c>
      <c r="M248" s="130">
        <f t="shared" si="12"/>
        <v>-36</v>
      </c>
      <c r="N248" s="130">
        <f t="shared" si="12"/>
        <v>1.1608251283914753E-2</v>
      </c>
      <c r="O248" t="str">
        <f t="shared" si="15"/>
        <v>1714430</v>
      </c>
      <c r="P248" s="8" t="b">
        <f t="shared" si="13"/>
        <v>1</v>
      </c>
      <c r="Q248" s="8" t="b">
        <f t="shared" si="14"/>
        <v>1</v>
      </c>
    </row>
    <row r="249" spans="1:17" ht="15.75" hidden="1" x14ac:dyDescent="0.25">
      <c r="A249" t="str">
        <f>VLOOKUP(O249,'OLDPY1 Public Dist &amp; Sch'!A243:C5100,3,FALSE)</f>
        <v>05016065004</v>
      </c>
      <c r="B249" s="126">
        <v>1714460</v>
      </c>
      <c r="C249" s="101" t="s">
        <v>1944</v>
      </c>
      <c r="D249" s="102">
        <f>VLOOKUP($B249,'FY24 Formula counts Final Feds'!$D$4:$L$855,3,FALSE)</f>
        <v>811</v>
      </c>
      <c r="E249" s="102">
        <f>VLOOKUP($B249,'FY24 Formula counts Final Feds'!$D$4:$L$855,9,FALSE)</f>
        <v>8440</v>
      </c>
      <c r="F249" s="129">
        <f>VLOOKUP($B249,'from ED Prelim 2021 (PY)'!$A$6:$E$856,5,FALSE)</f>
        <v>9.6090047393364936E-2</v>
      </c>
      <c r="H249" s="102">
        <v>830</v>
      </c>
      <c r="I249" s="102">
        <v>8168</v>
      </c>
      <c r="J249" s="103">
        <v>0.10161606268364348</v>
      </c>
      <c r="L249" s="130">
        <f t="shared" si="12"/>
        <v>19</v>
      </c>
      <c r="M249" s="130">
        <f t="shared" si="12"/>
        <v>-272</v>
      </c>
      <c r="N249" s="130">
        <f t="shared" si="12"/>
        <v>5.5260152902785464E-3</v>
      </c>
      <c r="O249" t="str">
        <f t="shared" si="15"/>
        <v>1714460</v>
      </c>
      <c r="P249" s="8" t="b">
        <f t="shared" si="13"/>
        <v>1</v>
      </c>
      <c r="Q249" s="8" t="b">
        <f t="shared" si="14"/>
        <v>1</v>
      </c>
    </row>
    <row r="250" spans="1:17" ht="15.75" hidden="1" x14ac:dyDescent="0.25">
      <c r="A250" t="str">
        <f>VLOOKUP(O250,'OLDPY1 Public Dist &amp; Sch'!A244:C5101,3,FALSE)</f>
        <v>05016202017</v>
      </c>
      <c r="B250" s="126">
        <v>1714490</v>
      </c>
      <c r="C250" s="101" t="s">
        <v>1945</v>
      </c>
      <c r="D250" s="102">
        <f>VLOOKUP($B250,'FY24 Formula counts Final Feds'!$D$4:$L$855,3,FALSE)</f>
        <v>273</v>
      </c>
      <c r="E250" s="102">
        <f>VLOOKUP($B250,'FY24 Formula counts Final Feds'!$D$4:$L$855,9,FALSE)</f>
        <v>3576</v>
      </c>
      <c r="F250" s="129">
        <f>VLOOKUP($B250,'from ED Prelim 2021 (PY)'!$A$6:$E$856,5,FALSE)</f>
        <v>7.6342281879194632E-2</v>
      </c>
      <c r="H250" s="102">
        <v>252</v>
      </c>
      <c r="I250" s="102">
        <v>3461</v>
      </c>
      <c r="J250" s="103">
        <v>7.2811326206298752E-2</v>
      </c>
      <c r="L250" s="130">
        <f t="shared" si="12"/>
        <v>-21</v>
      </c>
      <c r="M250" s="130">
        <f t="shared" si="12"/>
        <v>-115</v>
      </c>
      <c r="N250" s="130">
        <f t="shared" si="12"/>
        <v>-3.5309556728958802E-3</v>
      </c>
      <c r="O250" t="str">
        <f t="shared" si="15"/>
        <v>1714490</v>
      </c>
      <c r="P250" s="8" t="b">
        <f t="shared" si="13"/>
        <v>1</v>
      </c>
      <c r="Q250" s="8" t="b">
        <f t="shared" si="14"/>
        <v>1</v>
      </c>
    </row>
    <row r="251" spans="1:17" ht="15.75" hidden="1" x14ac:dyDescent="0.25">
      <c r="A251" t="str">
        <f>VLOOKUP(O251,'OLDPY1 Public Dist &amp; Sch'!A245:C5102,3,FALSE)</f>
        <v>07016231016</v>
      </c>
      <c r="B251" s="126">
        <v>1714580</v>
      </c>
      <c r="C251" s="101" t="s">
        <v>1946</v>
      </c>
      <c r="D251" s="102">
        <f>VLOOKUP($B251,'FY24 Formula counts Final Feds'!$D$4:$L$855,3,FALSE)</f>
        <v>104</v>
      </c>
      <c r="E251" s="102">
        <f>VLOOKUP($B251,'FY24 Formula counts Final Feds'!$D$4:$L$855,9,FALSE)</f>
        <v>1331</v>
      </c>
      <c r="F251" s="129">
        <f>VLOOKUP($B251,'from ED Prelim 2021 (PY)'!$A$6:$E$856,5,FALSE)</f>
        <v>7.8136739293764093E-2</v>
      </c>
      <c r="H251" s="102">
        <v>80</v>
      </c>
      <c r="I251" s="102">
        <v>1288</v>
      </c>
      <c r="J251" s="103">
        <v>6.2111801242236024E-2</v>
      </c>
      <c r="L251" s="130">
        <f t="shared" si="12"/>
        <v>-24</v>
      </c>
      <c r="M251" s="130">
        <f t="shared" si="12"/>
        <v>-43</v>
      </c>
      <c r="N251" s="130">
        <f t="shared" si="12"/>
        <v>-1.6024938051528069E-2</v>
      </c>
      <c r="O251" t="str">
        <f t="shared" si="15"/>
        <v>1714580</v>
      </c>
      <c r="P251" s="8" t="b">
        <f t="shared" si="13"/>
        <v>1</v>
      </c>
      <c r="Q251" s="8" t="b">
        <f t="shared" si="14"/>
        <v>1</v>
      </c>
    </row>
    <row r="252" spans="1:17" ht="15.75" hidden="1" x14ac:dyDescent="0.25">
      <c r="A252" t="str">
        <f>VLOOKUP(O252,'OLDPY1 Public Dist &amp; Sch'!A246:C5103,3,FALSE)</f>
        <v>07016124002</v>
      </c>
      <c r="B252" s="126">
        <v>1714550</v>
      </c>
      <c r="C252" s="101" t="s">
        <v>1947</v>
      </c>
      <c r="D252" s="102">
        <f>VLOOKUP($B252,'FY24 Formula counts Final Feds'!$D$4:$L$855,3,FALSE)</f>
        <v>236</v>
      </c>
      <c r="E252" s="102">
        <f>VLOOKUP($B252,'FY24 Formula counts Final Feds'!$D$4:$L$855,9,FALSE)</f>
        <v>2409</v>
      </c>
      <c r="F252" s="129">
        <f>VLOOKUP($B252,'from ED Prelim 2021 (PY)'!$A$6:$E$856,5,FALSE)</f>
        <v>9.7965960979659608E-2</v>
      </c>
      <c r="H252" s="102">
        <v>198</v>
      </c>
      <c r="I252" s="102">
        <v>2331</v>
      </c>
      <c r="J252" s="103">
        <v>8.4942084942084939E-2</v>
      </c>
      <c r="L252" s="130">
        <f t="shared" si="12"/>
        <v>-38</v>
      </c>
      <c r="M252" s="130">
        <f t="shared" si="12"/>
        <v>-78</v>
      </c>
      <c r="N252" s="130">
        <f t="shared" si="12"/>
        <v>-1.3023876037574669E-2</v>
      </c>
      <c r="O252" t="str">
        <f t="shared" si="15"/>
        <v>1714550</v>
      </c>
      <c r="P252" s="8" t="b">
        <f t="shared" si="13"/>
        <v>1</v>
      </c>
      <c r="Q252" s="8" t="b">
        <f t="shared" si="14"/>
        <v>1</v>
      </c>
    </row>
    <row r="253" spans="1:17" ht="15.75" hidden="1" x14ac:dyDescent="0.25">
      <c r="A253" t="str">
        <f>VLOOKUP(O253,'OLDPY1 Public Dist &amp; Sch'!A247:C5104,3,FALSE)</f>
        <v>21028115004</v>
      </c>
      <c r="B253" s="126">
        <v>1714640</v>
      </c>
      <c r="C253" s="101" t="s">
        <v>1948</v>
      </c>
      <c r="D253" s="102">
        <f>VLOOKUP($B253,'FY24 Formula counts Final Feds'!$D$4:$L$855,3,FALSE)</f>
        <v>36</v>
      </c>
      <c r="E253" s="102">
        <f>VLOOKUP($B253,'FY24 Formula counts Final Feds'!$D$4:$L$855,9,FALSE)</f>
        <v>259</v>
      </c>
      <c r="F253" s="129">
        <f>VLOOKUP($B253,'from ED Prelim 2021 (PY)'!$A$6:$E$856,5,FALSE)</f>
        <v>0.138996138996139</v>
      </c>
      <c r="H253" s="102">
        <v>37</v>
      </c>
      <c r="I253" s="102">
        <v>253</v>
      </c>
      <c r="J253" s="103">
        <v>0.14624505928853754</v>
      </c>
      <c r="L253" s="130">
        <f t="shared" si="12"/>
        <v>1</v>
      </c>
      <c r="M253" s="130">
        <f t="shared" si="12"/>
        <v>-6</v>
      </c>
      <c r="N253" s="130">
        <f t="shared" si="12"/>
        <v>7.2489202923985419E-3</v>
      </c>
      <c r="O253" t="str">
        <f t="shared" si="15"/>
        <v>1714640</v>
      </c>
      <c r="P253" s="8" t="b">
        <f t="shared" si="13"/>
        <v>1</v>
      </c>
      <c r="Q253" s="8" t="b">
        <f t="shared" si="14"/>
        <v>1</v>
      </c>
    </row>
    <row r="254" spans="1:17" ht="15.75" hidden="1" x14ac:dyDescent="0.25">
      <c r="A254" t="str">
        <f>VLOOKUP(O254,'OLDPY1 Public Dist &amp; Sch'!A248:C5105,3,FALSE)</f>
        <v>20096225016</v>
      </c>
      <c r="B254" s="126">
        <v>1726180</v>
      </c>
      <c r="C254" s="101" t="s">
        <v>1949</v>
      </c>
      <c r="D254" s="102">
        <f>VLOOKUP($B254,'FY24 Formula counts Final Feds'!$D$4:$L$855,3,FALSE)</f>
        <v>64</v>
      </c>
      <c r="E254" s="102">
        <f>VLOOKUP($B254,'FY24 Formula counts Final Feds'!$D$4:$L$855,9,FALSE)</f>
        <v>454</v>
      </c>
      <c r="F254" s="129">
        <f>VLOOKUP($B254,'from ED Prelim 2021 (PY)'!$A$6:$E$856,5,FALSE)</f>
        <v>0.14096916299559473</v>
      </c>
      <c r="H254" s="102">
        <v>74</v>
      </c>
      <c r="I254" s="102">
        <v>438</v>
      </c>
      <c r="J254" s="103">
        <v>0.16894977168949771</v>
      </c>
      <c r="L254" s="130">
        <f t="shared" si="12"/>
        <v>10</v>
      </c>
      <c r="M254" s="130">
        <f t="shared" si="12"/>
        <v>-16</v>
      </c>
      <c r="N254" s="130">
        <f t="shared" si="12"/>
        <v>2.7980608693902981E-2</v>
      </c>
      <c r="O254" t="str">
        <f t="shared" si="15"/>
        <v>1726180</v>
      </c>
      <c r="P254" s="8" t="b">
        <f t="shared" si="13"/>
        <v>1</v>
      </c>
      <c r="Q254" s="8" t="b">
        <f t="shared" si="14"/>
        <v>1</v>
      </c>
    </row>
    <row r="255" spans="1:17" ht="15.75" hidden="1" x14ac:dyDescent="0.25">
      <c r="A255" t="str">
        <f>VLOOKUP(O255,'OLDPY1 Public Dist &amp; Sch'!A249:C5106,3,FALSE)</f>
        <v>20096112004</v>
      </c>
      <c r="B255" s="126">
        <v>1714710</v>
      </c>
      <c r="C255" s="101" t="s">
        <v>1950</v>
      </c>
      <c r="D255" s="102">
        <f>VLOOKUP($B255,'FY24 Formula counts Final Feds'!$D$4:$L$855,3,FALSE)</f>
        <v>112</v>
      </c>
      <c r="E255" s="102">
        <f>VLOOKUP($B255,'FY24 Formula counts Final Feds'!$D$4:$L$855,9,FALSE)</f>
        <v>562</v>
      </c>
      <c r="F255" s="129">
        <f>VLOOKUP($B255,'from ED Prelim 2021 (PY)'!$A$6:$E$856,5,FALSE)</f>
        <v>0.199288256227758</v>
      </c>
      <c r="H255" s="102">
        <v>125</v>
      </c>
      <c r="I255" s="102">
        <v>542</v>
      </c>
      <c r="J255" s="103">
        <v>0.23062730627306274</v>
      </c>
      <c r="L255" s="130">
        <f t="shared" si="12"/>
        <v>13</v>
      </c>
      <c r="M255" s="130">
        <f t="shared" si="12"/>
        <v>-20</v>
      </c>
      <c r="N255" s="130">
        <f t="shared" si="12"/>
        <v>3.1339050045304739E-2</v>
      </c>
      <c r="O255" t="str">
        <f t="shared" si="15"/>
        <v>1714710</v>
      </c>
      <c r="P255" s="8" t="b">
        <f t="shared" si="13"/>
        <v>1</v>
      </c>
      <c r="Q255" s="8" t="b">
        <f t="shared" si="14"/>
        <v>1</v>
      </c>
    </row>
    <row r="256" spans="1:17" ht="15.75" hidden="1" x14ac:dyDescent="0.25">
      <c r="A256" t="str">
        <f>VLOOKUP(O256,'OLDPY1 Public Dist &amp; Sch'!A250:C5107,3,FALSE)</f>
        <v>56099089002</v>
      </c>
      <c r="B256" s="126">
        <v>1714760</v>
      </c>
      <c r="C256" s="101" t="s">
        <v>1951</v>
      </c>
      <c r="D256" s="102">
        <f>VLOOKUP($B256,'FY24 Formula counts Final Feds'!$D$4:$L$855,3,FALSE)</f>
        <v>90</v>
      </c>
      <c r="E256" s="102">
        <f>VLOOKUP($B256,'FY24 Formula counts Final Feds'!$D$4:$L$855,9,FALSE)</f>
        <v>365</v>
      </c>
      <c r="F256" s="129">
        <f>VLOOKUP($B256,'from ED Prelim 2021 (PY)'!$A$6:$E$856,5,FALSE)</f>
        <v>0.24657534246575341</v>
      </c>
      <c r="H256" s="102">
        <v>84</v>
      </c>
      <c r="I256" s="102">
        <v>354</v>
      </c>
      <c r="J256" s="103">
        <v>0.23728813559322035</v>
      </c>
      <c r="L256" s="130">
        <f t="shared" si="12"/>
        <v>-6</v>
      </c>
      <c r="M256" s="130">
        <f t="shared" si="12"/>
        <v>-11</v>
      </c>
      <c r="N256" s="130">
        <f t="shared" si="12"/>
        <v>-9.2872068725330659E-3</v>
      </c>
      <c r="O256" t="str">
        <f t="shared" si="15"/>
        <v>1714760</v>
      </c>
      <c r="P256" s="8" t="b">
        <f t="shared" si="13"/>
        <v>1</v>
      </c>
      <c r="Q256" s="8" t="b">
        <f t="shared" si="14"/>
        <v>1</v>
      </c>
    </row>
    <row r="257" spans="1:17" ht="15.75" hidden="1" x14ac:dyDescent="0.25">
      <c r="A257" t="str">
        <f>VLOOKUP(O257,'OLDPY1 Public Dist &amp; Sch'!A251:C5108,3,FALSE)</f>
        <v>48072265026</v>
      </c>
      <c r="B257" s="126">
        <v>1700044</v>
      </c>
      <c r="C257" s="101" t="s">
        <v>1952</v>
      </c>
      <c r="D257" s="102">
        <f>VLOOKUP($B257,'FY24 Formula counts Final Feds'!$D$4:$L$855,3,FALSE)</f>
        <v>165</v>
      </c>
      <c r="E257" s="102">
        <f>VLOOKUP($B257,'FY24 Formula counts Final Feds'!$D$4:$L$855,9,FALSE)</f>
        <v>1354</v>
      </c>
      <c r="F257" s="129">
        <f>VLOOKUP($B257,'from ED Prelim 2021 (PY)'!$A$6:$E$856,5,FALSE)</f>
        <v>0.12186115214180207</v>
      </c>
      <c r="H257" s="102">
        <v>129</v>
      </c>
      <c r="I257" s="102">
        <v>1339</v>
      </c>
      <c r="J257" s="103">
        <v>9.6340552651232259E-2</v>
      </c>
      <c r="L257" s="130">
        <f t="shared" si="12"/>
        <v>-36</v>
      </c>
      <c r="M257" s="130">
        <f t="shared" si="12"/>
        <v>-15</v>
      </c>
      <c r="N257" s="130">
        <f t="shared" si="12"/>
        <v>-2.5520599490569812E-2</v>
      </c>
      <c r="O257" t="str">
        <f t="shared" si="15"/>
        <v>1700044</v>
      </c>
      <c r="P257" s="8" t="b">
        <f t="shared" si="13"/>
        <v>1</v>
      </c>
      <c r="Q257" s="8" t="b">
        <f t="shared" si="14"/>
        <v>1</v>
      </c>
    </row>
    <row r="258" spans="1:17" ht="15.75" x14ac:dyDescent="0.25">
      <c r="A258" t="str">
        <f>VLOOKUP(O258,'OLDPY1 Public Dist &amp; Sch'!A252:C5109,3,FALSE)</f>
        <v>13041099004</v>
      </c>
      <c r="B258" s="126">
        <v>1714940</v>
      </c>
      <c r="C258" s="101" t="s">
        <v>1953</v>
      </c>
      <c r="D258" s="102">
        <f>VLOOKUP($B258,'FY24 Formula counts Final Feds'!$D$4:$L$855,3,FALSE)</f>
        <v>8</v>
      </c>
      <c r="E258" s="102">
        <f>VLOOKUP($B258,'FY24 Formula counts Final Feds'!$D$4:$L$855,9,FALSE)</f>
        <v>79</v>
      </c>
      <c r="F258" s="129">
        <f>VLOOKUP($B258,'from ED Prelim 2021 (PY)'!$A$6:$E$856,5,FALSE)</f>
        <v>0.10126582278481013</v>
      </c>
      <c r="H258" s="102">
        <v>9</v>
      </c>
      <c r="I258" s="102">
        <v>78</v>
      </c>
      <c r="J258" s="103">
        <v>0.11538461538461539</v>
      </c>
      <c r="L258" s="130">
        <f t="shared" si="12"/>
        <v>1</v>
      </c>
      <c r="M258" s="130">
        <f t="shared" si="12"/>
        <v>-1</v>
      </c>
      <c r="N258" s="130">
        <f t="shared" si="12"/>
        <v>1.4118792599805266E-2</v>
      </c>
      <c r="O258" t="str">
        <f t="shared" si="15"/>
        <v>1714940</v>
      </c>
      <c r="P258" s="8" t="b">
        <f t="shared" si="13"/>
        <v>0</v>
      </c>
      <c r="Q258" s="8" t="b">
        <f t="shared" si="14"/>
        <v>0</v>
      </c>
    </row>
    <row r="259" spans="1:17" ht="15.75" hidden="1" x14ac:dyDescent="0.25">
      <c r="A259" t="str">
        <f>VLOOKUP(O259,'OLDPY1 Public Dist &amp; Sch'!A253:C5110,3,FALSE)</f>
        <v>19022100016</v>
      </c>
      <c r="B259" s="126">
        <v>1715030</v>
      </c>
      <c r="C259" s="101" t="s">
        <v>1954</v>
      </c>
      <c r="D259" s="102">
        <f>VLOOKUP($B259,'FY24 Formula counts Final Feds'!$D$4:$L$855,3,FALSE)</f>
        <v>143</v>
      </c>
      <c r="E259" s="102">
        <f>VLOOKUP($B259,'FY24 Formula counts Final Feds'!$D$4:$L$855,9,FALSE)</f>
        <v>1510</v>
      </c>
      <c r="F259" s="129">
        <f>VLOOKUP($B259,'from ED Prelim 2021 (PY)'!$A$6:$E$856,5,FALSE)</f>
        <v>9.4701986754966883E-2</v>
      </c>
      <c r="H259" s="102">
        <v>155</v>
      </c>
      <c r="I259" s="102">
        <v>1465</v>
      </c>
      <c r="J259" s="103">
        <v>0.10580204778156997</v>
      </c>
      <c r="L259" s="130">
        <f t="shared" si="12"/>
        <v>12</v>
      </c>
      <c r="M259" s="130">
        <f t="shared" si="12"/>
        <v>-45</v>
      </c>
      <c r="N259" s="130">
        <f t="shared" si="12"/>
        <v>1.1100061026603089E-2</v>
      </c>
      <c r="O259" t="str">
        <f t="shared" si="15"/>
        <v>1715030</v>
      </c>
      <c r="P259" s="8" t="b">
        <f t="shared" si="13"/>
        <v>1</v>
      </c>
      <c r="Q259" s="8" t="b">
        <f t="shared" si="14"/>
        <v>1</v>
      </c>
    </row>
    <row r="260" spans="1:17" ht="15.75" hidden="1" x14ac:dyDescent="0.25">
      <c r="A260" t="str">
        <f>VLOOKUP(O260,'OLDPY1 Public Dist &amp; Sch'!A254:C5111,3,FALSE)</f>
        <v>13041003004</v>
      </c>
      <c r="B260" s="126">
        <v>1715090</v>
      </c>
      <c r="C260" s="101" t="s">
        <v>1955</v>
      </c>
      <c r="D260" s="102">
        <f>VLOOKUP($B260,'FY24 Formula counts Final Feds'!$D$4:$L$855,3,FALSE)</f>
        <v>31</v>
      </c>
      <c r="E260" s="102">
        <f>VLOOKUP($B260,'FY24 Formula counts Final Feds'!$D$4:$L$855,9,FALSE)</f>
        <v>276</v>
      </c>
      <c r="F260" s="129">
        <f>VLOOKUP($B260,'from ED Prelim 2021 (PY)'!$A$6:$E$856,5,FALSE)</f>
        <v>0.11231884057971014</v>
      </c>
      <c r="H260" s="102">
        <v>27</v>
      </c>
      <c r="I260" s="102">
        <v>270</v>
      </c>
      <c r="J260" s="103">
        <v>0.1</v>
      </c>
      <c r="L260" s="130">
        <f t="shared" si="12"/>
        <v>-4</v>
      </c>
      <c r="M260" s="130">
        <f t="shared" si="12"/>
        <v>-6</v>
      </c>
      <c r="N260" s="130">
        <f t="shared" si="12"/>
        <v>-1.2318840579710139E-2</v>
      </c>
      <c r="O260" t="str">
        <f t="shared" si="15"/>
        <v>1715090</v>
      </c>
      <c r="P260" s="8" t="b">
        <f t="shared" si="13"/>
        <v>1</v>
      </c>
      <c r="Q260" s="8" t="b">
        <f t="shared" si="14"/>
        <v>1</v>
      </c>
    </row>
    <row r="261" spans="1:17" ht="15.75" hidden="1" x14ac:dyDescent="0.25">
      <c r="A261" t="str">
        <f>VLOOKUP(O261,'OLDPY1 Public Dist &amp; Sch'!A255:C5112,3,FALSE)</f>
        <v>53102006026</v>
      </c>
      <c r="B261" s="126">
        <v>1715100</v>
      </c>
      <c r="C261" s="101" t="s">
        <v>1956</v>
      </c>
      <c r="D261" s="102">
        <f>VLOOKUP($B261,'FY24 Formula counts Final Feds'!$D$4:$L$855,3,FALSE)</f>
        <v>115</v>
      </c>
      <c r="E261" s="102">
        <f>VLOOKUP($B261,'FY24 Formula counts Final Feds'!$D$4:$L$855,9,FALSE)</f>
        <v>959</v>
      </c>
      <c r="F261" s="129">
        <f>VLOOKUP($B261,'from ED Prelim 2021 (PY)'!$A$6:$E$856,5,FALSE)</f>
        <v>0.11991657977059438</v>
      </c>
      <c r="H261" s="102">
        <v>131</v>
      </c>
      <c r="I261" s="102">
        <v>936</v>
      </c>
      <c r="J261" s="103">
        <v>0.13995726495726496</v>
      </c>
      <c r="L261" s="130">
        <f t="shared" si="12"/>
        <v>16</v>
      </c>
      <c r="M261" s="130">
        <f t="shared" si="12"/>
        <v>-23</v>
      </c>
      <c r="N261" s="130">
        <f t="shared" si="12"/>
        <v>2.0040685186670584E-2</v>
      </c>
      <c r="O261" t="str">
        <f t="shared" si="15"/>
        <v>1715100</v>
      </c>
      <c r="P261" s="8" t="b">
        <f t="shared" si="13"/>
        <v>1</v>
      </c>
      <c r="Q261" s="8" t="b">
        <f t="shared" si="14"/>
        <v>1</v>
      </c>
    </row>
    <row r="262" spans="1:17" ht="15.75" hidden="1" x14ac:dyDescent="0.25">
      <c r="A262" t="str">
        <f>VLOOKUP(O262,'OLDPY1 Public Dist &amp; Sch'!A256:C5113,3,FALSE)</f>
        <v>09010001026</v>
      </c>
      <c r="B262" s="126">
        <v>1715180</v>
      </c>
      <c r="C262" s="101" t="s">
        <v>1957</v>
      </c>
      <c r="D262" s="102">
        <f>VLOOKUP($B262,'FY24 Formula counts Final Feds'!$D$4:$L$855,3,FALSE)</f>
        <v>56</v>
      </c>
      <c r="E262" s="102">
        <f>VLOOKUP($B262,'FY24 Formula counts Final Feds'!$D$4:$L$855,9,FALSE)</f>
        <v>669</v>
      </c>
      <c r="F262" s="129">
        <f>VLOOKUP($B262,'from ED Prelim 2021 (PY)'!$A$6:$E$856,5,FALSE)</f>
        <v>8.3707025411061287E-2</v>
      </c>
      <c r="H262" s="102">
        <v>73</v>
      </c>
      <c r="I262" s="102">
        <v>661</v>
      </c>
      <c r="J262" s="103">
        <v>0.11043872919818457</v>
      </c>
      <c r="L262" s="130">
        <f t="shared" si="12"/>
        <v>17</v>
      </c>
      <c r="M262" s="130">
        <f t="shared" si="12"/>
        <v>-8</v>
      </c>
      <c r="N262" s="130">
        <f t="shared" si="12"/>
        <v>2.6731703787123279E-2</v>
      </c>
      <c r="O262" t="str">
        <f t="shared" si="15"/>
        <v>1715180</v>
      </c>
      <c r="P262" s="8" t="b">
        <f t="shared" si="13"/>
        <v>1</v>
      </c>
      <c r="Q262" s="8" t="b">
        <f t="shared" si="14"/>
        <v>1</v>
      </c>
    </row>
    <row r="263" spans="1:17" ht="15.75" hidden="1" x14ac:dyDescent="0.25">
      <c r="A263" t="str">
        <f>VLOOKUP(O263,'OLDPY1 Public Dist &amp; Sch'!A257:C5114,3,FALSE)</f>
        <v>17053074027</v>
      </c>
      <c r="B263" s="126">
        <v>1701390</v>
      </c>
      <c r="C263" s="101" t="s">
        <v>1958</v>
      </c>
      <c r="D263" s="102">
        <f>VLOOKUP($B263,'FY24 Formula counts Final Feds'!$D$4:$L$855,3,FALSE)</f>
        <v>33</v>
      </c>
      <c r="E263" s="102">
        <f>VLOOKUP($B263,'FY24 Formula counts Final Feds'!$D$4:$L$855,9,FALSE)</f>
        <v>323</v>
      </c>
      <c r="F263" s="129">
        <f>VLOOKUP($B263,'from ED Prelim 2021 (PY)'!$A$6:$E$856,5,FALSE)</f>
        <v>0.1021671826625387</v>
      </c>
      <c r="H263" s="102">
        <v>29</v>
      </c>
      <c r="I263" s="102">
        <v>320</v>
      </c>
      <c r="J263" s="103">
        <v>9.0624999999999997E-2</v>
      </c>
      <c r="L263" s="130">
        <f t="shared" si="12"/>
        <v>-4</v>
      </c>
      <c r="M263" s="130">
        <f t="shared" si="12"/>
        <v>-3</v>
      </c>
      <c r="N263" s="130">
        <f t="shared" si="12"/>
        <v>-1.1542182662538703E-2</v>
      </c>
      <c r="O263" t="str">
        <f t="shared" si="15"/>
        <v>1701390</v>
      </c>
      <c r="P263" s="8" t="b">
        <f t="shared" si="13"/>
        <v>1</v>
      </c>
      <c r="Q263" s="8" t="b">
        <f t="shared" si="14"/>
        <v>1</v>
      </c>
    </row>
    <row r="264" spans="1:17" ht="15.75" hidden="1" x14ac:dyDescent="0.25">
      <c r="A264" t="str">
        <f>VLOOKUP(O264,'OLDPY1 Public Dist &amp; Sch'!A258:C5115,3,FALSE)</f>
        <v>12013035026</v>
      </c>
      <c r="B264" s="126">
        <v>1715400</v>
      </c>
      <c r="C264" s="101" t="s">
        <v>1959</v>
      </c>
      <c r="D264" s="102">
        <f>VLOOKUP($B264,'FY24 Formula counts Final Feds'!$D$4:$L$855,3,FALSE)</f>
        <v>198</v>
      </c>
      <c r="E264" s="102">
        <f>VLOOKUP($B264,'FY24 Formula counts Final Feds'!$D$4:$L$855,9,FALSE)</f>
        <v>1342</v>
      </c>
      <c r="F264" s="129">
        <f>VLOOKUP($B264,'from ED Prelim 2021 (PY)'!$A$6:$E$856,5,FALSE)</f>
        <v>0.14754098360655737</v>
      </c>
      <c r="H264" s="102">
        <v>252</v>
      </c>
      <c r="I264" s="102">
        <v>1312</v>
      </c>
      <c r="J264" s="103">
        <v>0.19207317073170732</v>
      </c>
      <c r="L264" s="130">
        <f t="shared" si="12"/>
        <v>54</v>
      </c>
      <c r="M264" s="130">
        <f t="shared" si="12"/>
        <v>-30</v>
      </c>
      <c r="N264" s="130">
        <f t="shared" si="12"/>
        <v>4.4532187125149947E-2</v>
      </c>
      <c r="O264" t="str">
        <f t="shared" si="15"/>
        <v>1715400</v>
      </c>
      <c r="P264" s="8" t="b">
        <f t="shared" si="13"/>
        <v>1</v>
      </c>
      <c r="Q264" s="8" t="b">
        <f t="shared" si="14"/>
        <v>1</v>
      </c>
    </row>
    <row r="265" spans="1:17" ht="15.75" hidden="1" x14ac:dyDescent="0.25">
      <c r="A265" t="str">
        <f>VLOOKUP(O265,'OLDPY1 Public Dist &amp; Sch'!A259:C5116,3,FALSE)</f>
        <v>07016161002</v>
      </c>
      <c r="B265" s="126">
        <v>1715420</v>
      </c>
      <c r="C265" s="101" t="s">
        <v>1960</v>
      </c>
      <c r="D265" s="102">
        <f>VLOOKUP($B265,'FY24 Formula counts Final Feds'!$D$4:$L$855,3,FALSE)</f>
        <v>287</v>
      </c>
      <c r="E265" s="102">
        <f>VLOOKUP($B265,'FY24 Formula counts Final Feds'!$D$4:$L$855,9,FALSE)</f>
        <v>2456</v>
      </c>
      <c r="F265" s="129">
        <f>VLOOKUP($B265,'from ED Prelim 2021 (PY)'!$A$6:$E$856,5,FALSE)</f>
        <v>0.11685667752442996</v>
      </c>
      <c r="H265" s="102">
        <v>219</v>
      </c>
      <c r="I265" s="102">
        <v>2376</v>
      </c>
      <c r="J265" s="103">
        <v>9.2171717171717168E-2</v>
      </c>
      <c r="L265" s="130">
        <f t="shared" ref="L265:N328" si="16">H265-D265</f>
        <v>-68</v>
      </c>
      <c r="M265" s="130">
        <f t="shared" si="16"/>
        <v>-80</v>
      </c>
      <c r="N265" s="130">
        <f t="shared" si="16"/>
        <v>-2.4684960352712795E-2</v>
      </c>
      <c r="O265" t="str">
        <f t="shared" si="15"/>
        <v>1715420</v>
      </c>
      <c r="P265" s="8" t="b">
        <f t="shared" ref="P265:P328" si="17">+IF(AND(H265&gt;9,J265&gt;0.02),TRUE,FALSE)</f>
        <v>1</v>
      </c>
      <c r="Q265" s="8" t="b">
        <f t="shared" ref="Q265:Q328" si="18">+IF(AND(D265&gt;9,F265&gt;0.02),TRUE,FALSE)</f>
        <v>1</v>
      </c>
    </row>
    <row r="266" spans="1:17" ht="15.75" hidden="1" x14ac:dyDescent="0.25">
      <c r="A266" t="str">
        <f>VLOOKUP(O266,'OLDPY1 Public Dist &amp; Sch'!A260:C5117,3,FALSE)</f>
        <v>07016169002</v>
      </c>
      <c r="B266" s="126">
        <v>1710950</v>
      </c>
      <c r="C266" s="101" t="s">
        <v>1961</v>
      </c>
      <c r="D266" s="102">
        <f>VLOOKUP($B266,'FY24 Formula counts Final Feds'!$D$4:$L$855,3,FALSE)</f>
        <v>131</v>
      </c>
      <c r="E266" s="102">
        <f>VLOOKUP($B266,'FY24 Formula counts Final Feds'!$D$4:$L$855,9,FALSE)</f>
        <v>259</v>
      </c>
      <c r="F266" s="129">
        <f>VLOOKUP($B266,'from ED Prelim 2021 (PY)'!$A$6:$E$856,5,FALSE)</f>
        <v>0.50579150579150578</v>
      </c>
      <c r="H266" s="102">
        <v>132</v>
      </c>
      <c r="I266" s="102">
        <v>250</v>
      </c>
      <c r="J266" s="103">
        <v>0.52800000000000002</v>
      </c>
      <c r="L266" s="130">
        <f t="shared" si="16"/>
        <v>1</v>
      </c>
      <c r="M266" s="130">
        <f t="shared" si="16"/>
        <v>-9</v>
      </c>
      <c r="N266" s="130">
        <f t="shared" si="16"/>
        <v>2.2208494208494245E-2</v>
      </c>
      <c r="O266" t="str">
        <f t="shared" ref="O266:O329" si="19">LEFT(B266,7)</f>
        <v>1710950</v>
      </c>
      <c r="P266" s="8" t="b">
        <f t="shared" si="17"/>
        <v>1</v>
      </c>
      <c r="Q266" s="8" t="b">
        <f t="shared" si="18"/>
        <v>1</v>
      </c>
    </row>
    <row r="267" spans="1:17" ht="15.75" hidden="1" x14ac:dyDescent="0.25">
      <c r="A267" t="str">
        <f>VLOOKUP(O267,'OLDPY1 Public Dist &amp; Sch'!A261:C5118,3,FALSE)</f>
        <v>06016091002</v>
      </c>
      <c r="B267" s="126">
        <v>1715450</v>
      </c>
      <c r="C267" s="101" t="s">
        <v>1962</v>
      </c>
      <c r="D267" s="102">
        <f>VLOOKUP($B267,'FY24 Formula counts Final Feds'!$D$4:$L$855,3,FALSE)</f>
        <v>123</v>
      </c>
      <c r="E267" s="102">
        <f>VLOOKUP($B267,'FY24 Formula counts Final Feds'!$D$4:$L$855,9,FALSE)</f>
        <v>843</v>
      </c>
      <c r="F267" s="129">
        <f>VLOOKUP($B267,'from ED Prelim 2021 (PY)'!$A$6:$E$856,5,FALSE)</f>
        <v>0.14590747330960854</v>
      </c>
      <c r="H267" s="102">
        <v>135</v>
      </c>
      <c r="I267" s="102">
        <v>816</v>
      </c>
      <c r="J267" s="103">
        <v>0.16544117647058823</v>
      </c>
      <c r="L267" s="130">
        <f t="shared" si="16"/>
        <v>12</v>
      </c>
      <c r="M267" s="130">
        <f t="shared" si="16"/>
        <v>-27</v>
      </c>
      <c r="N267" s="130">
        <f t="shared" si="16"/>
        <v>1.9533703160979687E-2</v>
      </c>
      <c r="O267" t="str">
        <f t="shared" si="19"/>
        <v>1715450</v>
      </c>
      <c r="P267" s="8" t="b">
        <f t="shared" si="17"/>
        <v>1</v>
      </c>
      <c r="Q267" s="8" t="b">
        <f t="shared" si="18"/>
        <v>1</v>
      </c>
    </row>
    <row r="268" spans="1:17" ht="15.75" hidden="1" x14ac:dyDescent="0.25">
      <c r="A268" t="str">
        <f>VLOOKUP(O268,'OLDPY1 Public Dist &amp; Sch'!A262:C5119,3,FALSE)</f>
        <v>07016142002</v>
      </c>
      <c r="B268" s="126">
        <v>1715480</v>
      </c>
      <c r="C268" s="101" t="s">
        <v>1963</v>
      </c>
      <c r="D268" s="102">
        <f>VLOOKUP($B268,'FY24 Formula counts Final Feds'!$D$4:$L$855,3,FALSE)</f>
        <v>192</v>
      </c>
      <c r="E268" s="102">
        <f>VLOOKUP($B268,'FY24 Formula counts Final Feds'!$D$4:$L$855,9,FALSE)</f>
        <v>1708</v>
      </c>
      <c r="F268" s="129">
        <f>VLOOKUP($B268,'from ED Prelim 2021 (PY)'!$A$6:$E$856,5,FALSE)</f>
        <v>0.11241217798594848</v>
      </c>
      <c r="H268" s="102">
        <v>129</v>
      </c>
      <c r="I268" s="102">
        <v>1653</v>
      </c>
      <c r="J268" s="103">
        <v>7.8039927404718698E-2</v>
      </c>
      <c r="L268" s="130">
        <f t="shared" si="16"/>
        <v>-63</v>
      </c>
      <c r="M268" s="130">
        <f t="shared" si="16"/>
        <v>-55</v>
      </c>
      <c r="N268" s="130">
        <f t="shared" si="16"/>
        <v>-3.437225058122978E-2</v>
      </c>
      <c r="O268" t="str">
        <f t="shared" si="19"/>
        <v>1715480</v>
      </c>
      <c r="P268" s="8" t="b">
        <f t="shared" si="17"/>
        <v>1</v>
      </c>
      <c r="Q268" s="8" t="b">
        <f t="shared" si="18"/>
        <v>1</v>
      </c>
    </row>
    <row r="269" spans="1:17" ht="15.75" hidden="1" x14ac:dyDescent="0.25">
      <c r="A269" t="str">
        <f>VLOOKUP(O269,'OLDPY1 Public Dist &amp; Sch'!A263:C5120,3,FALSE)</f>
        <v>47071221026</v>
      </c>
      <c r="B269" s="126">
        <v>1715490</v>
      </c>
      <c r="C269" s="101" t="s">
        <v>1964</v>
      </c>
      <c r="D269" s="102">
        <f>VLOOKUP($B269,'FY24 Formula counts Final Feds'!$D$4:$L$855,3,FALSE)</f>
        <v>75</v>
      </c>
      <c r="E269" s="102">
        <f>VLOOKUP($B269,'FY24 Formula counts Final Feds'!$D$4:$L$855,9,FALSE)</f>
        <v>782</v>
      </c>
      <c r="F269" s="129">
        <f>VLOOKUP($B269,'from ED Prelim 2021 (PY)'!$A$6:$E$856,5,FALSE)</f>
        <v>9.5907928388746802E-2</v>
      </c>
      <c r="H269" s="102">
        <v>68</v>
      </c>
      <c r="I269" s="102">
        <v>771</v>
      </c>
      <c r="J269" s="103">
        <v>8.8197146562905324E-2</v>
      </c>
      <c r="L269" s="130">
        <f t="shared" si="16"/>
        <v>-7</v>
      </c>
      <c r="M269" s="130">
        <f t="shared" si="16"/>
        <v>-11</v>
      </c>
      <c r="N269" s="130">
        <f t="shared" si="16"/>
        <v>-7.7107818258414784E-3</v>
      </c>
      <c r="O269" t="str">
        <f t="shared" si="19"/>
        <v>1715490</v>
      </c>
      <c r="P269" s="8" t="b">
        <f t="shared" si="17"/>
        <v>1</v>
      </c>
      <c r="Q269" s="8" t="b">
        <f t="shared" si="18"/>
        <v>1</v>
      </c>
    </row>
    <row r="270" spans="1:17" ht="15.75" hidden="1" x14ac:dyDescent="0.25">
      <c r="A270" t="str">
        <f>VLOOKUP(O270,'OLDPY1 Public Dist &amp; Sch'!A264:C5121,3,FALSE)</f>
        <v>34049114002</v>
      </c>
      <c r="B270" s="126">
        <v>1715630</v>
      </c>
      <c r="C270" s="101" t="s">
        <v>1965</v>
      </c>
      <c r="D270" s="102">
        <f>VLOOKUP($B270,'FY24 Formula counts Final Feds'!$D$4:$L$855,3,FALSE)</f>
        <v>111</v>
      </c>
      <c r="E270" s="102">
        <f>VLOOKUP($B270,'FY24 Formula counts Final Feds'!$D$4:$L$855,9,FALSE)</f>
        <v>704</v>
      </c>
      <c r="F270" s="129">
        <f>VLOOKUP($B270,'from ED Prelim 2021 (PY)'!$A$6:$E$856,5,FALSE)</f>
        <v>0.15767045454545456</v>
      </c>
      <c r="H270" s="102">
        <v>112</v>
      </c>
      <c r="I270" s="102">
        <v>683</v>
      </c>
      <c r="J270" s="103">
        <v>0.16398243045387995</v>
      </c>
      <c r="L270" s="130">
        <f t="shared" si="16"/>
        <v>1</v>
      </c>
      <c r="M270" s="130">
        <f t="shared" si="16"/>
        <v>-21</v>
      </c>
      <c r="N270" s="130">
        <f t="shared" si="16"/>
        <v>6.3119759084253879E-3</v>
      </c>
      <c r="O270" t="str">
        <f t="shared" si="19"/>
        <v>1715630</v>
      </c>
      <c r="P270" s="8" t="b">
        <f t="shared" si="17"/>
        <v>1</v>
      </c>
      <c r="Q270" s="8" t="b">
        <f t="shared" si="18"/>
        <v>1</v>
      </c>
    </row>
    <row r="271" spans="1:17" ht="15.75" hidden="1" x14ac:dyDescent="0.25">
      <c r="A271" t="str">
        <f>VLOOKUP(O271,'OLDPY1 Public Dist &amp; Sch'!A265:C5122,3,FALSE)</f>
        <v>44063003003</v>
      </c>
      <c r="B271" s="126">
        <v>1715660</v>
      </c>
      <c r="C271" s="101" t="s">
        <v>1966</v>
      </c>
      <c r="D271" s="102">
        <f>VLOOKUP($B271,'FY24 Formula counts Final Feds'!$D$4:$L$855,3,FALSE)</f>
        <v>22</v>
      </c>
      <c r="E271" s="102">
        <f>VLOOKUP($B271,'FY24 Formula counts Final Feds'!$D$4:$L$855,9,FALSE)</f>
        <v>497</v>
      </c>
      <c r="F271" s="129">
        <f>VLOOKUP($B271,'from ED Prelim 2021 (PY)'!$A$6:$E$856,5,FALSE)</f>
        <v>4.4265593561368208E-2</v>
      </c>
      <c r="H271" s="102">
        <v>17</v>
      </c>
      <c r="I271" s="102">
        <v>485</v>
      </c>
      <c r="J271" s="103">
        <v>3.5051546391752578E-2</v>
      </c>
      <c r="L271" s="130">
        <f t="shared" si="16"/>
        <v>-5</v>
      </c>
      <c r="M271" s="130">
        <f t="shared" si="16"/>
        <v>-12</v>
      </c>
      <c r="N271" s="130">
        <f t="shared" si="16"/>
        <v>-9.2140471696156301E-3</v>
      </c>
      <c r="O271" t="str">
        <f t="shared" si="19"/>
        <v>1715660</v>
      </c>
      <c r="P271" s="8" t="b">
        <f t="shared" si="17"/>
        <v>1</v>
      </c>
      <c r="Q271" s="8" t="b">
        <f t="shared" si="18"/>
        <v>1</v>
      </c>
    </row>
    <row r="272" spans="1:17" ht="15.75" hidden="1" x14ac:dyDescent="0.25">
      <c r="A272" t="str">
        <f>VLOOKUP(O272,'OLDPY1 Public Dist &amp; Sch'!A266:C5123,3,FALSE)</f>
        <v>56099157C04</v>
      </c>
      <c r="B272" s="126">
        <v>1715700</v>
      </c>
      <c r="C272" s="101" t="s">
        <v>1967</v>
      </c>
      <c r="D272" s="102">
        <f>VLOOKUP($B272,'FY24 Formula counts Final Feds'!$D$4:$L$855,3,FALSE)</f>
        <v>97</v>
      </c>
      <c r="E272" s="102">
        <f>VLOOKUP($B272,'FY24 Formula counts Final Feds'!$D$4:$L$855,9,FALSE)</f>
        <v>2794</v>
      </c>
      <c r="F272" s="129">
        <f>VLOOKUP($B272,'from ED Prelim 2021 (PY)'!$A$6:$E$856,5,FALSE)</f>
        <v>3.4717251252684322E-2</v>
      </c>
      <c r="H272" s="102">
        <v>93</v>
      </c>
      <c r="I272" s="102">
        <v>2717</v>
      </c>
      <c r="J272" s="103">
        <v>3.4228928965771073E-2</v>
      </c>
      <c r="L272" s="130">
        <f t="shared" si="16"/>
        <v>-4</v>
      </c>
      <c r="M272" s="130">
        <f t="shared" si="16"/>
        <v>-77</v>
      </c>
      <c r="N272" s="130">
        <f t="shared" si="16"/>
        <v>-4.8832228691324947E-4</v>
      </c>
      <c r="O272" t="str">
        <f t="shared" si="19"/>
        <v>1715700</v>
      </c>
      <c r="P272" s="8" t="b">
        <f t="shared" si="17"/>
        <v>1</v>
      </c>
      <c r="Q272" s="8" t="b">
        <f t="shared" si="18"/>
        <v>1</v>
      </c>
    </row>
    <row r="273" spans="1:17" ht="15.75" hidden="1" x14ac:dyDescent="0.25">
      <c r="A273" t="str">
        <f>VLOOKUP(O273,'OLDPY1 Public Dist &amp; Sch'!A267:C5124,3,FALSE)</f>
        <v>21028168026</v>
      </c>
      <c r="B273" s="126">
        <v>1741580</v>
      </c>
      <c r="C273" s="101" t="s">
        <v>1968</v>
      </c>
      <c r="D273" s="102">
        <f>VLOOKUP($B273,'FY24 Formula counts Final Feds'!$D$4:$L$855,3,FALSE)</f>
        <v>460</v>
      </c>
      <c r="E273" s="102">
        <f>VLOOKUP($B273,'FY24 Formula counts Final Feds'!$D$4:$L$855,9,FALSE)</f>
        <v>1768</v>
      </c>
      <c r="F273" s="129">
        <f>VLOOKUP($B273,'from ED Prelim 2021 (PY)'!$A$6:$E$856,5,FALSE)</f>
        <v>0.26018099547511314</v>
      </c>
      <c r="H273" s="102">
        <v>511</v>
      </c>
      <c r="I273" s="102">
        <v>1728</v>
      </c>
      <c r="J273" s="103">
        <v>0.29571759259259262</v>
      </c>
      <c r="L273" s="130">
        <f t="shared" si="16"/>
        <v>51</v>
      </c>
      <c r="M273" s="130">
        <f t="shared" si="16"/>
        <v>-40</v>
      </c>
      <c r="N273" s="130">
        <f t="shared" si="16"/>
        <v>3.5536597117479474E-2</v>
      </c>
      <c r="O273" t="str">
        <f t="shared" si="19"/>
        <v>1741580</v>
      </c>
      <c r="P273" s="8" t="b">
        <f t="shared" si="17"/>
        <v>1</v>
      </c>
      <c r="Q273" s="8" t="b">
        <f t="shared" si="18"/>
        <v>1</v>
      </c>
    </row>
    <row r="274" spans="1:17" ht="15.75" hidden="1" x14ac:dyDescent="0.25">
      <c r="A274" t="str">
        <f>VLOOKUP(O274,'OLDPY1 Public Dist &amp; Sch'!A268:C5125,3,FALSE)</f>
        <v>01069001026</v>
      </c>
      <c r="B274" s="126">
        <v>1715750</v>
      </c>
      <c r="C274" s="101" t="s">
        <v>1969</v>
      </c>
      <c r="D274" s="102">
        <f>VLOOKUP($B274,'FY24 Formula counts Final Feds'!$D$4:$L$855,3,FALSE)</f>
        <v>32</v>
      </c>
      <c r="E274" s="102">
        <f>VLOOKUP($B274,'FY24 Formula counts Final Feds'!$D$4:$L$855,9,FALSE)</f>
        <v>279</v>
      </c>
      <c r="F274" s="129">
        <f>VLOOKUP($B274,'from ED Prelim 2021 (PY)'!$A$6:$E$856,5,FALSE)</f>
        <v>0.11469534050179211</v>
      </c>
      <c r="H274" s="102">
        <v>30</v>
      </c>
      <c r="I274" s="102">
        <v>281</v>
      </c>
      <c r="J274" s="103">
        <v>0.10676156583629894</v>
      </c>
      <c r="L274" s="130">
        <f t="shared" si="16"/>
        <v>-2</v>
      </c>
      <c r="M274" s="130">
        <f t="shared" si="16"/>
        <v>2</v>
      </c>
      <c r="N274" s="130">
        <f t="shared" si="16"/>
        <v>-7.933774665493179E-3</v>
      </c>
      <c r="O274" t="str">
        <f t="shared" si="19"/>
        <v>1715750</v>
      </c>
      <c r="P274" s="8" t="b">
        <f t="shared" si="17"/>
        <v>1</v>
      </c>
      <c r="Q274" s="8" t="b">
        <f t="shared" si="18"/>
        <v>1</v>
      </c>
    </row>
    <row r="275" spans="1:17" ht="15.75" hidden="1" x14ac:dyDescent="0.25">
      <c r="A275" t="str">
        <f>VLOOKUP(O275,'OLDPY1 Public Dist &amp; Sch'!A269:C5126,3,FALSE)</f>
        <v>06016084002</v>
      </c>
      <c r="B275" s="126">
        <v>1715780</v>
      </c>
      <c r="C275" s="101" t="s">
        <v>1970</v>
      </c>
      <c r="D275" s="102">
        <f>VLOOKUP($B275,'FY24 Formula counts Final Feds'!$D$4:$L$855,3,FALSE)</f>
        <v>183</v>
      </c>
      <c r="E275" s="102">
        <f>VLOOKUP($B275,'FY24 Formula counts Final Feds'!$D$4:$L$855,9,FALSE)</f>
        <v>1239</v>
      </c>
      <c r="F275" s="129">
        <f>VLOOKUP($B275,'from ED Prelim 2021 (PY)'!$A$6:$E$856,5,FALSE)</f>
        <v>0.14769975786924938</v>
      </c>
      <c r="H275" s="102">
        <v>202</v>
      </c>
      <c r="I275" s="102">
        <v>1199</v>
      </c>
      <c r="J275" s="103">
        <v>0.16847372810675562</v>
      </c>
      <c r="L275" s="130">
        <f t="shared" si="16"/>
        <v>19</v>
      </c>
      <c r="M275" s="130">
        <f t="shared" si="16"/>
        <v>-40</v>
      </c>
      <c r="N275" s="130">
        <f t="shared" si="16"/>
        <v>2.077397023750624E-2</v>
      </c>
      <c r="O275" t="str">
        <f t="shared" si="19"/>
        <v>1715780</v>
      </c>
      <c r="P275" s="8" t="b">
        <f t="shared" si="17"/>
        <v>1</v>
      </c>
      <c r="Q275" s="8" t="b">
        <f t="shared" si="18"/>
        <v>1</v>
      </c>
    </row>
    <row r="276" spans="1:17" ht="15.75" hidden="1" x14ac:dyDescent="0.25">
      <c r="A276" t="str">
        <f>VLOOKUP(O276,'OLDPY1 Public Dist &amp; Sch'!A270:C5127,3,FALSE)</f>
        <v>50082070004</v>
      </c>
      <c r="B276" s="126">
        <v>1715820</v>
      </c>
      <c r="C276" s="101" t="s">
        <v>1971</v>
      </c>
      <c r="D276" s="102">
        <f>VLOOKUP($B276,'FY24 Formula counts Final Feds'!$D$4:$L$855,3,FALSE)</f>
        <v>62</v>
      </c>
      <c r="E276" s="102">
        <f>VLOOKUP($B276,'FY24 Formula counts Final Feds'!$D$4:$L$855,9,FALSE)</f>
        <v>850</v>
      </c>
      <c r="F276" s="129">
        <f>VLOOKUP($B276,'from ED Prelim 2021 (PY)'!$A$6:$E$856,5,FALSE)</f>
        <v>7.2941176470588232E-2</v>
      </c>
      <c r="H276" s="102">
        <v>56</v>
      </c>
      <c r="I276" s="102">
        <v>826</v>
      </c>
      <c r="J276" s="103">
        <v>6.7796610169491525E-2</v>
      </c>
      <c r="L276" s="130">
        <f t="shared" si="16"/>
        <v>-6</v>
      </c>
      <c r="M276" s="130">
        <f t="shared" si="16"/>
        <v>-24</v>
      </c>
      <c r="N276" s="130">
        <f t="shared" si="16"/>
        <v>-5.1445663010967063E-3</v>
      </c>
      <c r="O276" t="str">
        <f t="shared" si="19"/>
        <v>1715820</v>
      </c>
      <c r="P276" s="8" t="b">
        <f t="shared" si="17"/>
        <v>1</v>
      </c>
      <c r="Q276" s="8" t="b">
        <f t="shared" si="18"/>
        <v>1</v>
      </c>
    </row>
    <row r="277" spans="1:17" ht="15.75" hidden="1" x14ac:dyDescent="0.25">
      <c r="A277" t="str">
        <f>VLOOKUP(O277,'OLDPY1 Public Dist &amp; Sch'!A271:C5128,3,FALSE)</f>
        <v>50082077016</v>
      </c>
      <c r="B277" s="126">
        <v>1715840</v>
      </c>
      <c r="C277" s="101" t="s">
        <v>1972</v>
      </c>
      <c r="D277" s="102">
        <f>VLOOKUP($B277,'FY24 Formula counts Final Feds'!$D$4:$L$855,3,FALSE)</f>
        <v>35</v>
      </c>
      <c r="E277" s="102">
        <f>VLOOKUP($B277,'FY24 Formula counts Final Feds'!$D$4:$L$855,9,FALSE)</f>
        <v>730</v>
      </c>
      <c r="F277" s="129">
        <f>VLOOKUP($B277,'from ED Prelim 2021 (PY)'!$A$6:$E$856,5,FALSE)</f>
        <v>4.7945205479452052E-2</v>
      </c>
      <c r="H277" s="102">
        <v>35</v>
      </c>
      <c r="I277" s="102">
        <v>709</v>
      </c>
      <c r="J277" s="103">
        <v>4.9365303244005641E-2</v>
      </c>
      <c r="L277" s="130">
        <f t="shared" si="16"/>
        <v>0</v>
      </c>
      <c r="M277" s="130">
        <f t="shared" si="16"/>
        <v>-21</v>
      </c>
      <c r="N277" s="130">
        <f t="shared" si="16"/>
        <v>1.4200977645535892E-3</v>
      </c>
      <c r="O277" t="str">
        <f t="shared" si="19"/>
        <v>1715840</v>
      </c>
      <c r="P277" s="8" t="b">
        <f t="shared" si="17"/>
        <v>1</v>
      </c>
      <c r="Q277" s="8" t="b">
        <f t="shared" si="18"/>
        <v>1</v>
      </c>
    </row>
    <row r="278" spans="1:17" ht="15.75" hidden="1" x14ac:dyDescent="0.25">
      <c r="A278" t="str">
        <f>VLOOKUP(O278,'OLDPY1 Public Dist &amp; Sch'!A272:C5129,3,FALSE)</f>
        <v>08089145022</v>
      </c>
      <c r="B278" s="126">
        <v>1715900</v>
      </c>
      <c r="C278" s="101" t="s">
        <v>1973</v>
      </c>
      <c r="D278" s="102">
        <f>VLOOKUP($B278,'FY24 Formula counts Final Feds'!$D$4:$L$855,3,FALSE)</f>
        <v>981</v>
      </c>
      <c r="E278" s="102">
        <f>VLOOKUP($B278,'FY24 Formula counts Final Feds'!$D$4:$L$855,9,FALSE)</f>
        <v>4241</v>
      </c>
      <c r="F278" s="129">
        <f>VLOOKUP($B278,'from ED Prelim 2021 (PY)'!$A$6:$E$856,5,FALSE)</f>
        <v>0.23131336948832823</v>
      </c>
      <c r="H278" s="102">
        <v>1020</v>
      </c>
      <c r="I278" s="102">
        <v>4115</v>
      </c>
      <c r="J278" s="103">
        <v>0.24787363304981774</v>
      </c>
      <c r="L278" s="130">
        <f t="shared" si="16"/>
        <v>39</v>
      </c>
      <c r="M278" s="130">
        <f t="shared" si="16"/>
        <v>-126</v>
      </c>
      <c r="N278" s="130">
        <f t="shared" si="16"/>
        <v>1.6560263561489513E-2</v>
      </c>
      <c r="O278" t="str">
        <f t="shared" si="19"/>
        <v>1715900</v>
      </c>
      <c r="P278" s="8" t="b">
        <f t="shared" si="17"/>
        <v>1</v>
      </c>
      <c r="Q278" s="8" t="b">
        <f t="shared" si="18"/>
        <v>1</v>
      </c>
    </row>
    <row r="279" spans="1:17" ht="15.75" hidden="1" x14ac:dyDescent="0.25">
      <c r="A279" t="str">
        <f>VLOOKUP(O279,'OLDPY1 Public Dist &amp; Sch'!A273:C5130,3,FALSE)</f>
        <v>34049079002</v>
      </c>
      <c r="B279" s="126">
        <v>1715930</v>
      </c>
      <c r="C279" s="101" t="s">
        <v>1974</v>
      </c>
      <c r="D279" s="102">
        <f>VLOOKUP($B279,'FY24 Formula counts Final Feds'!$D$4:$L$855,3,FALSE)</f>
        <v>78</v>
      </c>
      <c r="E279" s="102">
        <f>VLOOKUP($B279,'FY24 Formula counts Final Feds'!$D$4:$L$855,9,FALSE)</f>
        <v>2441</v>
      </c>
      <c r="F279" s="129">
        <f>VLOOKUP($B279,'from ED Prelim 2021 (PY)'!$A$6:$E$856,5,FALSE)</f>
        <v>3.1954117165096274E-2</v>
      </c>
      <c r="H279" s="102">
        <v>77</v>
      </c>
      <c r="I279" s="102">
        <v>2368</v>
      </c>
      <c r="J279" s="103">
        <v>3.2516891891891893E-2</v>
      </c>
      <c r="L279" s="130">
        <f t="shared" si="16"/>
        <v>-1</v>
      </c>
      <c r="M279" s="130">
        <f t="shared" si="16"/>
        <v>-73</v>
      </c>
      <c r="N279" s="130">
        <f t="shared" si="16"/>
        <v>5.6277472679561874E-4</v>
      </c>
      <c r="O279" t="str">
        <f t="shared" si="19"/>
        <v>1715930</v>
      </c>
      <c r="P279" s="8" t="b">
        <f t="shared" si="17"/>
        <v>1</v>
      </c>
      <c r="Q279" s="8" t="b">
        <f t="shared" si="18"/>
        <v>1</v>
      </c>
    </row>
    <row r="280" spans="1:17" ht="15.75" hidden="1" x14ac:dyDescent="0.25">
      <c r="A280" t="str">
        <f>VLOOKUP(O280,'OLDPY1 Public Dist &amp; Sch'!A274:C5131,3,FALSE)</f>
        <v>26029003026</v>
      </c>
      <c r="B280" s="126">
        <v>1711400</v>
      </c>
      <c r="C280" s="101" t="s">
        <v>1975</v>
      </c>
      <c r="D280" s="102">
        <f>VLOOKUP($B280,'FY24 Formula counts Final Feds'!$D$4:$L$855,3,FALSE)</f>
        <v>82</v>
      </c>
      <c r="E280" s="102">
        <f>VLOOKUP($B280,'FY24 Formula counts Final Feds'!$D$4:$L$855,9,FALSE)</f>
        <v>462</v>
      </c>
      <c r="F280" s="129">
        <f>VLOOKUP($B280,'from ED Prelim 2021 (PY)'!$A$6:$E$856,5,FALSE)</f>
        <v>0.1774891774891775</v>
      </c>
      <c r="H280" s="102">
        <v>61</v>
      </c>
      <c r="I280" s="102">
        <v>459</v>
      </c>
      <c r="J280" s="103">
        <v>0.13289760348583879</v>
      </c>
      <c r="L280" s="130">
        <f t="shared" si="16"/>
        <v>-21</v>
      </c>
      <c r="M280" s="130">
        <f t="shared" si="16"/>
        <v>-3</v>
      </c>
      <c r="N280" s="130">
        <f t="shared" si="16"/>
        <v>-4.4591574003338713E-2</v>
      </c>
      <c r="O280" t="str">
        <f t="shared" si="19"/>
        <v>1711400</v>
      </c>
      <c r="P280" s="8" t="b">
        <f t="shared" si="17"/>
        <v>1</v>
      </c>
      <c r="Q280" s="8" t="b">
        <f t="shared" si="18"/>
        <v>1</v>
      </c>
    </row>
    <row r="281" spans="1:17" ht="15.75" hidden="1" x14ac:dyDescent="0.25">
      <c r="A281" t="str">
        <f>VLOOKUP(O281,'OLDPY1 Public Dist &amp; Sch'!A275:C5132,3,FALSE)</f>
        <v>20083001026</v>
      </c>
      <c r="B281" s="126">
        <v>1716020</v>
      </c>
      <c r="C281" s="101" t="s">
        <v>1976</v>
      </c>
      <c r="D281" s="102">
        <f>VLOOKUP($B281,'FY24 Formula counts Final Feds'!$D$4:$L$855,3,FALSE)</f>
        <v>81</v>
      </c>
      <c r="E281" s="102">
        <f>VLOOKUP($B281,'FY24 Formula counts Final Feds'!$D$4:$L$855,9,FALSE)</f>
        <v>382</v>
      </c>
      <c r="F281" s="129">
        <f>VLOOKUP($B281,'from ED Prelim 2021 (PY)'!$A$6:$E$856,5,FALSE)</f>
        <v>0.21204188481675393</v>
      </c>
      <c r="H281" s="102">
        <v>63</v>
      </c>
      <c r="I281" s="102">
        <v>356</v>
      </c>
      <c r="J281" s="103">
        <v>0.17696629213483145</v>
      </c>
      <c r="L281" s="130">
        <f t="shared" si="16"/>
        <v>-18</v>
      </c>
      <c r="M281" s="130">
        <f t="shared" si="16"/>
        <v>-26</v>
      </c>
      <c r="N281" s="130">
        <f t="shared" si="16"/>
        <v>-3.5075592681922479E-2</v>
      </c>
      <c r="O281" t="str">
        <f t="shared" si="19"/>
        <v>1716020</v>
      </c>
      <c r="P281" s="8" t="b">
        <f t="shared" si="17"/>
        <v>1</v>
      </c>
      <c r="Q281" s="8" t="b">
        <f t="shared" si="18"/>
        <v>1</v>
      </c>
    </row>
    <row r="282" spans="1:17" ht="15.75" hidden="1" x14ac:dyDescent="0.25">
      <c r="A282" t="str">
        <f>VLOOKUP(O282,'OLDPY1 Public Dist &amp; Sch'!A276:C5133,3,FALSE)</f>
        <v>08043120022</v>
      </c>
      <c r="B282" s="126">
        <v>1716050</v>
      </c>
      <c r="C282" s="101" t="s">
        <v>1977</v>
      </c>
      <c r="D282" s="102">
        <f>VLOOKUP($B282,'FY24 Formula counts Final Feds'!$D$4:$L$855,3,FALSE)</f>
        <v>93</v>
      </c>
      <c r="E282" s="102">
        <f>VLOOKUP($B282,'FY24 Formula counts Final Feds'!$D$4:$L$855,9,FALSE)</f>
        <v>827</v>
      </c>
      <c r="F282" s="129">
        <f>VLOOKUP($B282,'from ED Prelim 2021 (PY)'!$A$6:$E$856,5,FALSE)</f>
        <v>0.1124546553808948</v>
      </c>
      <c r="H282" s="102">
        <v>68</v>
      </c>
      <c r="I282" s="102">
        <v>805</v>
      </c>
      <c r="J282" s="103">
        <v>8.4472049689440998E-2</v>
      </c>
      <c r="L282" s="130">
        <f t="shared" si="16"/>
        <v>-25</v>
      </c>
      <c r="M282" s="130">
        <f t="shared" si="16"/>
        <v>-22</v>
      </c>
      <c r="N282" s="130">
        <f t="shared" si="16"/>
        <v>-2.7982605691453805E-2</v>
      </c>
      <c r="O282" t="str">
        <f t="shared" si="19"/>
        <v>1716050</v>
      </c>
      <c r="P282" s="8" t="b">
        <f t="shared" si="17"/>
        <v>1</v>
      </c>
      <c r="Q282" s="8" t="b">
        <f t="shared" si="18"/>
        <v>1</v>
      </c>
    </row>
    <row r="283" spans="1:17" ht="15.75" hidden="1" x14ac:dyDescent="0.25">
      <c r="A283" t="str">
        <f>VLOOKUP(O283,'OLDPY1 Public Dist &amp; Sch'!A277:C5134,3,FALSE)</f>
        <v>33048205026</v>
      </c>
      <c r="B283" s="126">
        <v>1716080</v>
      </c>
      <c r="C283" s="101" t="s">
        <v>1978</v>
      </c>
      <c r="D283" s="102">
        <f>VLOOKUP($B283,'FY24 Formula counts Final Feds'!$D$4:$L$855,3,FALSE)</f>
        <v>1006</v>
      </c>
      <c r="E283" s="102">
        <f>VLOOKUP($B283,'FY24 Formula counts Final Feds'!$D$4:$L$855,9,FALSE)</f>
        <v>4320</v>
      </c>
      <c r="F283" s="129">
        <f>VLOOKUP($B283,'from ED Prelim 2021 (PY)'!$A$6:$E$856,5,FALSE)</f>
        <v>0.2303113553113553</v>
      </c>
      <c r="H283" s="102">
        <v>1032</v>
      </c>
      <c r="I283" s="102">
        <v>4324</v>
      </c>
      <c r="J283" s="103">
        <v>0.23866790009250693</v>
      </c>
      <c r="L283" s="130">
        <f t="shared" si="16"/>
        <v>26</v>
      </c>
      <c r="M283" s="130">
        <f t="shared" si="16"/>
        <v>4</v>
      </c>
      <c r="N283" s="130">
        <f t="shared" si="16"/>
        <v>8.3565447811516369E-3</v>
      </c>
      <c r="O283" t="str">
        <f t="shared" si="19"/>
        <v>1716080</v>
      </c>
      <c r="P283" s="8" t="b">
        <f t="shared" si="17"/>
        <v>1</v>
      </c>
      <c r="Q283" s="8" t="b">
        <f t="shared" si="18"/>
        <v>1</v>
      </c>
    </row>
    <row r="284" spans="1:17" ht="15.75" hidden="1" x14ac:dyDescent="0.25">
      <c r="A284" t="str">
        <f>VLOOKUP(O284,'OLDPY1 Public Dist &amp; Sch'!A278:C5135,3,FALSE)</f>
        <v>20030007026</v>
      </c>
      <c r="B284" s="126">
        <v>1700045</v>
      </c>
      <c r="C284" s="101" t="s">
        <v>1979</v>
      </c>
      <c r="D284" s="102">
        <f>VLOOKUP($B284,'FY24 Formula counts Final Feds'!$D$4:$L$855,3,FALSE)</f>
        <v>159</v>
      </c>
      <c r="E284" s="102">
        <f>VLOOKUP($B284,'FY24 Formula counts Final Feds'!$D$4:$L$855,9,FALSE)</f>
        <v>719</v>
      </c>
      <c r="F284" s="129">
        <f>VLOOKUP($B284,'from ED Prelim 2021 (PY)'!$A$6:$E$856,5,FALSE)</f>
        <v>0.2211404728789986</v>
      </c>
      <c r="H284" s="102">
        <v>163</v>
      </c>
      <c r="I284" s="102">
        <v>701</v>
      </c>
      <c r="J284" s="103">
        <v>0.23252496433666192</v>
      </c>
      <c r="L284" s="130">
        <f t="shared" si="16"/>
        <v>4</v>
      </c>
      <c r="M284" s="130">
        <f t="shared" si="16"/>
        <v>-18</v>
      </c>
      <c r="N284" s="130">
        <f t="shared" si="16"/>
        <v>1.138449145766332E-2</v>
      </c>
      <c r="O284" t="str">
        <f t="shared" si="19"/>
        <v>1700045</v>
      </c>
      <c r="P284" s="8" t="b">
        <f t="shared" si="17"/>
        <v>1</v>
      </c>
      <c r="Q284" s="8" t="b">
        <f t="shared" si="18"/>
        <v>1</v>
      </c>
    </row>
    <row r="285" spans="1:17" ht="15.75" hidden="1" x14ac:dyDescent="0.25">
      <c r="A285" t="str">
        <f>VLOOKUP(O285,'OLDPY1 Public Dist &amp; Sch'!A279:C5136,3,FALSE)</f>
        <v>28037224026</v>
      </c>
      <c r="B285" s="126">
        <v>1716140</v>
      </c>
      <c r="C285" s="101" t="s">
        <v>1980</v>
      </c>
      <c r="D285" s="102">
        <f>VLOOKUP($B285,'FY24 Formula counts Final Feds'!$D$4:$L$855,3,FALSE)</f>
        <v>78</v>
      </c>
      <c r="E285" s="102">
        <f>VLOOKUP($B285,'FY24 Formula counts Final Feds'!$D$4:$L$855,9,FALSE)</f>
        <v>516</v>
      </c>
      <c r="F285" s="129">
        <f>VLOOKUP($B285,'from ED Prelim 2021 (PY)'!$A$6:$E$856,5,FALSE)</f>
        <v>0.15116279069767441</v>
      </c>
      <c r="H285" s="102">
        <v>69</v>
      </c>
      <c r="I285" s="102">
        <v>500</v>
      </c>
      <c r="J285" s="103">
        <v>0.13800000000000001</v>
      </c>
      <c r="L285" s="130">
        <f t="shared" si="16"/>
        <v>-9</v>
      </c>
      <c r="M285" s="130">
        <f t="shared" si="16"/>
        <v>-16</v>
      </c>
      <c r="N285" s="130">
        <f t="shared" si="16"/>
        <v>-1.3162790697674398E-2</v>
      </c>
      <c r="O285" t="str">
        <f t="shared" si="19"/>
        <v>1716140</v>
      </c>
      <c r="P285" s="8" t="b">
        <f t="shared" si="17"/>
        <v>1</v>
      </c>
      <c r="Q285" s="8" t="b">
        <f t="shared" si="18"/>
        <v>1</v>
      </c>
    </row>
    <row r="286" spans="1:17" ht="15.75" hidden="1" x14ac:dyDescent="0.25">
      <c r="A286" t="str">
        <f>VLOOKUP(O286,'OLDPY1 Public Dist &amp; Sch'!A280:C5137,3,FALSE)</f>
        <v>24032072C04</v>
      </c>
      <c r="B286" s="126">
        <v>1716230</v>
      </c>
      <c r="C286" s="101" t="s">
        <v>1981</v>
      </c>
      <c r="D286" s="102">
        <f>VLOOKUP($B286,'FY24 Formula counts Final Feds'!$D$4:$L$855,3,FALSE)</f>
        <v>18</v>
      </c>
      <c r="E286" s="102">
        <f>VLOOKUP($B286,'FY24 Formula counts Final Feds'!$D$4:$L$855,9,FALSE)</f>
        <v>176</v>
      </c>
      <c r="F286" s="129">
        <f>VLOOKUP($B286,'from ED Prelim 2021 (PY)'!$A$6:$E$856,5,FALSE)</f>
        <v>0.10227272727272728</v>
      </c>
      <c r="H286" s="102">
        <v>13</v>
      </c>
      <c r="I286" s="102">
        <v>174</v>
      </c>
      <c r="J286" s="103">
        <v>7.4712643678160925E-2</v>
      </c>
      <c r="L286" s="130">
        <f t="shared" si="16"/>
        <v>-5</v>
      </c>
      <c r="M286" s="130">
        <f t="shared" si="16"/>
        <v>-2</v>
      </c>
      <c r="N286" s="130">
        <f t="shared" si="16"/>
        <v>-2.7560083594566354E-2</v>
      </c>
      <c r="O286" t="str">
        <f t="shared" si="19"/>
        <v>1716230</v>
      </c>
      <c r="P286" s="8" t="b">
        <f t="shared" si="17"/>
        <v>1</v>
      </c>
      <c r="Q286" s="8" t="b">
        <f t="shared" si="18"/>
        <v>1</v>
      </c>
    </row>
    <row r="287" spans="1:17" ht="15.75" hidden="1" x14ac:dyDescent="0.25">
      <c r="A287" t="str">
        <f>VLOOKUP(O287,'OLDPY1 Public Dist &amp; Sch'!A281:C5138,3,FALSE)</f>
        <v>24032073017</v>
      </c>
      <c r="B287" s="126">
        <v>1716260</v>
      </c>
      <c r="C287" s="101" t="s">
        <v>1982</v>
      </c>
      <c r="D287" s="102">
        <f>VLOOKUP($B287,'FY24 Formula counts Final Feds'!$D$4:$L$855,3,FALSE)</f>
        <v>16</v>
      </c>
      <c r="E287" s="102">
        <f>VLOOKUP($B287,'FY24 Formula counts Final Feds'!$D$4:$L$855,9,FALSE)</f>
        <v>182</v>
      </c>
      <c r="F287" s="129">
        <f>VLOOKUP($B287,'from ED Prelim 2021 (PY)'!$A$6:$E$856,5,FALSE)</f>
        <v>8.7912087912087919E-2</v>
      </c>
      <c r="H287" s="102">
        <v>13</v>
      </c>
      <c r="I287" s="102">
        <v>180</v>
      </c>
      <c r="J287" s="103">
        <v>7.2222222222222215E-2</v>
      </c>
      <c r="L287" s="130">
        <f t="shared" si="16"/>
        <v>-3</v>
      </c>
      <c r="M287" s="130">
        <f t="shared" si="16"/>
        <v>-2</v>
      </c>
      <c r="N287" s="130">
        <f t="shared" si="16"/>
        <v>-1.5689865689865704E-2</v>
      </c>
      <c r="O287" t="str">
        <f t="shared" si="19"/>
        <v>1716260</v>
      </c>
      <c r="P287" s="8" t="b">
        <f t="shared" si="17"/>
        <v>1</v>
      </c>
      <c r="Q287" s="8" t="b">
        <f t="shared" si="18"/>
        <v>1</v>
      </c>
    </row>
    <row r="288" spans="1:17" ht="15.75" hidden="1" x14ac:dyDescent="0.25">
      <c r="A288" t="str">
        <f>VLOOKUP(O288,'OLDPY1 Public Dist &amp; Sch'!A282:C5139,3,FALSE)</f>
        <v>34049037002</v>
      </c>
      <c r="B288" s="126">
        <v>1716290</v>
      </c>
      <c r="C288" s="101" t="s">
        <v>1983</v>
      </c>
      <c r="D288" s="102">
        <f>VLOOKUP($B288,'FY24 Formula counts Final Feds'!$D$4:$L$855,3,FALSE)</f>
        <v>121</v>
      </c>
      <c r="E288" s="102">
        <f>VLOOKUP($B288,'FY24 Formula counts Final Feds'!$D$4:$L$855,9,FALSE)</f>
        <v>861</v>
      </c>
      <c r="F288" s="129">
        <f>VLOOKUP($B288,'from ED Prelim 2021 (PY)'!$A$6:$E$856,5,FALSE)</f>
        <v>0.14053426248548201</v>
      </c>
      <c r="H288" s="102">
        <v>119</v>
      </c>
      <c r="I288" s="102">
        <v>835</v>
      </c>
      <c r="J288" s="103">
        <v>0.14251497005988023</v>
      </c>
      <c r="L288" s="130">
        <f t="shared" si="16"/>
        <v>-2</v>
      </c>
      <c r="M288" s="130">
        <f t="shared" si="16"/>
        <v>-26</v>
      </c>
      <c r="N288" s="130">
        <f t="shared" si="16"/>
        <v>1.9807075743982216E-3</v>
      </c>
      <c r="O288" t="str">
        <f t="shared" si="19"/>
        <v>1716290</v>
      </c>
      <c r="P288" s="8" t="b">
        <f t="shared" si="17"/>
        <v>1</v>
      </c>
      <c r="Q288" s="8" t="b">
        <f t="shared" si="18"/>
        <v>1</v>
      </c>
    </row>
    <row r="289" spans="1:17" ht="15.75" hidden="1" x14ac:dyDescent="0.25">
      <c r="A289" t="str">
        <f>VLOOKUP(O289,'OLDPY1 Public Dist &amp; Sch'!A283:C5140,3,FALSE)</f>
        <v>20096014004</v>
      </c>
      <c r="B289" s="126">
        <v>1716320</v>
      </c>
      <c r="C289" s="101" t="s">
        <v>1984</v>
      </c>
      <c r="D289" s="102">
        <f>VLOOKUP($B289,'FY24 Formula counts Final Feds'!$D$4:$L$855,3,FALSE)</f>
        <v>14</v>
      </c>
      <c r="E289" s="102">
        <f>VLOOKUP($B289,'FY24 Formula counts Final Feds'!$D$4:$L$855,9,FALSE)</f>
        <v>98</v>
      </c>
      <c r="F289" s="129">
        <f>VLOOKUP($B289,'from ED Prelim 2021 (PY)'!$A$6:$E$856,5,FALSE)</f>
        <v>0.14285714285714285</v>
      </c>
      <c r="H289" s="102">
        <v>17</v>
      </c>
      <c r="I289" s="102">
        <v>95</v>
      </c>
      <c r="J289" s="103">
        <v>0.17894736842105263</v>
      </c>
      <c r="L289" s="130">
        <f t="shared" si="16"/>
        <v>3</v>
      </c>
      <c r="M289" s="130">
        <f t="shared" si="16"/>
        <v>-3</v>
      </c>
      <c r="N289" s="130">
        <f t="shared" si="16"/>
        <v>3.6090225563909784E-2</v>
      </c>
      <c r="O289" t="str">
        <f t="shared" si="19"/>
        <v>1716320</v>
      </c>
      <c r="P289" s="8" t="b">
        <f t="shared" si="17"/>
        <v>1</v>
      </c>
      <c r="Q289" s="8" t="b">
        <f t="shared" si="18"/>
        <v>1</v>
      </c>
    </row>
    <row r="290" spans="1:17" ht="15.75" hidden="1" x14ac:dyDescent="0.25">
      <c r="A290" t="str">
        <f>VLOOKUP(O290,'OLDPY1 Public Dist &amp; Sch'!A284:C5141,3,FALSE)</f>
        <v>07016133002</v>
      </c>
      <c r="B290" s="126">
        <v>1730900</v>
      </c>
      <c r="C290" s="101" t="s">
        <v>1985</v>
      </c>
      <c r="D290" s="102">
        <f>VLOOKUP($B290,'FY24 Formula counts Final Feds'!$D$4:$L$855,3,FALSE)</f>
        <v>86</v>
      </c>
      <c r="E290" s="102">
        <f>VLOOKUP($B290,'FY24 Formula counts Final Feds'!$D$4:$L$855,9,FALSE)</f>
        <v>205</v>
      </c>
      <c r="F290" s="129">
        <f>VLOOKUP($B290,'from ED Prelim 2021 (PY)'!$A$6:$E$856,5,FALSE)</f>
        <v>0.4195121951219512</v>
      </c>
      <c r="H290" s="102">
        <v>72</v>
      </c>
      <c r="I290" s="102">
        <v>199</v>
      </c>
      <c r="J290" s="103">
        <v>0.36180904522613067</v>
      </c>
      <c r="L290" s="130">
        <f t="shared" si="16"/>
        <v>-14</v>
      </c>
      <c r="M290" s="130">
        <f t="shared" si="16"/>
        <v>-6</v>
      </c>
      <c r="N290" s="130">
        <f t="shared" si="16"/>
        <v>-5.7703149895820538E-2</v>
      </c>
      <c r="O290" t="str">
        <f t="shared" si="19"/>
        <v>1730900</v>
      </c>
      <c r="P290" s="8" t="b">
        <f t="shared" si="17"/>
        <v>1</v>
      </c>
      <c r="Q290" s="8" t="b">
        <f t="shared" si="18"/>
        <v>1</v>
      </c>
    </row>
    <row r="291" spans="1:17" ht="15.75" hidden="1" x14ac:dyDescent="0.25">
      <c r="A291" t="str">
        <f>VLOOKUP(O291,'OLDPY1 Public Dist &amp; Sch'!A285:C5142,3,FALSE)</f>
        <v>28037228026</v>
      </c>
      <c r="B291" s="126">
        <v>1716350</v>
      </c>
      <c r="C291" s="101" t="s">
        <v>1986</v>
      </c>
      <c r="D291" s="102">
        <f>VLOOKUP($B291,'FY24 Formula counts Final Feds'!$D$4:$L$855,3,FALSE)</f>
        <v>157</v>
      </c>
      <c r="E291" s="102">
        <f>VLOOKUP($B291,'FY24 Formula counts Final Feds'!$D$4:$L$855,9,FALSE)</f>
        <v>2795</v>
      </c>
      <c r="F291" s="129">
        <f>VLOOKUP($B291,'from ED Prelim 2021 (PY)'!$A$6:$E$856,5,FALSE)</f>
        <v>5.6171735241502686E-2</v>
      </c>
      <c r="H291" s="102">
        <v>117</v>
      </c>
      <c r="I291" s="102">
        <v>2713</v>
      </c>
      <c r="J291" s="103">
        <v>4.3125691116844819E-2</v>
      </c>
      <c r="L291" s="130">
        <f t="shared" si="16"/>
        <v>-40</v>
      </c>
      <c r="M291" s="130">
        <f t="shared" si="16"/>
        <v>-82</v>
      </c>
      <c r="N291" s="130">
        <f t="shared" si="16"/>
        <v>-1.3046044124657867E-2</v>
      </c>
      <c r="O291" t="str">
        <f t="shared" si="19"/>
        <v>1716350</v>
      </c>
      <c r="P291" s="8" t="b">
        <f t="shared" si="17"/>
        <v>1</v>
      </c>
      <c r="Q291" s="8" t="b">
        <f t="shared" si="18"/>
        <v>1</v>
      </c>
    </row>
    <row r="292" spans="1:17" ht="15.75" hidden="1" x14ac:dyDescent="0.25">
      <c r="A292" t="str">
        <f>VLOOKUP(O292,'OLDPY1 Public Dist &amp; Sch'!A286:C5143,3,FALSE)</f>
        <v>31045304026</v>
      </c>
      <c r="B292" s="126">
        <v>1716380</v>
      </c>
      <c r="C292" s="101" t="s">
        <v>1987</v>
      </c>
      <c r="D292" s="102">
        <f>VLOOKUP($B292,'FY24 Formula counts Final Feds'!$D$4:$L$855,3,FALSE)</f>
        <v>165</v>
      </c>
      <c r="E292" s="102">
        <f>VLOOKUP($B292,'FY24 Formula counts Final Feds'!$D$4:$L$855,9,FALSE)</f>
        <v>6105</v>
      </c>
      <c r="F292" s="129">
        <f>VLOOKUP($B292,'from ED Prelim 2021 (PY)'!$A$6:$E$856,5,FALSE)</f>
        <v>2.7027027027027029E-2</v>
      </c>
      <c r="H292" s="102">
        <v>144</v>
      </c>
      <c r="I292" s="102">
        <v>5894</v>
      </c>
      <c r="J292" s="103">
        <v>2.4431625381744145E-2</v>
      </c>
      <c r="L292" s="130">
        <f t="shared" si="16"/>
        <v>-21</v>
      </c>
      <c r="M292" s="130">
        <f t="shared" si="16"/>
        <v>-211</v>
      </c>
      <c r="N292" s="130">
        <f t="shared" si="16"/>
        <v>-2.5954016452828833E-3</v>
      </c>
      <c r="O292" t="str">
        <f t="shared" si="19"/>
        <v>1716380</v>
      </c>
      <c r="P292" s="8" t="b">
        <f t="shared" si="17"/>
        <v>1</v>
      </c>
      <c r="Q292" s="8" t="b">
        <f t="shared" si="18"/>
        <v>1</v>
      </c>
    </row>
    <row r="293" spans="1:17" ht="15.75" hidden="1" x14ac:dyDescent="0.25">
      <c r="A293" t="str">
        <f>VLOOKUP(O293,'OLDPY1 Public Dist &amp; Sch'!A287:C5144,3,FALSE)</f>
        <v>16019424026</v>
      </c>
      <c r="B293" s="126">
        <v>1716410</v>
      </c>
      <c r="C293" s="101" t="s">
        <v>1988</v>
      </c>
      <c r="D293" s="102">
        <f>VLOOKUP($B293,'FY24 Formula counts Final Feds'!$D$4:$L$855,3,FALSE)</f>
        <v>159</v>
      </c>
      <c r="E293" s="102">
        <f>VLOOKUP($B293,'FY24 Formula counts Final Feds'!$D$4:$L$855,9,FALSE)</f>
        <v>1686</v>
      </c>
      <c r="F293" s="129">
        <f>VLOOKUP($B293,'from ED Prelim 2021 (PY)'!$A$6:$E$856,5,FALSE)</f>
        <v>9.4306049822064059E-2</v>
      </c>
      <c r="H293" s="102">
        <v>129</v>
      </c>
      <c r="I293" s="102">
        <v>1660</v>
      </c>
      <c r="J293" s="103">
        <v>7.7710843373493974E-2</v>
      </c>
      <c r="L293" s="130">
        <f t="shared" si="16"/>
        <v>-30</v>
      </c>
      <c r="M293" s="130">
        <f t="shared" si="16"/>
        <v>-26</v>
      </c>
      <c r="N293" s="130">
        <f t="shared" si="16"/>
        <v>-1.6595206448570085E-2</v>
      </c>
      <c r="O293" t="str">
        <f t="shared" si="19"/>
        <v>1716410</v>
      </c>
      <c r="P293" s="8" t="b">
        <f t="shared" si="17"/>
        <v>1</v>
      </c>
      <c r="Q293" s="8" t="b">
        <f t="shared" si="18"/>
        <v>1</v>
      </c>
    </row>
    <row r="294" spans="1:17" ht="15.75" hidden="1" x14ac:dyDescent="0.25">
      <c r="A294" t="str">
        <f>VLOOKUP(O294,'OLDPY1 Public Dist &amp; Sch'!A288:C5145,3,FALSE)</f>
        <v>54092004026</v>
      </c>
      <c r="B294" s="126">
        <v>1700092</v>
      </c>
      <c r="C294" s="101" t="s">
        <v>1989</v>
      </c>
      <c r="D294" s="102">
        <f>VLOOKUP($B294,'FY24 Formula counts Final Feds'!$D$4:$L$855,3,FALSE)</f>
        <v>219</v>
      </c>
      <c r="E294" s="102">
        <f>VLOOKUP($B294,'FY24 Formula counts Final Feds'!$D$4:$L$855,9,FALSE)</f>
        <v>1083</v>
      </c>
      <c r="F294" s="129">
        <f>VLOOKUP($B294,'from ED Prelim 2021 (PY)'!$A$6:$E$856,5,FALSE)</f>
        <v>0.20221606648199447</v>
      </c>
      <c r="H294" s="102">
        <v>198</v>
      </c>
      <c r="I294" s="102">
        <v>1053</v>
      </c>
      <c r="J294" s="103">
        <v>0.18803418803418803</v>
      </c>
      <c r="L294" s="130">
        <f t="shared" si="16"/>
        <v>-21</v>
      </c>
      <c r="M294" s="130">
        <f t="shared" si="16"/>
        <v>-30</v>
      </c>
      <c r="N294" s="130">
        <f t="shared" si="16"/>
        <v>-1.418187844780644E-2</v>
      </c>
      <c r="O294" t="str">
        <f t="shared" si="19"/>
        <v>1700092</v>
      </c>
      <c r="P294" s="8" t="b">
        <f t="shared" si="17"/>
        <v>1</v>
      </c>
      <c r="Q294" s="8" t="b">
        <f t="shared" si="18"/>
        <v>1</v>
      </c>
    </row>
    <row r="295" spans="1:17" ht="15.75" hidden="1" x14ac:dyDescent="0.25">
      <c r="A295" t="str">
        <f>VLOOKUP(O295,'OLDPY1 Public Dist &amp; Sch'!A289:C5146,3,FALSE)</f>
        <v>53102069002</v>
      </c>
      <c r="B295" s="126">
        <v>1716560</v>
      </c>
      <c r="C295" s="101" t="s">
        <v>1990</v>
      </c>
      <c r="D295" s="102">
        <f>VLOOKUP($B295,'FY24 Formula counts Final Feds'!$D$4:$L$855,3,FALSE)</f>
        <v>39</v>
      </c>
      <c r="E295" s="102">
        <f>VLOOKUP($B295,'FY24 Formula counts Final Feds'!$D$4:$L$855,9,FALSE)</f>
        <v>894</v>
      </c>
      <c r="F295" s="129">
        <f>VLOOKUP($B295,'from ED Prelim 2021 (PY)'!$A$6:$E$856,5,FALSE)</f>
        <v>4.3624161073825503E-2</v>
      </c>
      <c r="H295" s="102">
        <v>34</v>
      </c>
      <c r="I295" s="102">
        <v>877</v>
      </c>
      <c r="J295" s="103">
        <v>3.8768529076396809E-2</v>
      </c>
      <c r="L295" s="130">
        <f t="shared" si="16"/>
        <v>-5</v>
      </c>
      <c r="M295" s="130">
        <f t="shared" si="16"/>
        <v>-17</v>
      </c>
      <c r="N295" s="130">
        <f t="shared" si="16"/>
        <v>-4.8556319974286943E-3</v>
      </c>
      <c r="O295" t="str">
        <f t="shared" si="19"/>
        <v>1716560</v>
      </c>
      <c r="P295" s="8" t="b">
        <f t="shared" si="17"/>
        <v>1</v>
      </c>
      <c r="Q295" s="8" t="b">
        <f t="shared" si="18"/>
        <v>1</v>
      </c>
    </row>
    <row r="296" spans="1:17" ht="15.75" hidden="1" x14ac:dyDescent="0.25">
      <c r="A296" t="str">
        <f>VLOOKUP(O296,'OLDPY1 Public Dist &amp; Sch'!A290:C5147,3,FALSE)</f>
        <v>13014060002</v>
      </c>
      <c r="B296" s="126">
        <v>1716530</v>
      </c>
      <c r="C296" s="101" t="s">
        <v>1991</v>
      </c>
      <c r="D296" s="102">
        <f>VLOOKUP($B296,'FY24 Formula counts Final Feds'!$D$4:$L$855,3,FALSE)</f>
        <v>17</v>
      </c>
      <c r="E296" s="102">
        <f>VLOOKUP($B296,'FY24 Formula counts Final Feds'!$D$4:$L$855,9,FALSE)</f>
        <v>224</v>
      </c>
      <c r="F296" s="129">
        <f>VLOOKUP($B296,'from ED Prelim 2021 (PY)'!$A$6:$E$856,5,FALSE)</f>
        <v>7.5892857142857137E-2</v>
      </c>
      <c r="H296" s="102">
        <v>10</v>
      </c>
      <c r="I296" s="102">
        <v>226</v>
      </c>
      <c r="J296" s="103">
        <v>4.4247787610619468E-2</v>
      </c>
      <c r="L296" s="130">
        <f t="shared" si="16"/>
        <v>-7</v>
      </c>
      <c r="M296" s="130">
        <f t="shared" si="16"/>
        <v>2</v>
      </c>
      <c r="N296" s="130">
        <f t="shared" si="16"/>
        <v>-3.1645069532237668E-2</v>
      </c>
      <c r="O296" t="str">
        <f t="shared" si="19"/>
        <v>1716530</v>
      </c>
      <c r="P296" s="8" t="b">
        <f t="shared" si="17"/>
        <v>1</v>
      </c>
      <c r="Q296" s="8" t="b">
        <f t="shared" si="18"/>
        <v>1</v>
      </c>
    </row>
    <row r="297" spans="1:17" ht="15.75" hidden="1" x14ac:dyDescent="0.25">
      <c r="A297" t="str">
        <f>VLOOKUP(O297,'OLDPY1 Public Dist &amp; Sch'!A291:C5148,3,FALSE)</f>
        <v>30039130004</v>
      </c>
      <c r="B297" s="126">
        <v>1716590</v>
      </c>
      <c r="C297" s="101" t="s">
        <v>1992</v>
      </c>
      <c r="D297" s="102">
        <f>VLOOKUP($B297,'FY24 Formula counts Final Feds'!$D$4:$L$855,3,FALSE)</f>
        <v>36</v>
      </c>
      <c r="E297" s="102">
        <f>VLOOKUP($B297,'FY24 Formula counts Final Feds'!$D$4:$L$855,9,FALSE)</f>
        <v>263</v>
      </c>
      <c r="F297" s="129">
        <f>VLOOKUP($B297,'from ED Prelim 2021 (PY)'!$A$6:$E$856,5,FALSE)</f>
        <v>0.13688212927756654</v>
      </c>
      <c r="H297" s="102">
        <v>26</v>
      </c>
      <c r="I297" s="102">
        <v>258</v>
      </c>
      <c r="J297" s="103">
        <v>0.10077519379844961</v>
      </c>
      <c r="L297" s="130">
        <f t="shared" si="16"/>
        <v>-10</v>
      </c>
      <c r="M297" s="130">
        <f t="shared" si="16"/>
        <v>-5</v>
      </c>
      <c r="N297" s="130">
        <f t="shared" si="16"/>
        <v>-3.6106935479116933E-2</v>
      </c>
      <c r="O297" t="str">
        <f t="shared" si="19"/>
        <v>1716590</v>
      </c>
      <c r="P297" s="8" t="b">
        <f t="shared" si="17"/>
        <v>1</v>
      </c>
      <c r="Q297" s="8" t="b">
        <f t="shared" si="18"/>
        <v>1</v>
      </c>
    </row>
    <row r="298" spans="1:17" ht="15.75" hidden="1" x14ac:dyDescent="0.25">
      <c r="A298" t="str">
        <f>VLOOKUP(O298,'OLDPY1 Public Dist &amp; Sch'!A292:C5149,3,FALSE)</f>
        <v>09027005026</v>
      </c>
      <c r="B298" s="126">
        <v>1700041</v>
      </c>
      <c r="C298" s="101" t="s">
        <v>1993</v>
      </c>
      <c r="D298" s="102">
        <f>VLOOKUP($B298,'FY24 Formula counts Final Feds'!$D$4:$L$855,3,FALSE)</f>
        <v>109</v>
      </c>
      <c r="E298" s="102">
        <f>VLOOKUP($B298,'FY24 Formula counts Final Feds'!$D$4:$L$855,9,FALSE)</f>
        <v>994</v>
      </c>
      <c r="F298" s="129">
        <f>VLOOKUP($B298,'from ED Prelim 2021 (PY)'!$A$6:$E$856,5,FALSE)</f>
        <v>0.1096579476861167</v>
      </c>
      <c r="H298" s="102">
        <v>138</v>
      </c>
      <c r="I298" s="102">
        <v>980</v>
      </c>
      <c r="J298" s="103">
        <v>0.14081632653061224</v>
      </c>
      <c r="L298" s="130">
        <f t="shared" si="16"/>
        <v>29</v>
      </c>
      <c r="M298" s="130">
        <f t="shared" si="16"/>
        <v>-14</v>
      </c>
      <c r="N298" s="130">
        <f t="shared" si="16"/>
        <v>3.1158378844495543E-2</v>
      </c>
      <c r="O298" t="str">
        <f t="shared" si="19"/>
        <v>1700041</v>
      </c>
      <c r="P298" s="8" t="b">
        <f t="shared" si="17"/>
        <v>1</v>
      </c>
      <c r="Q298" s="8" t="b">
        <f t="shared" si="18"/>
        <v>1</v>
      </c>
    </row>
    <row r="299" spans="1:17" ht="15.75" hidden="1" x14ac:dyDescent="0.25">
      <c r="A299" t="str">
        <f>VLOOKUP(O299,'OLDPY1 Public Dist &amp; Sch'!A293:C5150,3,FALSE)</f>
        <v>09010188004</v>
      </c>
      <c r="B299" s="126">
        <v>1716650</v>
      </c>
      <c r="C299" s="101" t="s">
        <v>1994</v>
      </c>
      <c r="D299" s="102">
        <f>VLOOKUP($B299,'FY24 Formula counts Final Feds'!$D$4:$L$855,3,FALSE)</f>
        <v>22</v>
      </c>
      <c r="E299" s="102">
        <f>VLOOKUP($B299,'FY24 Formula counts Final Feds'!$D$4:$L$855,9,FALSE)</f>
        <v>179</v>
      </c>
      <c r="F299" s="129">
        <f>VLOOKUP($B299,'from ED Prelim 2021 (PY)'!$A$6:$E$856,5,FALSE)</f>
        <v>0.12290502793296089</v>
      </c>
      <c r="H299" s="102">
        <v>22</v>
      </c>
      <c r="I299" s="102">
        <v>176</v>
      </c>
      <c r="J299" s="103">
        <v>0.125</v>
      </c>
      <c r="L299" s="130">
        <f t="shared" si="16"/>
        <v>0</v>
      </c>
      <c r="M299" s="130">
        <f t="shared" si="16"/>
        <v>-3</v>
      </c>
      <c r="N299" s="130">
        <f t="shared" si="16"/>
        <v>2.0949720670391109E-3</v>
      </c>
      <c r="O299" t="str">
        <f t="shared" si="19"/>
        <v>1716650</v>
      </c>
      <c r="P299" s="8" t="b">
        <f t="shared" si="17"/>
        <v>1</v>
      </c>
      <c r="Q299" s="8" t="b">
        <f t="shared" si="18"/>
        <v>1</v>
      </c>
    </row>
    <row r="300" spans="1:17" ht="15.75" hidden="1" x14ac:dyDescent="0.25">
      <c r="A300" t="str">
        <f>VLOOKUP(O300,'OLDPY1 Public Dist &amp; Sch'!A294:C5151,3,FALSE)</f>
        <v>40056007026</v>
      </c>
      <c r="B300" s="126">
        <v>1716680</v>
      </c>
      <c r="C300" s="101" t="s">
        <v>1995</v>
      </c>
      <c r="D300" s="102">
        <f>VLOOKUP($B300,'FY24 Formula counts Final Feds'!$D$4:$L$855,3,FALSE)</f>
        <v>267</v>
      </c>
      <c r="E300" s="102">
        <f>VLOOKUP($B300,'FY24 Formula counts Final Feds'!$D$4:$L$855,9,FALSE)</f>
        <v>1179</v>
      </c>
      <c r="F300" s="129">
        <f>VLOOKUP($B300,'from ED Prelim 2021 (PY)'!$A$6:$E$856,5,FALSE)</f>
        <v>0.22646310432569974</v>
      </c>
      <c r="H300" s="102">
        <v>180</v>
      </c>
      <c r="I300" s="102">
        <v>1142</v>
      </c>
      <c r="J300" s="103">
        <v>0.15761821366024517</v>
      </c>
      <c r="L300" s="130">
        <f t="shared" si="16"/>
        <v>-87</v>
      </c>
      <c r="M300" s="130">
        <f t="shared" si="16"/>
        <v>-37</v>
      </c>
      <c r="N300" s="130">
        <f t="shared" si="16"/>
        <v>-6.8844890665454572E-2</v>
      </c>
      <c r="O300" t="str">
        <f t="shared" si="19"/>
        <v>1716680</v>
      </c>
      <c r="P300" s="8" t="b">
        <f t="shared" si="17"/>
        <v>1</v>
      </c>
      <c r="Q300" s="8" t="b">
        <f t="shared" si="18"/>
        <v>1</v>
      </c>
    </row>
    <row r="301" spans="1:17" ht="15.75" hidden="1" x14ac:dyDescent="0.25">
      <c r="A301" t="str">
        <f>VLOOKUP(O301,'OLDPY1 Public Dist &amp; Sch'!A295:C5152,3,FALSE)</f>
        <v>19022089004</v>
      </c>
      <c r="B301" s="126">
        <v>1740500</v>
      </c>
      <c r="C301" s="101" t="s">
        <v>1996</v>
      </c>
      <c r="D301" s="102">
        <f>VLOOKUP($B301,'FY24 Formula counts Final Feds'!$D$4:$L$855,3,FALSE)</f>
        <v>133</v>
      </c>
      <c r="E301" s="102">
        <f>VLOOKUP($B301,'FY24 Formula counts Final Feds'!$D$4:$L$855,9,FALSE)</f>
        <v>2313</v>
      </c>
      <c r="F301" s="129">
        <f>VLOOKUP($B301,'from ED Prelim 2021 (PY)'!$A$6:$E$856,5,FALSE)</f>
        <v>5.7501080847384346E-2</v>
      </c>
      <c r="H301" s="102">
        <v>118</v>
      </c>
      <c r="I301" s="102">
        <v>2244</v>
      </c>
      <c r="J301" s="103">
        <v>5.2584670231729053E-2</v>
      </c>
      <c r="L301" s="130">
        <f t="shared" si="16"/>
        <v>-15</v>
      </c>
      <c r="M301" s="130">
        <f t="shared" si="16"/>
        <v>-69</v>
      </c>
      <c r="N301" s="130">
        <f t="shared" si="16"/>
        <v>-4.9164106156552936E-3</v>
      </c>
      <c r="O301" t="str">
        <f t="shared" si="19"/>
        <v>1740500</v>
      </c>
      <c r="P301" s="8" t="b">
        <f t="shared" si="17"/>
        <v>1</v>
      </c>
      <c r="Q301" s="8" t="b">
        <f t="shared" si="18"/>
        <v>1</v>
      </c>
    </row>
    <row r="302" spans="1:17" ht="15.75" hidden="1" x14ac:dyDescent="0.25">
      <c r="A302" t="str">
        <f>VLOOKUP(O302,'OLDPY1 Public Dist &amp; Sch'!A296:C5153,3,FALSE)</f>
        <v>19022041002</v>
      </c>
      <c r="B302" s="126">
        <v>1716800</v>
      </c>
      <c r="C302" s="101" t="s">
        <v>1997</v>
      </c>
      <c r="D302" s="102">
        <f>VLOOKUP($B302,'FY24 Formula counts Final Feds'!$D$4:$L$855,3,FALSE)</f>
        <v>241</v>
      </c>
      <c r="E302" s="102">
        <f>VLOOKUP($B302,'FY24 Formula counts Final Feds'!$D$4:$L$855,9,FALSE)</f>
        <v>4247</v>
      </c>
      <c r="F302" s="129">
        <f>VLOOKUP($B302,'from ED Prelim 2021 (PY)'!$A$6:$E$856,5,FALSE)</f>
        <v>5.6745938309394867E-2</v>
      </c>
      <c r="H302" s="102">
        <v>190</v>
      </c>
      <c r="I302" s="102">
        <v>4121</v>
      </c>
      <c r="J302" s="103">
        <v>4.6105314244115507E-2</v>
      </c>
      <c r="L302" s="130">
        <f t="shared" si="16"/>
        <v>-51</v>
      </c>
      <c r="M302" s="130">
        <f t="shared" si="16"/>
        <v>-126</v>
      </c>
      <c r="N302" s="130">
        <f t="shared" si="16"/>
        <v>-1.064062406527936E-2</v>
      </c>
      <c r="O302" t="str">
        <f t="shared" si="19"/>
        <v>1716800</v>
      </c>
      <c r="P302" s="8" t="b">
        <f t="shared" si="17"/>
        <v>1</v>
      </c>
      <c r="Q302" s="8" t="b">
        <f t="shared" si="18"/>
        <v>1</v>
      </c>
    </row>
    <row r="303" spans="1:17" ht="15.75" hidden="1" x14ac:dyDescent="0.25">
      <c r="A303" t="str">
        <f>VLOOKUP(O303,'OLDPY1 Public Dist &amp; Sch'!A297:C5154,3,FALSE)</f>
        <v>19022087017</v>
      </c>
      <c r="B303" s="126">
        <v>1716830</v>
      </c>
      <c r="C303" s="101" t="s">
        <v>1998</v>
      </c>
      <c r="D303" s="102">
        <f>VLOOKUP($B303,'FY24 Formula counts Final Feds'!$D$4:$L$855,3,FALSE)</f>
        <v>646</v>
      </c>
      <c r="E303" s="102">
        <f>VLOOKUP($B303,'FY24 Formula counts Final Feds'!$D$4:$L$855,9,FALSE)</f>
        <v>8923</v>
      </c>
      <c r="F303" s="129">
        <f>VLOOKUP($B303,'from ED Prelim 2021 (PY)'!$A$6:$E$856,5,FALSE)</f>
        <v>7.2397175837722733E-2</v>
      </c>
      <c r="H303" s="102">
        <v>641</v>
      </c>
      <c r="I303" s="102">
        <v>8657</v>
      </c>
      <c r="J303" s="103">
        <v>7.4044126140695388E-2</v>
      </c>
      <c r="L303" s="130">
        <f t="shared" si="16"/>
        <v>-5</v>
      </c>
      <c r="M303" s="130">
        <f t="shared" si="16"/>
        <v>-266</v>
      </c>
      <c r="N303" s="130">
        <f t="shared" si="16"/>
        <v>1.6469503029726551E-3</v>
      </c>
      <c r="O303" t="str">
        <f t="shared" si="19"/>
        <v>1716830</v>
      </c>
      <c r="P303" s="8" t="b">
        <f t="shared" si="17"/>
        <v>1</v>
      </c>
      <c r="Q303" s="8" t="b">
        <f t="shared" si="18"/>
        <v>1</v>
      </c>
    </row>
    <row r="304" spans="1:17" ht="15.75" hidden="1" x14ac:dyDescent="0.25">
      <c r="A304" t="str">
        <f>VLOOKUP(O304,'OLDPY1 Public Dist &amp; Sch'!A298:C5155,3,FALSE)</f>
        <v>05016035002</v>
      </c>
      <c r="B304" s="126">
        <v>1716860</v>
      </c>
      <c r="C304" s="101" t="s">
        <v>1999</v>
      </c>
      <c r="D304" s="102">
        <f>VLOOKUP($B304,'FY24 Formula counts Final Feds'!$D$4:$L$855,3,FALSE)</f>
        <v>50</v>
      </c>
      <c r="E304" s="102">
        <f>VLOOKUP($B304,'FY24 Formula counts Final Feds'!$D$4:$L$855,9,FALSE)</f>
        <v>1455</v>
      </c>
      <c r="F304" s="129">
        <f>VLOOKUP($B304,'from ED Prelim 2021 (PY)'!$A$6:$E$856,5,FALSE)</f>
        <v>3.4364261168384883E-2</v>
      </c>
      <c r="H304" s="102">
        <v>70</v>
      </c>
      <c r="I304" s="102">
        <v>1408</v>
      </c>
      <c r="J304" s="103">
        <v>4.9715909090909088E-2</v>
      </c>
      <c r="L304" s="130">
        <f t="shared" si="16"/>
        <v>20</v>
      </c>
      <c r="M304" s="130">
        <f t="shared" si="16"/>
        <v>-47</v>
      </c>
      <c r="N304" s="130">
        <f t="shared" si="16"/>
        <v>1.5351647922524206E-2</v>
      </c>
      <c r="O304" t="str">
        <f t="shared" si="19"/>
        <v>1716860</v>
      </c>
      <c r="P304" s="8" t="b">
        <f t="shared" si="17"/>
        <v>1</v>
      </c>
      <c r="Q304" s="8" t="b">
        <f t="shared" si="18"/>
        <v>1</v>
      </c>
    </row>
    <row r="305" spans="1:17" ht="15.75" hidden="1" x14ac:dyDescent="0.25">
      <c r="A305" t="str">
        <f>VLOOKUP(O305,'OLDPY1 Public Dist &amp; Sch'!A299:C5156,3,FALSE)</f>
        <v>05016034004</v>
      </c>
      <c r="B305" s="126">
        <v>1716920</v>
      </c>
      <c r="C305" s="101" t="s">
        <v>2000</v>
      </c>
      <c r="D305" s="102">
        <f>VLOOKUP($B305,'FY24 Formula counts Final Feds'!$D$4:$L$855,3,FALSE)</f>
        <v>453</v>
      </c>
      <c r="E305" s="102">
        <f>VLOOKUP($B305,'FY24 Formula counts Final Feds'!$D$4:$L$855,9,FALSE)</f>
        <v>5838</v>
      </c>
      <c r="F305" s="129">
        <f>VLOOKUP($B305,'from ED Prelim 2021 (PY)'!$A$6:$E$856,5,FALSE)</f>
        <v>7.7595066803699903E-2</v>
      </c>
      <c r="H305" s="102">
        <v>836</v>
      </c>
      <c r="I305" s="102">
        <v>5650</v>
      </c>
      <c r="J305" s="103">
        <v>0.1479646017699115</v>
      </c>
      <c r="L305" s="130">
        <f t="shared" si="16"/>
        <v>383</v>
      </c>
      <c r="M305" s="130">
        <f t="shared" si="16"/>
        <v>-188</v>
      </c>
      <c r="N305" s="130">
        <f t="shared" si="16"/>
        <v>7.0369534966211594E-2</v>
      </c>
      <c r="O305" t="str">
        <f t="shared" si="19"/>
        <v>1716920</v>
      </c>
      <c r="P305" s="8" t="b">
        <f t="shared" si="17"/>
        <v>1</v>
      </c>
      <c r="Q305" s="8" t="b">
        <f t="shared" si="18"/>
        <v>1</v>
      </c>
    </row>
    <row r="306" spans="1:17" ht="15.75" hidden="1" x14ac:dyDescent="0.25">
      <c r="A306" t="str">
        <f>VLOOKUP(O306,'OLDPY1 Public Dist &amp; Sch'!A300:C5157,3,FALSE)</f>
        <v>05016067002</v>
      </c>
      <c r="B306" s="126">
        <v>1726820</v>
      </c>
      <c r="C306" s="101" t="s">
        <v>2001</v>
      </c>
      <c r="D306" s="102">
        <f>VLOOKUP($B306,'FY24 Formula counts Final Feds'!$D$4:$L$855,3,FALSE)</f>
        <v>74</v>
      </c>
      <c r="E306" s="102">
        <f>VLOOKUP($B306,'FY24 Formula counts Final Feds'!$D$4:$L$855,9,FALSE)</f>
        <v>747</v>
      </c>
      <c r="F306" s="129">
        <f>VLOOKUP($B306,'from ED Prelim 2021 (PY)'!$A$6:$E$856,5,FALSE)</f>
        <v>9.906291834002677E-2</v>
      </c>
      <c r="H306" s="102">
        <v>51</v>
      </c>
      <c r="I306" s="102">
        <v>723</v>
      </c>
      <c r="J306" s="103">
        <v>7.0539419087136929E-2</v>
      </c>
      <c r="L306" s="130">
        <f t="shared" si="16"/>
        <v>-23</v>
      </c>
      <c r="M306" s="130">
        <f t="shared" si="16"/>
        <v>-24</v>
      </c>
      <c r="N306" s="130">
        <f t="shared" si="16"/>
        <v>-2.8523499252889842E-2</v>
      </c>
      <c r="O306" t="str">
        <f t="shared" si="19"/>
        <v>1726820</v>
      </c>
      <c r="P306" s="8" t="b">
        <f t="shared" si="17"/>
        <v>1</v>
      </c>
      <c r="Q306" s="8" t="b">
        <f t="shared" si="18"/>
        <v>1</v>
      </c>
    </row>
    <row r="307" spans="1:17" ht="15.75" hidden="1" x14ac:dyDescent="0.25">
      <c r="A307" t="str">
        <f>VLOOKUP(O307,'OLDPY1 Public Dist &amp; Sch'!A301:C5158,3,FALSE)</f>
        <v>21044001026</v>
      </c>
      <c r="B307" s="126">
        <v>1700014</v>
      </c>
      <c r="C307" s="101" t="s">
        <v>2002</v>
      </c>
      <c r="D307" s="102">
        <f>VLOOKUP($B307,'FY24 Formula counts Final Feds'!$D$4:$L$855,3,FALSE)</f>
        <v>60</v>
      </c>
      <c r="E307" s="102">
        <f>VLOOKUP($B307,'FY24 Formula counts Final Feds'!$D$4:$L$855,9,FALSE)</f>
        <v>611</v>
      </c>
      <c r="F307" s="129">
        <f>VLOOKUP($B307,'from ED Prelim 2021 (PY)'!$A$6:$E$856,5,FALSE)</f>
        <v>9.8199672667757767E-2</v>
      </c>
      <c r="H307" s="102">
        <v>62</v>
      </c>
      <c r="I307" s="102">
        <v>555</v>
      </c>
      <c r="J307" s="103">
        <v>0.11171171171171171</v>
      </c>
      <c r="L307" s="130">
        <f t="shared" si="16"/>
        <v>2</v>
      </c>
      <c r="M307" s="130">
        <f t="shared" si="16"/>
        <v>-56</v>
      </c>
      <c r="N307" s="130">
        <f t="shared" si="16"/>
        <v>1.3512039043953941E-2</v>
      </c>
      <c r="O307" t="str">
        <f t="shared" si="19"/>
        <v>1700014</v>
      </c>
      <c r="P307" s="8" t="b">
        <f t="shared" si="17"/>
        <v>1</v>
      </c>
      <c r="Q307" s="8" t="b">
        <f t="shared" si="18"/>
        <v>1</v>
      </c>
    </row>
    <row r="308" spans="1:17" ht="15.75" hidden="1" x14ac:dyDescent="0.25">
      <c r="A308" t="str">
        <f>VLOOKUP(O308,'OLDPY1 Public Dist &amp; Sch'!A302:C5159,3,FALSE)</f>
        <v>19022062002</v>
      </c>
      <c r="B308" s="126">
        <v>1717160</v>
      </c>
      <c r="C308" s="101" t="s">
        <v>2003</v>
      </c>
      <c r="D308" s="102">
        <f>VLOOKUP($B308,'FY24 Formula counts Final Feds'!$D$4:$L$855,3,FALSE)</f>
        <v>86</v>
      </c>
      <c r="E308" s="102">
        <f>VLOOKUP($B308,'FY24 Formula counts Final Feds'!$D$4:$L$855,9,FALSE)</f>
        <v>914</v>
      </c>
      <c r="F308" s="129">
        <f>VLOOKUP($B308,'from ED Prelim 2021 (PY)'!$A$6:$E$856,5,FALSE)</f>
        <v>9.4091903719912467E-2</v>
      </c>
      <c r="H308" s="102">
        <v>70</v>
      </c>
      <c r="I308" s="102">
        <v>886</v>
      </c>
      <c r="J308" s="103">
        <v>7.900677200902935E-2</v>
      </c>
      <c r="L308" s="130">
        <f t="shared" si="16"/>
        <v>-16</v>
      </c>
      <c r="M308" s="130">
        <f t="shared" si="16"/>
        <v>-28</v>
      </c>
      <c r="N308" s="130">
        <f t="shared" si="16"/>
        <v>-1.5085131710883118E-2</v>
      </c>
      <c r="O308" t="str">
        <f t="shared" si="19"/>
        <v>1717160</v>
      </c>
      <c r="P308" s="8" t="b">
        <f t="shared" si="17"/>
        <v>1</v>
      </c>
      <c r="Q308" s="8" t="b">
        <f t="shared" si="18"/>
        <v>1</v>
      </c>
    </row>
    <row r="309" spans="1:17" ht="15.75" hidden="1" x14ac:dyDescent="0.25">
      <c r="A309" t="str">
        <f>VLOOKUP(O309,'OLDPY1 Public Dist &amp; Sch'!A303:C5160,3,FALSE)</f>
        <v>13041006004</v>
      </c>
      <c r="B309" s="126">
        <v>1717190</v>
      </c>
      <c r="C309" s="101" t="s">
        <v>2004</v>
      </c>
      <c r="D309" s="102">
        <f>VLOOKUP($B309,'FY24 Formula counts Final Feds'!$D$4:$L$855,3,FALSE)</f>
        <v>17</v>
      </c>
      <c r="E309" s="102">
        <f>VLOOKUP($B309,'FY24 Formula counts Final Feds'!$D$4:$L$855,9,FALSE)</f>
        <v>97</v>
      </c>
      <c r="F309" s="129">
        <f>VLOOKUP($B309,'from ED Prelim 2021 (PY)'!$A$6:$E$856,5,FALSE)</f>
        <v>0.17525773195876287</v>
      </c>
      <c r="H309" s="102">
        <v>18</v>
      </c>
      <c r="I309" s="102">
        <v>95</v>
      </c>
      <c r="J309" s="103">
        <v>0.18947368421052632</v>
      </c>
      <c r="L309" s="130">
        <f t="shared" si="16"/>
        <v>1</v>
      </c>
      <c r="M309" s="130">
        <f t="shared" si="16"/>
        <v>-2</v>
      </c>
      <c r="N309" s="130">
        <f t="shared" si="16"/>
        <v>1.4215952251763447E-2</v>
      </c>
      <c r="O309" t="str">
        <f t="shared" si="19"/>
        <v>1717190</v>
      </c>
      <c r="P309" s="8" t="b">
        <f t="shared" si="17"/>
        <v>1</v>
      </c>
      <c r="Q309" s="8" t="b">
        <f t="shared" si="18"/>
        <v>1</v>
      </c>
    </row>
    <row r="310" spans="1:17" ht="15.75" hidden="1" x14ac:dyDescent="0.25">
      <c r="A310" t="str">
        <f>VLOOKUP(O310,'OLDPY1 Public Dist &amp; Sch'!A304:C5161,3,FALSE)</f>
        <v>35050095004</v>
      </c>
      <c r="B310" s="126">
        <v>1717220</v>
      </c>
      <c r="C310" s="101" t="s">
        <v>2005</v>
      </c>
      <c r="D310" s="102">
        <f>VLOOKUP($B310,'FY24 Formula counts Final Feds'!$D$4:$L$855,3,FALSE)</f>
        <v>26</v>
      </c>
      <c r="E310" s="102">
        <f>VLOOKUP($B310,'FY24 Formula counts Final Feds'!$D$4:$L$855,9,FALSE)</f>
        <v>261</v>
      </c>
      <c r="F310" s="129">
        <f>VLOOKUP($B310,'from ED Prelim 2021 (PY)'!$A$6:$E$856,5,FALSE)</f>
        <v>9.9616858237547887E-2</v>
      </c>
      <c r="H310" s="102">
        <v>59</v>
      </c>
      <c r="I310" s="102">
        <v>255</v>
      </c>
      <c r="J310" s="103">
        <v>0.23137254901960785</v>
      </c>
      <c r="L310" s="130">
        <f t="shared" si="16"/>
        <v>33</v>
      </c>
      <c r="M310" s="130">
        <f t="shared" si="16"/>
        <v>-6</v>
      </c>
      <c r="N310" s="130">
        <f t="shared" si="16"/>
        <v>0.13175569078205995</v>
      </c>
      <c r="O310" t="str">
        <f t="shared" si="19"/>
        <v>1717220</v>
      </c>
      <c r="P310" s="8" t="b">
        <f t="shared" si="17"/>
        <v>1</v>
      </c>
      <c r="Q310" s="8" t="b">
        <f t="shared" si="18"/>
        <v>1</v>
      </c>
    </row>
    <row r="311" spans="1:17" ht="15.75" hidden="1" x14ac:dyDescent="0.25">
      <c r="A311" t="str">
        <f>VLOOKUP(O311,'OLDPY1 Public Dist &amp; Sch'!A305:C5162,3,FALSE)</f>
        <v>41057009026</v>
      </c>
      <c r="B311" s="126">
        <v>1717280</v>
      </c>
      <c r="C311" s="101" t="s">
        <v>2006</v>
      </c>
      <c r="D311" s="102">
        <f>VLOOKUP($B311,'FY24 Formula counts Final Feds'!$D$4:$L$855,3,FALSE)</f>
        <v>1584</v>
      </c>
      <c r="E311" s="102">
        <f>VLOOKUP($B311,'FY24 Formula counts Final Feds'!$D$4:$L$855,9,FALSE)</f>
        <v>6793</v>
      </c>
      <c r="F311" s="129">
        <f>VLOOKUP($B311,'from ED Prelim 2021 (PY)'!$A$6:$E$856,5,FALSE)</f>
        <v>0.23318121595760341</v>
      </c>
      <c r="H311" s="102">
        <v>1335</v>
      </c>
      <c r="I311" s="102">
        <v>6591</v>
      </c>
      <c r="J311" s="103">
        <v>0.20254893035958124</v>
      </c>
      <c r="L311" s="130">
        <f t="shared" si="16"/>
        <v>-249</v>
      </c>
      <c r="M311" s="130">
        <f t="shared" si="16"/>
        <v>-202</v>
      </c>
      <c r="N311" s="130">
        <f t="shared" si="16"/>
        <v>-3.0632285598022169E-2</v>
      </c>
      <c r="O311" t="str">
        <f t="shared" si="19"/>
        <v>1717280</v>
      </c>
      <c r="P311" s="8" t="b">
        <f t="shared" si="17"/>
        <v>1</v>
      </c>
      <c r="Q311" s="8" t="b">
        <f t="shared" si="18"/>
        <v>1</v>
      </c>
    </row>
    <row r="312" spans="1:17" ht="15.75" hidden="1" x14ac:dyDescent="0.25">
      <c r="A312" t="str">
        <f>VLOOKUP(O312,'OLDPY1 Public Dist &amp; Sch'!A306:C5163,3,FALSE)</f>
        <v>50082110004</v>
      </c>
      <c r="B312" s="126">
        <v>1717310</v>
      </c>
      <c r="C312" s="101" t="s">
        <v>2007</v>
      </c>
      <c r="D312" s="102">
        <f>VLOOKUP($B312,'FY24 Formula counts Final Feds'!$D$4:$L$855,3,FALSE)</f>
        <v>136</v>
      </c>
      <c r="E312" s="102">
        <f>VLOOKUP($B312,'FY24 Formula counts Final Feds'!$D$4:$L$855,9,FALSE)</f>
        <v>748</v>
      </c>
      <c r="F312" s="129">
        <f>VLOOKUP($B312,'from ED Prelim 2021 (PY)'!$A$6:$E$856,5,FALSE)</f>
        <v>0.18181818181818182</v>
      </c>
      <c r="H312" s="102">
        <v>138</v>
      </c>
      <c r="I312" s="102">
        <v>727</v>
      </c>
      <c r="J312" s="103">
        <v>0.18982118294360384</v>
      </c>
      <c r="L312" s="130">
        <f t="shared" si="16"/>
        <v>2</v>
      </c>
      <c r="M312" s="130">
        <f t="shared" si="16"/>
        <v>-21</v>
      </c>
      <c r="N312" s="130">
        <f t="shared" si="16"/>
        <v>8.0030011254220157E-3</v>
      </c>
      <c r="O312" t="str">
        <f t="shared" si="19"/>
        <v>1717310</v>
      </c>
      <c r="P312" s="8" t="b">
        <f t="shared" si="17"/>
        <v>1</v>
      </c>
      <c r="Q312" s="8" t="b">
        <f t="shared" si="18"/>
        <v>1</v>
      </c>
    </row>
    <row r="313" spans="1:17" ht="15.75" hidden="1" x14ac:dyDescent="0.25">
      <c r="A313" t="str">
        <f>VLOOKUP(O313,'OLDPY1 Public Dist &amp; Sch'!A307:C5164,3,FALSE)</f>
        <v>34049124016</v>
      </c>
      <c r="B313" s="126">
        <v>1717340</v>
      </c>
      <c r="C313" s="101" t="s">
        <v>2008</v>
      </c>
      <c r="D313" s="102">
        <f>VLOOKUP($B313,'FY24 Formula counts Final Feds'!$D$4:$L$855,3,FALSE)</f>
        <v>140</v>
      </c>
      <c r="E313" s="102">
        <f>VLOOKUP($B313,'FY24 Formula counts Final Feds'!$D$4:$L$855,9,FALSE)</f>
        <v>1732</v>
      </c>
      <c r="F313" s="129">
        <f>VLOOKUP($B313,'from ED Prelim 2021 (PY)'!$A$6:$E$856,5,FALSE)</f>
        <v>8.0831408775981523E-2</v>
      </c>
      <c r="H313" s="102">
        <v>139</v>
      </c>
      <c r="I313" s="102">
        <v>1680</v>
      </c>
      <c r="J313" s="103">
        <v>8.2738095238095236E-2</v>
      </c>
      <c r="L313" s="130">
        <f t="shared" si="16"/>
        <v>-1</v>
      </c>
      <c r="M313" s="130">
        <f t="shared" si="16"/>
        <v>-52</v>
      </c>
      <c r="N313" s="130">
        <f t="shared" si="16"/>
        <v>1.9066864621137131E-3</v>
      </c>
      <c r="O313" t="str">
        <f t="shared" si="19"/>
        <v>1717340</v>
      </c>
      <c r="P313" s="8" t="b">
        <f t="shared" si="17"/>
        <v>1</v>
      </c>
      <c r="Q313" s="8" t="b">
        <f t="shared" si="18"/>
        <v>1</v>
      </c>
    </row>
    <row r="314" spans="1:17" ht="15.75" hidden="1" x14ac:dyDescent="0.25">
      <c r="A314" t="str">
        <f>VLOOKUP(O314,'OLDPY1 Public Dist &amp; Sch'!A308:C5165,3,FALSE)</f>
        <v>32046006026</v>
      </c>
      <c r="B314" s="126">
        <v>1717370</v>
      </c>
      <c r="C314" s="101" t="s">
        <v>2009</v>
      </c>
      <c r="D314" s="102">
        <f>VLOOKUP($B314,'FY24 Formula counts Final Feds'!$D$4:$L$855,3,FALSE)</f>
        <v>60</v>
      </c>
      <c r="E314" s="102">
        <f>VLOOKUP($B314,'FY24 Formula counts Final Feds'!$D$4:$L$855,9,FALSE)</f>
        <v>506</v>
      </c>
      <c r="F314" s="129">
        <f>VLOOKUP($B314,'from ED Prelim 2021 (PY)'!$A$6:$E$856,5,FALSE)</f>
        <v>0.11857707509881422</v>
      </c>
      <c r="H314" s="102">
        <v>63</v>
      </c>
      <c r="I314" s="102">
        <v>508</v>
      </c>
      <c r="J314" s="103">
        <v>0.12401574803149606</v>
      </c>
      <c r="L314" s="130">
        <f t="shared" si="16"/>
        <v>3</v>
      </c>
      <c r="M314" s="130">
        <f t="shared" si="16"/>
        <v>2</v>
      </c>
      <c r="N314" s="130">
        <f t="shared" si="16"/>
        <v>5.43867293268184E-3</v>
      </c>
      <c r="O314" t="str">
        <f t="shared" si="19"/>
        <v>1717370</v>
      </c>
      <c r="P314" s="8" t="b">
        <f t="shared" si="17"/>
        <v>1</v>
      </c>
      <c r="Q314" s="8" t="b">
        <f t="shared" si="18"/>
        <v>1</v>
      </c>
    </row>
    <row r="315" spans="1:17" ht="15.75" hidden="1" x14ac:dyDescent="0.25">
      <c r="A315" t="str">
        <f>VLOOKUP(O315,'OLDPY1 Public Dist &amp; Sch'!A309:C5166,3,FALSE)</f>
        <v>34049036002</v>
      </c>
      <c r="B315" s="126">
        <v>1717490</v>
      </c>
      <c r="C315" s="101" t="s">
        <v>2010</v>
      </c>
      <c r="D315" s="102">
        <f>VLOOKUP($B315,'FY24 Formula counts Final Feds'!$D$4:$L$855,3,FALSE)</f>
        <v>21</v>
      </c>
      <c r="E315" s="102">
        <f>VLOOKUP($B315,'FY24 Formula counts Final Feds'!$D$4:$L$855,9,FALSE)</f>
        <v>199</v>
      </c>
      <c r="F315" s="129">
        <f>VLOOKUP($B315,'from ED Prelim 2021 (PY)'!$A$6:$E$856,5,FALSE)</f>
        <v>0.10552763819095477</v>
      </c>
      <c r="H315" s="102">
        <v>16</v>
      </c>
      <c r="I315" s="102">
        <v>193</v>
      </c>
      <c r="J315" s="103">
        <v>8.2901554404145081E-2</v>
      </c>
      <c r="L315" s="130">
        <f t="shared" si="16"/>
        <v>-5</v>
      </c>
      <c r="M315" s="130">
        <f t="shared" si="16"/>
        <v>-6</v>
      </c>
      <c r="N315" s="130">
        <f t="shared" si="16"/>
        <v>-2.2626083786809692E-2</v>
      </c>
      <c r="O315" t="str">
        <f t="shared" si="19"/>
        <v>1717490</v>
      </c>
      <c r="P315" s="8" t="b">
        <f t="shared" si="17"/>
        <v>1</v>
      </c>
      <c r="Q315" s="8" t="b">
        <f t="shared" si="18"/>
        <v>1</v>
      </c>
    </row>
    <row r="316" spans="1:17" ht="15.75" hidden="1" x14ac:dyDescent="0.25">
      <c r="A316" t="str">
        <f>VLOOKUP(O316,'OLDPY1 Public Dist &amp; Sch'!A310:C5167,3,FALSE)</f>
        <v>34049127016</v>
      </c>
      <c r="B316" s="126">
        <v>1717550</v>
      </c>
      <c r="C316" s="101" t="s">
        <v>2011</v>
      </c>
      <c r="D316" s="102">
        <f>VLOOKUP($B316,'FY24 Formula counts Final Feds'!$D$4:$L$855,3,FALSE)</f>
        <v>120</v>
      </c>
      <c r="E316" s="102">
        <f>VLOOKUP($B316,'FY24 Formula counts Final Feds'!$D$4:$L$855,9,FALSE)</f>
        <v>2513</v>
      </c>
      <c r="F316" s="129">
        <f>VLOOKUP($B316,'from ED Prelim 2021 (PY)'!$A$6:$E$856,5,FALSE)</f>
        <v>4.7751691205730203E-2</v>
      </c>
      <c r="H316" s="102">
        <v>124</v>
      </c>
      <c r="I316" s="102">
        <v>2438</v>
      </c>
      <c r="J316" s="103">
        <v>5.0861361771944218E-2</v>
      </c>
      <c r="L316" s="130">
        <f t="shared" si="16"/>
        <v>4</v>
      </c>
      <c r="M316" s="130">
        <f t="shared" si="16"/>
        <v>-75</v>
      </c>
      <c r="N316" s="130">
        <f t="shared" si="16"/>
        <v>3.1096705662140151E-3</v>
      </c>
      <c r="O316" t="str">
        <f t="shared" si="19"/>
        <v>1717550</v>
      </c>
      <c r="P316" s="8" t="b">
        <f t="shared" si="17"/>
        <v>1</v>
      </c>
      <c r="Q316" s="8" t="b">
        <f t="shared" si="18"/>
        <v>1</v>
      </c>
    </row>
    <row r="317" spans="1:17" ht="15.75" hidden="1" x14ac:dyDescent="0.25">
      <c r="A317" t="str">
        <f>VLOOKUP(O317,'OLDPY1 Public Dist &amp; Sch'!A311:C5168,3,FALSE)</f>
        <v>34049046004</v>
      </c>
      <c r="B317" s="126">
        <v>1717520</v>
      </c>
      <c r="C317" s="101" t="s">
        <v>2012</v>
      </c>
      <c r="D317" s="102">
        <f>VLOOKUP($B317,'FY24 Formula counts Final Feds'!$D$4:$L$855,3,FALSE)</f>
        <v>257</v>
      </c>
      <c r="E317" s="102">
        <f>VLOOKUP($B317,'FY24 Formula counts Final Feds'!$D$4:$L$855,9,FALSE)</f>
        <v>3978</v>
      </c>
      <c r="F317" s="129">
        <f>VLOOKUP($B317,'from ED Prelim 2021 (PY)'!$A$6:$E$856,5,FALSE)</f>
        <v>6.4605329311211671E-2</v>
      </c>
      <c r="H317" s="102">
        <v>255</v>
      </c>
      <c r="I317" s="102">
        <v>3859</v>
      </c>
      <c r="J317" s="103">
        <v>6.6079295154185022E-2</v>
      </c>
      <c r="L317" s="130">
        <f t="shared" si="16"/>
        <v>-2</v>
      </c>
      <c r="M317" s="130">
        <f t="shared" si="16"/>
        <v>-119</v>
      </c>
      <c r="N317" s="130">
        <f t="shared" si="16"/>
        <v>1.4739658429733515E-3</v>
      </c>
      <c r="O317" t="str">
        <f t="shared" si="19"/>
        <v>1717520</v>
      </c>
      <c r="P317" s="8" t="b">
        <f t="shared" si="17"/>
        <v>1</v>
      </c>
      <c r="Q317" s="8" t="b">
        <f t="shared" si="18"/>
        <v>1</v>
      </c>
    </row>
    <row r="318" spans="1:17" ht="15.75" hidden="1" x14ac:dyDescent="0.25">
      <c r="A318" t="str">
        <f>VLOOKUP(O318,'OLDPY1 Public Dist &amp; Sch'!A312:C5169,3,FALSE)</f>
        <v>20097001026</v>
      </c>
      <c r="B318" s="126">
        <v>1717580</v>
      </c>
      <c r="C318" s="101" t="s">
        <v>2013</v>
      </c>
      <c r="D318" s="102">
        <f>VLOOKUP($B318,'FY24 Formula counts Final Feds'!$D$4:$L$855,3,FALSE)</f>
        <v>57</v>
      </c>
      <c r="E318" s="102">
        <f>VLOOKUP($B318,'FY24 Formula counts Final Feds'!$D$4:$L$855,9,FALSE)</f>
        <v>278</v>
      </c>
      <c r="F318" s="129">
        <f>VLOOKUP($B318,'from ED Prelim 2021 (PY)'!$A$6:$E$856,5,FALSE)</f>
        <v>0.20503597122302158</v>
      </c>
      <c r="H318" s="102">
        <v>72</v>
      </c>
      <c r="I318" s="102">
        <v>270</v>
      </c>
      <c r="J318" s="103">
        <v>0.26666666666666666</v>
      </c>
      <c r="L318" s="130">
        <f t="shared" si="16"/>
        <v>15</v>
      </c>
      <c r="M318" s="130">
        <f t="shared" si="16"/>
        <v>-8</v>
      </c>
      <c r="N318" s="130">
        <f t="shared" si="16"/>
        <v>6.1630695443645078E-2</v>
      </c>
      <c r="O318" t="str">
        <f t="shared" si="19"/>
        <v>1717580</v>
      </c>
      <c r="P318" s="8" t="b">
        <f t="shared" si="17"/>
        <v>1</v>
      </c>
      <c r="Q318" s="8" t="b">
        <f t="shared" si="18"/>
        <v>1</v>
      </c>
    </row>
    <row r="319" spans="1:17" ht="15.75" hidden="1" x14ac:dyDescent="0.25">
      <c r="A319" t="str">
        <f>VLOOKUP(O319,'OLDPY1 Public Dist &amp; Sch'!A313:C5170,3,FALSE)</f>
        <v>40031010026</v>
      </c>
      <c r="B319" s="126">
        <v>1717670</v>
      </c>
      <c r="C319" s="101" t="s">
        <v>2014</v>
      </c>
      <c r="D319" s="102">
        <f>VLOOKUP($B319,'FY24 Formula counts Final Feds'!$D$4:$L$855,3,FALSE)</f>
        <v>56</v>
      </c>
      <c r="E319" s="102">
        <f>VLOOKUP($B319,'FY24 Formula counts Final Feds'!$D$4:$L$855,9,FALSE)</f>
        <v>422</v>
      </c>
      <c r="F319" s="129">
        <f>VLOOKUP($B319,'from ED Prelim 2021 (PY)'!$A$6:$E$856,5,FALSE)</f>
        <v>0.13270142180094788</v>
      </c>
      <c r="H319" s="102">
        <v>60</v>
      </c>
      <c r="I319" s="102">
        <v>409</v>
      </c>
      <c r="J319" s="103">
        <v>0.14669926650366749</v>
      </c>
      <c r="L319" s="130">
        <f t="shared" si="16"/>
        <v>4</v>
      </c>
      <c r="M319" s="130">
        <f t="shared" si="16"/>
        <v>-13</v>
      </c>
      <c r="N319" s="130">
        <f t="shared" si="16"/>
        <v>1.3997844702719614E-2</v>
      </c>
      <c r="O319" t="str">
        <f t="shared" si="19"/>
        <v>1717670</v>
      </c>
      <c r="P319" s="8" t="b">
        <f t="shared" si="17"/>
        <v>1</v>
      </c>
      <c r="Q319" s="8" t="b">
        <f t="shared" si="18"/>
        <v>1</v>
      </c>
    </row>
    <row r="320" spans="1:17" ht="15.75" hidden="1" x14ac:dyDescent="0.25">
      <c r="A320" t="str">
        <f>VLOOKUP(O320,'OLDPY1 Public Dist &amp; Sch'!A314:C5171,3,FALSE)</f>
        <v>51065200026</v>
      </c>
      <c r="B320" s="126">
        <v>1717700</v>
      </c>
      <c r="C320" s="101" t="s">
        <v>2015</v>
      </c>
      <c r="D320" s="102">
        <f>VLOOKUP($B320,'FY24 Formula counts Final Feds'!$D$4:$L$855,3,FALSE)</f>
        <v>31</v>
      </c>
      <c r="E320" s="102">
        <f>VLOOKUP($B320,'FY24 Formula counts Final Feds'!$D$4:$L$855,9,FALSE)</f>
        <v>215</v>
      </c>
      <c r="F320" s="129">
        <f>VLOOKUP($B320,'from ED Prelim 2021 (PY)'!$A$6:$E$856,5,FALSE)</f>
        <v>0.14418604651162792</v>
      </c>
      <c r="H320" s="102">
        <v>26</v>
      </c>
      <c r="I320" s="102">
        <v>212</v>
      </c>
      <c r="J320" s="103">
        <v>0.12264150943396226</v>
      </c>
      <c r="L320" s="130">
        <f t="shared" si="16"/>
        <v>-5</v>
      </c>
      <c r="M320" s="130">
        <f t="shared" si="16"/>
        <v>-3</v>
      </c>
      <c r="N320" s="130">
        <f t="shared" si="16"/>
        <v>-2.1544537077665654E-2</v>
      </c>
      <c r="O320" t="str">
        <f t="shared" si="19"/>
        <v>1717700</v>
      </c>
      <c r="P320" s="8" t="b">
        <f t="shared" si="17"/>
        <v>1</v>
      </c>
      <c r="Q320" s="8" t="b">
        <f t="shared" si="18"/>
        <v>1</v>
      </c>
    </row>
    <row r="321" spans="1:17" ht="15.75" hidden="1" x14ac:dyDescent="0.25">
      <c r="A321" t="str">
        <f>VLOOKUP(O321,'OLDPY1 Public Dist &amp; Sch'!A315:C5172,3,FALSE)</f>
        <v>01075004026</v>
      </c>
      <c r="B321" s="126">
        <v>1717790</v>
      </c>
      <c r="C321" s="101" t="s">
        <v>2016</v>
      </c>
      <c r="D321" s="102">
        <f>VLOOKUP($B321,'FY24 Formula counts Final Feds'!$D$4:$L$855,3,FALSE)</f>
        <v>65</v>
      </c>
      <c r="E321" s="102">
        <f>VLOOKUP($B321,'FY24 Formula counts Final Feds'!$D$4:$L$855,9,FALSE)</f>
        <v>358</v>
      </c>
      <c r="F321" s="129">
        <f>VLOOKUP($B321,'from ED Prelim 2021 (PY)'!$A$6:$E$856,5,FALSE)</f>
        <v>0.18156424581005587</v>
      </c>
      <c r="H321" s="102">
        <v>59</v>
      </c>
      <c r="I321" s="102">
        <v>353</v>
      </c>
      <c r="J321" s="103">
        <v>0.16713881019830029</v>
      </c>
      <c r="L321" s="130">
        <f t="shared" si="16"/>
        <v>-6</v>
      </c>
      <c r="M321" s="130">
        <f t="shared" si="16"/>
        <v>-5</v>
      </c>
      <c r="N321" s="130">
        <f t="shared" si="16"/>
        <v>-1.4425435611755577E-2</v>
      </c>
      <c r="O321" t="str">
        <f t="shared" si="19"/>
        <v>1717790</v>
      </c>
      <c r="P321" s="8" t="b">
        <f t="shared" si="17"/>
        <v>1</v>
      </c>
      <c r="Q321" s="8" t="b">
        <f t="shared" si="18"/>
        <v>1</v>
      </c>
    </row>
    <row r="322" spans="1:17" ht="15.75" hidden="1" x14ac:dyDescent="0.25">
      <c r="A322" t="str">
        <f>VLOOKUP(O322,'OLDPY1 Public Dist &amp; Sch'!A316:C5173,3,FALSE)</f>
        <v>34049056002</v>
      </c>
      <c r="B322" s="126">
        <v>1717800</v>
      </c>
      <c r="C322" s="101" t="s">
        <v>2017</v>
      </c>
      <c r="D322" s="102">
        <f>VLOOKUP($B322,'FY24 Formula counts Final Feds'!$D$4:$L$855,3,FALSE)</f>
        <v>259</v>
      </c>
      <c r="E322" s="102">
        <f>VLOOKUP($B322,'FY24 Formula counts Final Feds'!$D$4:$L$855,9,FALSE)</f>
        <v>2093</v>
      </c>
      <c r="F322" s="129">
        <f>VLOOKUP($B322,'from ED Prelim 2021 (PY)'!$A$6:$E$856,5,FALSE)</f>
        <v>0.12374581939799331</v>
      </c>
      <c r="H322" s="102">
        <v>279</v>
      </c>
      <c r="I322" s="102">
        <v>2031</v>
      </c>
      <c r="J322" s="103">
        <v>0.13737075332348597</v>
      </c>
      <c r="L322" s="130">
        <f t="shared" si="16"/>
        <v>20</v>
      </c>
      <c r="M322" s="130">
        <f t="shared" si="16"/>
        <v>-62</v>
      </c>
      <c r="N322" s="130">
        <f t="shared" si="16"/>
        <v>1.362493392549266E-2</v>
      </c>
      <c r="O322" t="str">
        <f t="shared" si="19"/>
        <v>1717800</v>
      </c>
      <c r="P322" s="8" t="b">
        <f t="shared" si="17"/>
        <v>1</v>
      </c>
      <c r="Q322" s="8" t="b">
        <f t="shared" si="18"/>
        <v>1</v>
      </c>
    </row>
    <row r="323" spans="1:17" ht="15.75" hidden="1" x14ac:dyDescent="0.25">
      <c r="A323" t="str">
        <f>VLOOKUP(O323,'OLDPY1 Public Dist &amp; Sch'!A317:C5174,3,FALSE)</f>
        <v>28006502017</v>
      </c>
      <c r="B323" s="126">
        <v>1718030</v>
      </c>
      <c r="C323" s="101" t="s">
        <v>2018</v>
      </c>
      <c r="D323" s="102">
        <f>VLOOKUP($B323,'FY24 Formula counts Final Feds'!$D$4:$L$855,3,FALSE)</f>
        <v>67</v>
      </c>
      <c r="E323" s="102">
        <f>VLOOKUP($B323,'FY24 Formula counts Final Feds'!$D$4:$L$855,9,FALSE)</f>
        <v>442</v>
      </c>
      <c r="F323" s="129">
        <f>VLOOKUP($B323,'from ED Prelim 2021 (PY)'!$A$6:$E$856,5,FALSE)</f>
        <v>0.15158371040723981</v>
      </c>
      <c r="H323" s="102">
        <v>67</v>
      </c>
      <c r="I323" s="102">
        <v>431</v>
      </c>
      <c r="J323" s="103">
        <v>0.1554524361948956</v>
      </c>
      <c r="L323" s="130">
        <f t="shared" si="16"/>
        <v>0</v>
      </c>
      <c r="M323" s="130">
        <f t="shared" si="16"/>
        <v>-11</v>
      </c>
      <c r="N323" s="130">
        <f t="shared" si="16"/>
        <v>3.8687257876557912E-3</v>
      </c>
      <c r="O323" t="str">
        <f t="shared" si="19"/>
        <v>1718030</v>
      </c>
      <c r="P323" s="8" t="b">
        <f t="shared" si="17"/>
        <v>1</v>
      </c>
      <c r="Q323" s="8" t="b">
        <f t="shared" si="18"/>
        <v>1</v>
      </c>
    </row>
    <row r="324" spans="1:17" ht="15.75" hidden="1" x14ac:dyDescent="0.25">
      <c r="A324" t="str">
        <f>VLOOKUP(O324,'OLDPY1 Public Dist &amp; Sch'!A318:C5175,3,FALSE)</f>
        <v>26034328024</v>
      </c>
      <c r="B324" s="126">
        <v>1718060</v>
      </c>
      <c r="C324" s="101" t="s">
        <v>2019</v>
      </c>
      <c r="D324" s="102">
        <f>VLOOKUP($B324,'FY24 Formula counts Final Feds'!$D$4:$L$855,3,FALSE)</f>
        <v>85</v>
      </c>
      <c r="E324" s="102">
        <f>VLOOKUP($B324,'FY24 Formula counts Final Feds'!$D$4:$L$855,9,FALSE)</f>
        <v>585</v>
      </c>
      <c r="F324" s="129">
        <f>VLOOKUP($B324,'from ED Prelim 2021 (PY)'!$A$6:$E$856,5,FALSE)</f>
        <v>0.14529914529914531</v>
      </c>
      <c r="H324" s="102">
        <v>80</v>
      </c>
      <c r="I324" s="102">
        <v>576</v>
      </c>
      <c r="J324" s="103">
        <v>0.1388888888888889</v>
      </c>
      <c r="L324" s="130">
        <f t="shared" si="16"/>
        <v>-5</v>
      </c>
      <c r="M324" s="130">
        <f t="shared" si="16"/>
        <v>-9</v>
      </c>
      <c r="N324" s="130">
        <f t="shared" si="16"/>
        <v>-6.4102564102564152E-3</v>
      </c>
      <c r="O324" t="str">
        <f t="shared" si="19"/>
        <v>1718060</v>
      </c>
      <c r="P324" s="8" t="b">
        <f t="shared" si="17"/>
        <v>1</v>
      </c>
      <c r="Q324" s="8" t="b">
        <f t="shared" si="18"/>
        <v>1</v>
      </c>
    </row>
    <row r="325" spans="1:17" ht="15.75" hidden="1" x14ac:dyDescent="0.25">
      <c r="A325" t="str">
        <f>VLOOKUP(O325,'OLDPY1 Public Dist &amp; Sch'!A319:C5176,3,FALSE)</f>
        <v>20033010026</v>
      </c>
      <c r="B325" s="126">
        <v>1710790</v>
      </c>
      <c r="C325" s="101" t="s">
        <v>2020</v>
      </c>
      <c r="D325" s="102">
        <f>VLOOKUP($B325,'FY24 Formula counts Final Feds'!$D$4:$L$855,3,FALSE)</f>
        <v>213</v>
      </c>
      <c r="E325" s="102">
        <f>VLOOKUP($B325,'FY24 Formula counts Final Feds'!$D$4:$L$855,9,FALSE)</f>
        <v>1222</v>
      </c>
      <c r="F325" s="129">
        <f>VLOOKUP($B325,'from ED Prelim 2021 (PY)'!$A$6:$E$856,5,FALSE)</f>
        <v>0.17430441898527005</v>
      </c>
      <c r="H325" s="102">
        <v>201</v>
      </c>
      <c r="I325" s="102">
        <v>1265</v>
      </c>
      <c r="J325" s="103">
        <v>0.15889328063241107</v>
      </c>
      <c r="L325" s="130">
        <f t="shared" si="16"/>
        <v>-12</v>
      </c>
      <c r="M325" s="130">
        <f t="shared" si="16"/>
        <v>43</v>
      </c>
      <c r="N325" s="130">
        <f t="shared" si="16"/>
        <v>-1.5411138352858983E-2</v>
      </c>
      <c r="O325" t="str">
        <f t="shared" si="19"/>
        <v>1710790</v>
      </c>
      <c r="P325" s="8" t="b">
        <f t="shared" si="17"/>
        <v>1</v>
      </c>
      <c r="Q325" s="8" t="b">
        <f t="shared" si="18"/>
        <v>1</v>
      </c>
    </row>
    <row r="326" spans="1:17" ht="15.75" hidden="1" x14ac:dyDescent="0.25">
      <c r="A326" t="str">
        <f>VLOOKUP(O326,'OLDPY1 Public Dist &amp; Sch'!A320:C5177,3,FALSE)</f>
        <v>49081029002</v>
      </c>
      <c r="B326" s="126">
        <v>1718090</v>
      </c>
      <c r="C326" s="101" t="s">
        <v>2021</v>
      </c>
      <c r="D326" s="102">
        <f>VLOOKUP($B326,'FY24 Formula counts Final Feds'!$D$4:$L$855,3,FALSE)</f>
        <v>43</v>
      </c>
      <c r="E326" s="102">
        <f>VLOOKUP($B326,'FY24 Formula counts Final Feds'!$D$4:$L$855,9,FALSE)</f>
        <v>237</v>
      </c>
      <c r="F326" s="129">
        <f>VLOOKUP($B326,'from ED Prelim 2021 (PY)'!$A$6:$E$856,5,FALSE)</f>
        <v>0.18143459915611815</v>
      </c>
      <c r="H326" s="102">
        <v>25</v>
      </c>
      <c r="I326" s="102">
        <v>234</v>
      </c>
      <c r="J326" s="103">
        <v>0.10683760683760683</v>
      </c>
      <c r="L326" s="130">
        <f t="shared" si="16"/>
        <v>-18</v>
      </c>
      <c r="M326" s="130">
        <f t="shared" si="16"/>
        <v>-3</v>
      </c>
      <c r="N326" s="130">
        <f t="shared" si="16"/>
        <v>-7.4596992318511315E-2</v>
      </c>
      <c r="O326" t="str">
        <f t="shared" si="19"/>
        <v>1718090</v>
      </c>
      <c r="P326" s="8" t="b">
        <f t="shared" si="17"/>
        <v>1</v>
      </c>
      <c r="Q326" s="8" t="b">
        <f t="shared" si="18"/>
        <v>1</v>
      </c>
    </row>
    <row r="327" spans="1:17" ht="15.75" hidden="1" x14ac:dyDescent="0.25">
      <c r="A327" t="str">
        <f>VLOOKUP(O327,'OLDPY1 Public Dist &amp; Sch'!A321:C5178,3,FALSE)</f>
        <v>20035001026</v>
      </c>
      <c r="B327" s="126">
        <v>1718200</v>
      </c>
      <c r="C327" s="101" t="s">
        <v>2022</v>
      </c>
      <c r="D327" s="102">
        <f>VLOOKUP($B327,'FY24 Formula counts Final Feds'!$D$4:$L$855,3,FALSE)</f>
        <v>143</v>
      </c>
      <c r="E327" s="102">
        <f>VLOOKUP($B327,'FY24 Formula counts Final Feds'!$D$4:$L$855,9,FALSE)</f>
        <v>470</v>
      </c>
      <c r="F327" s="129">
        <f>VLOOKUP($B327,'from ED Prelim 2021 (PY)'!$A$6:$E$856,5,FALSE)</f>
        <v>0.30425531914893617</v>
      </c>
      <c r="H327" s="102">
        <v>144</v>
      </c>
      <c r="I327" s="102">
        <v>470</v>
      </c>
      <c r="J327" s="103">
        <v>0.30638297872340425</v>
      </c>
      <c r="L327" s="130">
        <f t="shared" si="16"/>
        <v>1</v>
      </c>
      <c r="M327" s="130">
        <f t="shared" si="16"/>
        <v>0</v>
      </c>
      <c r="N327" s="130">
        <f t="shared" si="16"/>
        <v>2.1276595744680882E-3</v>
      </c>
      <c r="O327" t="str">
        <f t="shared" si="19"/>
        <v>1718200</v>
      </c>
      <c r="P327" s="8" t="b">
        <f t="shared" si="17"/>
        <v>1</v>
      </c>
      <c r="Q327" s="8" t="b">
        <f t="shared" si="18"/>
        <v>1</v>
      </c>
    </row>
    <row r="328" spans="1:17" ht="15.75" hidden="1" x14ac:dyDescent="0.25">
      <c r="A328" t="str">
        <f>VLOOKUP(O328,'OLDPY1 Public Dist &amp; Sch'!A322:C5179,3,FALSE)</f>
        <v>04101122022</v>
      </c>
      <c r="B328" s="126">
        <v>1718240</v>
      </c>
      <c r="C328" s="101" t="s">
        <v>2023</v>
      </c>
      <c r="D328" s="102">
        <f>VLOOKUP($B328,'FY24 Formula counts Final Feds'!$D$4:$L$855,3,FALSE)</f>
        <v>980</v>
      </c>
      <c r="E328" s="102">
        <f>VLOOKUP($B328,'FY24 Formula counts Final Feds'!$D$4:$L$855,9,FALSE)</f>
        <v>6686</v>
      </c>
      <c r="F328" s="129">
        <f>VLOOKUP($B328,'from ED Prelim 2021 (PY)'!$A$6:$E$856,5,FALSE)</f>
        <v>0.14657493269518396</v>
      </c>
      <c r="H328" s="102">
        <v>1055</v>
      </c>
      <c r="I328" s="102">
        <v>6581</v>
      </c>
      <c r="J328" s="103">
        <v>0.16030998328521501</v>
      </c>
      <c r="L328" s="130">
        <f t="shared" si="16"/>
        <v>75</v>
      </c>
      <c r="M328" s="130">
        <f t="shared" si="16"/>
        <v>-105</v>
      </c>
      <c r="N328" s="130">
        <f t="shared" si="16"/>
        <v>1.373505059003105E-2</v>
      </c>
      <c r="O328" t="str">
        <f t="shared" si="19"/>
        <v>1718240</v>
      </c>
      <c r="P328" s="8" t="b">
        <f t="shared" si="17"/>
        <v>1</v>
      </c>
      <c r="Q328" s="8" t="b">
        <f t="shared" si="18"/>
        <v>1</v>
      </c>
    </row>
    <row r="329" spans="1:17" ht="15.75" hidden="1" x14ac:dyDescent="0.25">
      <c r="A329" t="str">
        <f>VLOOKUP(O329,'OLDPY1 Public Dist &amp; Sch'!A323:C5180,3,FALSE)</f>
        <v>50082175002</v>
      </c>
      <c r="B329" s="126">
        <v>1714220</v>
      </c>
      <c r="C329" s="101" t="s">
        <v>2024</v>
      </c>
      <c r="D329" s="102">
        <f>VLOOKUP($B329,'FY24 Formula counts Final Feds'!$D$4:$L$855,3,FALSE)</f>
        <v>170</v>
      </c>
      <c r="E329" s="102">
        <f>VLOOKUP($B329,'FY24 Formula counts Final Feds'!$D$4:$L$855,9,FALSE)</f>
        <v>926</v>
      </c>
      <c r="F329" s="129">
        <f>VLOOKUP($B329,'from ED Prelim 2021 (PY)'!$A$6:$E$856,5,FALSE)</f>
        <v>0.183585313174946</v>
      </c>
      <c r="H329" s="102">
        <v>186</v>
      </c>
      <c r="I329" s="102">
        <v>900</v>
      </c>
      <c r="J329" s="103">
        <v>0.20666666666666667</v>
      </c>
      <c r="L329" s="130">
        <f t="shared" ref="L329:N392" si="20">H329-D329</f>
        <v>16</v>
      </c>
      <c r="M329" s="130">
        <f t="shared" si="20"/>
        <v>-26</v>
      </c>
      <c r="N329" s="130">
        <f t="shared" si="20"/>
        <v>2.3081353491720663E-2</v>
      </c>
      <c r="O329" t="str">
        <f t="shared" si="19"/>
        <v>1714220</v>
      </c>
      <c r="P329" s="8" t="b">
        <f t="shared" ref="P329:P392" si="21">+IF(AND(H329&gt;9,J329&gt;0.02),TRUE,FALSE)</f>
        <v>1</v>
      </c>
      <c r="Q329" s="8" t="b">
        <f t="shared" ref="Q329:Q392" si="22">+IF(AND(D329&gt;9,F329&gt;0.02),TRUE,FALSE)</f>
        <v>1</v>
      </c>
    </row>
    <row r="330" spans="1:17" ht="15.75" hidden="1" x14ac:dyDescent="0.25">
      <c r="A330" t="str">
        <f>VLOOKUP(O330,'OLDPY1 Public Dist &amp; Sch'!A324:C5181,3,FALSE)</f>
        <v>20083003026</v>
      </c>
      <c r="B330" s="126">
        <v>1718270</v>
      </c>
      <c r="C330" s="101" t="s">
        <v>2025</v>
      </c>
      <c r="D330" s="102">
        <f>VLOOKUP($B330,'FY24 Formula counts Final Feds'!$D$4:$L$855,3,FALSE)</f>
        <v>458</v>
      </c>
      <c r="E330" s="102">
        <f>VLOOKUP($B330,'FY24 Formula counts Final Feds'!$D$4:$L$855,9,FALSE)</f>
        <v>1932</v>
      </c>
      <c r="F330" s="129">
        <f>VLOOKUP($B330,'from ED Prelim 2021 (PY)'!$A$6:$E$856,5,FALSE)</f>
        <v>0.23706004140786749</v>
      </c>
      <c r="H330" s="102">
        <v>409</v>
      </c>
      <c r="I330" s="102">
        <v>1802</v>
      </c>
      <c r="J330" s="103">
        <v>0.22697003329633741</v>
      </c>
      <c r="L330" s="130">
        <f t="shared" si="20"/>
        <v>-49</v>
      </c>
      <c r="M330" s="130">
        <f t="shared" si="20"/>
        <v>-130</v>
      </c>
      <c r="N330" s="130">
        <f t="shared" si="20"/>
        <v>-1.0090008111530074E-2</v>
      </c>
      <c r="O330" t="str">
        <f t="shared" ref="O330:O393" si="23">LEFT(B330,7)</f>
        <v>1718270</v>
      </c>
      <c r="P330" s="8" t="b">
        <f t="shared" si="21"/>
        <v>1</v>
      </c>
      <c r="Q330" s="8" t="b">
        <f t="shared" si="22"/>
        <v>1</v>
      </c>
    </row>
    <row r="331" spans="1:17" ht="15.75" hidden="1" x14ac:dyDescent="0.25">
      <c r="A331" t="str">
        <f>VLOOKUP(O331,'OLDPY1 Public Dist &amp; Sch'!A325:C5182,3,FALSE)</f>
        <v>44063036002</v>
      </c>
      <c r="B331" s="126">
        <v>1718360</v>
      </c>
      <c r="C331" s="101" t="s">
        <v>2026</v>
      </c>
      <c r="D331" s="102">
        <f>VLOOKUP($B331,'FY24 Formula counts Final Feds'!$D$4:$L$855,3,FALSE)</f>
        <v>51</v>
      </c>
      <c r="E331" s="102">
        <f>VLOOKUP($B331,'FY24 Formula counts Final Feds'!$D$4:$L$855,9,FALSE)</f>
        <v>402</v>
      </c>
      <c r="F331" s="129">
        <f>VLOOKUP($B331,'from ED Prelim 2021 (PY)'!$A$6:$E$856,5,FALSE)</f>
        <v>0.12686567164179105</v>
      </c>
      <c r="H331" s="102">
        <v>56</v>
      </c>
      <c r="I331" s="102">
        <v>398</v>
      </c>
      <c r="J331" s="103">
        <v>0.1407035175879397</v>
      </c>
      <c r="L331" s="130">
        <f t="shared" si="20"/>
        <v>5</v>
      </c>
      <c r="M331" s="130">
        <f t="shared" si="20"/>
        <v>-4</v>
      </c>
      <c r="N331" s="130">
        <f t="shared" si="20"/>
        <v>1.3837845946148647E-2</v>
      </c>
      <c r="O331" t="str">
        <f t="shared" si="23"/>
        <v>1718360</v>
      </c>
      <c r="P331" s="8" t="b">
        <f t="shared" si="21"/>
        <v>1</v>
      </c>
      <c r="Q331" s="8" t="b">
        <f t="shared" si="22"/>
        <v>1</v>
      </c>
    </row>
    <row r="332" spans="1:17" ht="15.75" hidden="1" x14ac:dyDescent="0.25">
      <c r="A332" t="str">
        <f>VLOOKUP(O332,'OLDPY1 Public Dist &amp; Sch'!A326:C5183,3,FALSE)</f>
        <v>17054021026</v>
      </c>
      <c r="B332" s="126">
        <v>1718390</v>
      </c>
      <c r="C332" s="101" t="s">
        <v>2027</v>
      </c>
      <c r="D332" s="102">
        <f>VLOOKUP($B332,'FY24 Formula counts Final Feds'!$D$4:$L$855,3,FALSE)</f>
        <v>23</v>
      </c>
      <c r="E332" s="102">
        <f>VLOOKUP($B332,'FY24 Formula counts Final Feds'!$D$4:$L$855,9,FALSE)</f>
        <v>207</v>
      </c>
      <c r="F332" s="129">
        <f>VLOOKUP($B332,'from ED Prelim 2021 (PY)'!$A$6:$E$856,5,FALSE)</f>
        <v>0.1111111111111111</v>
      </c>
      <c r="H332" s="102">
        <v>25</v>
      </c>
      <c r="I332" s="102">
        <v>209</v>
      </c>
      <c r="J332" s="103">
        <v>0.11961722488038277</v>
      </c>
      <c r="L332" s="130">
        <f t="shared" si="20"/>
        <v>2</v>
      </c>
      <c r="M332" s="130">
        <f t="shared" si="20"/>
        <v>2</v>
      </c>
      <c r="N332" s="130">
        <f t="shared" si="20"/>
        <v>8.5061137692716698E-3</v>
      </c>
      <c r="O332" t="str">
        <f t="shared" si="23"/>
        <v>1718390</v>
      </c>
      <c r="P332" s="8" t="b">
        <f t="shared" si="21"/>
        <v>1</v>
      </c>
      <c r="Q332" s="8" t="b">
        <f t="shared" si="22"/>
        <v>1</v>
      </c>
    </row>
    <row r="333" spans="1:17" ht="15.75" hidden="1" x14ac:dyDescent="0.25">
      <c r="A333" t="str">
        <f>VLOOKUP(O333,'OLDPY1 Public Dist &amp; Sch'!A327:C5184,3,FALSE)</f>
        <v>44063050026</v>
      </c>
      <c r="B333" s="126">
        <v>1718420</v>
      </c>
      <c r="C333" s="101" t="s">
        <v>2028</v>
      </c>
      <c r="D333" s="102">
        <f>VLOOKUP($B333,'FY24 Formula counts Final Feds'!$D$4:$L$855,3,FALSE)</f>
        <v>250</v>
      </c>
      <c r="E333" s="102">
        <f>VLOOKUP($B333,'FY24 Formula counts Final Feds'!$D$4:$L$855,9,FALSE)</f>
        <v>2448</v>
      </c>
      <c r="F333" s="129">
        <f>VLOOKUP($B333,'from ED Prelim 2021 (PY)'!$A$6:$E$856,5,FALSE)</f>
        <v>0.10212418300653595</v>
      </c>
      <c r="H333" s="102">
        <v>278</v>
      </c>
      <c r="I333" s="102">
        <v>2394</v>
      </c>
      <c r="J333" s="103">
        <v>0.11612364243943191</v>
      </c>
      <c r="L333" s="130">
        <f t="shared" si="20"/>
        <v>28</v>
      </c>
      <c r="M333" s="130">
        <f t="shared" si="20"/>
        <v>-54</v>
      </c>
      <c r="N333" s="130">
        <f t="shared" si="20"/>
        <v>1.3999459432895961E-2</v>
      </c>
      <c r="O333" t="str">
        <f t="shared" si="23"/>
        <v>1718420</v>
      </c>
      <c r="P333" s="8" t="b">
        <f t="shared" si="21"/>
        <v>1</v>
      </c>
      <c r="Q333" s="8" t="b">
        <f t="shared" si="22"/>
        <v>1</v>
      </c>
    </row>
    <row r="334" spans="1:17" ht="15.75" hidden="1" x14ac:dyDescent="0.25">
      <c r="A334" t="str">
        <f>VLOOKUP(O334,'OLDPY1 Public Dist &amp; Sch'!A328:C5185,3,FALSE)</f>
        <v>07016152002</v>
      </c>
      <c r="B334" s="126">
        <v>1718450</v>
      </c>
      <c r="C334" s="101" t="s">
        <v>2029</v>
      </c>
      <c r="D334" s="102">
        <f>VLOOKUP($B334,'FY24 Formula counts Final Feds'!$D$4:$L$855,3,FALSE)</f>
        <v>716</v>
      </c>
      <c r="E334" s="102">
        <f>VLOOKUP($B334,'FY24 Formula counts Final Feds'!$D$4:$L$855,9,FALSE)</f>
        <v>1757</v>
      </c>
      <c r="F334" s="129">
        <f>VLOOKUP($B334,'from ED Prelim 2021 (PY)'!$A$6:$E$856,5,FALSE)</f>
        <v>0.40751280591918043</v>
      </c>
      <c r="H334" s="102">
        <v>622</v>
      </c>
      <c r="I334" s="102">
        <v>1701</v>
      </c>
      <c r="J334" s="103">
        <v>0.36566725455614346</v>
      </c>
      <c r="L334" s="130">
        <f t="shared" si="20"/>
        <v>-94</v>
      </c>
      <c r="M334" s="130">
        <f t="shared" si="20"/>
        <v>-56</v>
      </c>
      <c r="N334" s="130">
        <f t="shared" si="20"/>
        <v>-4.184555136303697E-2</v>
      </c>
      <c r="O334" t="str">
        <f t="shared" si="23"/>
        <v>1718450</v>
      </c>
      <c r="P334" s="8" t="b">
        <f t="shared" si="21"/>
        <v>1</v>
      </c>
      <c r="Q334" s="8" t="b">
        <f t="shared" si="22"/>
        <v>1</v>
      </c>
    </row>
    <row r="335" spans="1:17" ht="15.75" hidden="1" x14ac:dyDescent="0.25">
      <c r="A335" t="str">
        <f>VLOOKUP(O335,'OLDPY1 Public Dist &amp; Sch'!A329:C5186,3,FALSE)</f>
        <v>53060126026</v>
      </c>
      <c r="B335" s="126">
        <v>1718510</v>
      </c>
      <c r="C335" s="101" t="s">
        <v>2030</v>
      </c>
      <c r="D335" s="102">
        <f>VLOOKUP($B335,'FY24 Formula counts Final Feds'!$D$4:$L$855,3,FALSE)</f>
        <v>173</v>
      </c>
      <c r="E335" s="102">
        <f>VLOOKUP($B335,'FY24 Formula counts Final Feds'!$D$4:$L$855,9,FALSE)</f>
        <v>847</v>
      </c>
      <c r="F335" s="129">
        <f>VLOOKUP($B335,'from ED Prelim 2021 (PY)'!$A$6:$E$856,5,FALSE)</f>
        <v>0.20425029515938606</v>
      </c>
      <c r="H335" s="102">
        <v>170</v>
      </c>
      <c r="I335" s="102">
        <v>845</v>
      </c>
      <c r="J335" s="103">
        <v>0.20118343195266272</v>
      </c>
      <c r="L335" s="130">
        <f t="shared" si="20"/>
        <v>-3</v>
      </c>
      <c r="M335" s="130">
        <f t="shared" si="20"/>
        <v>-2</v>
      </c>
      <c r="N335" s="130">
        <f t="shared" si="20"/>
        <v>-3.0668632067233359E-3</v>
      </c>
      <c r="O335" t="str">
        <f t="shared" si="23"/>
        <v>1718510</v>
      </c>
      <c r="P335" s="8" t="b">
        <f t="shared" si="21"/>
        <v>1</v>
      </c>
      <c r="Q335" s="8" t="b">
        <f t="shared" si="22"/>
        <v>1</v>
      </c>
    </row>
    <row r="336" spans="1:17" ht="15.75" hidden="1" x14ac:dyDescent="0.25">
      <c r="A336" t="str">
        <f>VLOOKUP(O336,'OLDPY1 Public Dist &amp; Sch'!A330:C5187,3,FALSE)</f>
        <v>34049073004</v>
      </c>
      <c r="B336" s="126">
        <v>1718570</v>
      </c>
      <c r="C336" s="101" t="s">
        <v>2031</v>
      </c>
      <c r="D336" s="102">
        <f>VLOOKUP($B336,'FY24 Formula counts Final Feds'!$D$4:$L$855,3,FALSE)</f>
        <v>237</v>
      </c>
      <c r="E336" s="102">
        <f>VLOOKUP($B336,'FY24 Formula counts Final Feds'!$D$4:$L$855,9,FALSE)</f>
        <v>3707</v>
      </c>
      <c r="F336" s="129">
        <f>VLOOKUP($B336,'from ED Prelim 2021 (PY)'!$A$6:$E$856,5,FALSE)</f>
        <v>6.3933099541408148E-2</v>
      </c>
      <c r="H336" s="102">
        <v>247</v>
      </c>
      <c r="I336" s="102">
        <v>3596</v>
      </c>
      <c r="J336" s="103">
        <v>6.8687430478309233E-2</v>
      </c>
      <c r="L336" s="130">
        <f t="shared" si="20"/>
        <v>10</v>
      </c>
      <c r="M336" s="130">
        <f t="shared" si="20"/>
        <v>-111</v>
      </c>
      <c r="N336" s="130">
        <f t="shared" si="20"/>
        <v>4.7543309369010855E-3</v>
      </c>
      <c r="O336" t="str">
        <f t="shared" si="23"/>
        <v>1718570</v>
      </c>
      <c r="P336" s="8" t="b">
        <f t="shared" si="21"/>
        <v>1</v>
      </c>
      <c r="Q336" s="8" t="b">
        <f t="shared" si="22"/>
        <v>1</v>
      </c>
    </row>
    <row r="337" spans="1:17" ht="15.75" hidden="1" x14ac:dyDescent="0.25">
      <c r="A337" t="str">
        <f>VLOOKUP(O337,'OLDPY1 Public Dist &amp; Sch'!A331:C5188,3,FALSE)</f>
        <v>07016152502</v>
      </c>
      <c r="B337" s="126">
        <v>1718600</v>
      </c>
      <c r="C337" s="101" t="s">
        <v>2032</v>
      </c>
      <c r="D337" s="102">
        <f>VLOOKUP($B337,'FY24 Formula counts Final Feds'!$D$4:$L$855,3,FALSE)</f>
        <v>405</v>
      </c>
      <c r="E337" s="102">
        <f>VLOOKUP($B337,'FY24 Formula counts Final Feds'!$D$4:$L$855,9,FALSE)</f>
        <v>996</v>
      </c>
      <c r="F337" s="129">
        <f>VLOOKUP($B337,'from ED Prelim 2021 (PY)'!$A$6:$E$856,5,FALSE)</f>
        <v>0.40662650602409639</v>
      </c>
      <c r="H337" s="102">
        <v>436</v>
      </c>
      <c r="I337" s="102">
        <v>964</v>
      </c>
      <c r="J337" s="103">
        <v>0.45228215767634855</v>
      </c>
      <c r="L337" s="130">
        <f t="shared" si="20"/>
        <v>31</v>
      </c>
      <c r="M337" s="130">
        <f t="shared" si="20"/>
        <v>-32</v>
      </c>
      <c r="N337" s="130">
        <f t="shared" si="20"/>
        <v>4.565565165225216E-2</v>
      </c>
      <c r="O337" t="str">
        <f t="shared" si="23"/>
        <v>1718600</v>
      </c>
      <c r="P337" s="8" t="b">
        <f t="shared" si="21"/>
        <v>1</v>
      </c>
      <c r="Q337" s="8" t="b">
        <f t="shared" si="22"/>
        <v>1</v>
      </c>
    </row>
    <row r="338" spans="1:17" ht="15.75" hidden="1" x14ac:dyDescent="0.25">
      <c r="A338" t="str">
        <f>VLOOKUP(O338,'OLDPY1 Public Dist &amp; Sch'!A332:C5189,3,FALSE)</f>
        <v>35059005026</v>
      </c>
      <c r="B338" s="126">
        <v>1700115</v>
      </c>
      <c r="C338" s="101" t="s">
        <v>2033</v>
      </c>
      <c r="D338" s="102">
        <f>VLOOKUP($B338,'FY24 Formula counts Final Feds'!$D$4:$L$855,3,FALSE)</f>
        <v>96</v>
      </c>
      <c r="E338" s="102">
        <f>VLOOKUP($B338,'FY24 Formula counts Final Feds'!$D$4:$L$855,9,FALSE)</f>
        <v>522</v>
      </c>
      <c r="F338" s="129">
        <f>VLOOKUP($B338,'from ED Prelim 2021 (PY)'!$A$6:$E$856,5,FALSE)</f>
        <v>0.18390804597701149</v>
      </c>
      <c r="H338" s="102">
        <v>80</v>
      </c>
      <c r="I338" s="102">
        <v>510</v>
      </c>
      <c r="J338" s="103">
        <v>0.15686274509803921</v>
      </c>
      <c r="L338" s="130">
        <f t="shared" si="20"/>
        <v>-16</v>
      </c>
      <c r="M338" s="130">
        <f t="shared" si="20"/>
        <v>-12</v>
      </c>
      <c r="N338" s="130">
        <f t="shared" si="20"/>
        <v>-2.7045300878972278E-2</v>
      </c>
      <c r="O338" t="str">
        <f t="shared" si="23"/>
        <v>1700115</v>
      </c>
      <c r="P338" s="8" t="b">
        <f t="shared" si="21"/>
        <v>1</v>
      </c>
      <c r="Q338" s="8" t="b">
        <f t="shared" si="22"/>
        <v>1</v>
      </c>
    </row>
    <row r="339" spans="1:17" ht="15.75" hidden="1" x14ac:dyDescent="0.25">
      <c r="A339" t="str">
        <f>VLOOKUP(O339,'OLDPY1 Public Dist &amp; Sch'!A333:C5190,3,FALSE)</f>
        <v>09010008026</v>
      </c>
      <c r="B339" s="126">
        <v>1700106</v>
      </c>
      <c r="C339" s="101" t="s">
        <v>2034</v>
      </c>
      <c r="D339" s="102">
        <f>VLOOKUP($B339,'FY24 Formula counts Final Feds'!$D$4:$L$855,3,FALSE)</f>
        <v>46</v>
      </c>
      <c r="E339" s="102">
        <f>VLOOKUP($B339,'FY24 Formula counts Final Feds'!$D$4:$L$855,9,FALSE)</f>
        <v>458</v>
      </c>
      <c r="F339" s="129">
        <f>VLOOKUP($B339,'from ED Prelim 2021 (PY)'!$A$6:$E$856,5,FALSE)</f>
        <v>0.10043668122270742</v>
      </c>
      <c r="H339" s="102">
        <v>47</v>
      </c>
      <c r="I339" s="102">
        <v>452</v>
      </c>
      <c r="J339" s="103">
        <v>0.10398230088495575</v>
      </c>
      <c r="L339" s="130">
        <f t="shared" si="20"/>
        <v>1</v>
      </c>
      <c r="M339" s="130">
        <f t="shared" si="20"/>
        <v>-6</v>
      </c>
      <c r="N339" s="130">
        <f t="shared" si="20"/>
        <v>3.5456196622483255E-3</v>
      </c>
      <c r="O339" t="str">
        <f t="shared" si="23"/>
        <v>1700106</v>
      </c>
      <c r="P339" s="8" t="b">
        <f t="shared" si="21"/>
        <v>1</v>
      </c>
      <c r="Q339" s="8" t="b">
        <f t="shared" si="22"/>
        <v>1</v>
      </c>
    </row>
    <row r="340" spans="1:17" ht="15.75" hidden="1" x14ac:dyDescent="0.25">
      <c r="A340" t="str">
        <f>VLOOKUP(O340,'OLDPY1 Public Dist &amp; Sch'!A334:C5191,3,FALSE)</f>
        <v>21100004026</v>
      </c>
      <c r="B340" s="126">
        <v>1718810</v>
      </c>
      <c r="C340" s="101" t="s">
        <v>2035</v>
      </c>
      <c r="D340" s="102">
        <f>VLOOKUP($B340,'FY24 Formula counts Final Feds'!$D$4:$L$855,3,FALSE)</f>
        <v>551</v>
      </c>
      <c r="E340" s="102">
        <f>VLOOKUP($B340,'FY24 Formula counts Final Feds'!$D$4:$L$855,9,FALSE)</f>
        <v>2687</v>
      </c>
      <c r="F340" s="129">
        <f>VLOOKUP($B340,'from ED Prelim 2021 (PY)'!$A$6:$E$856,5,FALSE)</f>
        <v>0.20506140677335319</v>
      </c>
      <c r="H340" s="102">
        <v>439</v>
      </c>
      <c r="I340" s="102">
        <v>2637</v>
      </c>
      <c r="J340" s="103">
        <v>0.16647705726204021</v>
      </c>
      <c r="L340" s="130">
        <f t="shared" si="20"/>
        <v>-112</v>
      </c>
      <c r="M340" s="130">
        <f t="shared" si="20"/>
        <v>-50</v>
      </c>
      <c r="N340" s="130">
        <f t="shared" si="20"/>
        <v>-3.8584349511312982E-2</v>
      </c>
      <c r="O340" t="str">
        <f t="shared" si="23"/>
        <v>1718810</v>
      </c>
      <c r="P340" s="8" t="b">
        <f t="shared" si="21"/>
        <v>1</v>
      </c>
      <c r="Q340" s="8" t="b">
        <f t="shared" si="22"/>
        <v>1</v>
      </c>
    </row>
    <row r="341" spans="1:17" ht="15.75" hidden="1" x14ac:dyDescent="0.25">
      <c r="A341" t="str">
        <f>VLOOKUP(O341,'OLDPY1 Public Dist &amp; Sch'!A335:C5192,3,FALSE)</f>
        <v>32046002026</v>
      </c>
      <c r="B341" s="126">
        <v>1718840</v>
      </c>
      <c r="C341" s="101" t="s">
        <v>2036</v>
      </c>
      <c r="D341" s="102">
        <f>VLOOKUP($B341,'FY24 Formula counts Final Feds'!$D$4:$L$855,3,FALSE)</f>
        <v>124</v>
      </c>
      <c r="E341" s="102">
        <f>VLOOKUP($B341,'FY24 Formula counts Final Feds'!$D$4:$L$855,9,FALSE)</f>
        <v>1768</v>
      </c>
      <c r="F341" s="129">
        <f>VLOOKUP($B341,'from ED Prelim 2021 (PY)'!$A$6:$E$856,5,FALSE)</f>
        <v>7.0135746606334842E-2</v>
      </c>
      <c r="H341" s="102">
        <v>118</v>
      </c>
      <c r="I341" s="102">
        <v>1772</v>
      </c>
      <c r="J341" s="103">
        <v>6.6591422121896157E-2</v>
      </c>
      <c r="L341" s="130">
        <f t="shared" si="20"/>
        <v>-6</v>
      </c>
      <c r="M341" s="130">
        <f t="shared" si="20"/>
        <v>4</v>
      </c>
      <c r="N341" s="130">
        <f t="shared" si="20"/>
        <v>-3.5443244844386851E-3</v>
      </c>
      <c r="O341" t="str">
        <f t="shared" si="23"/>
        <v>1718840</v>
      </c>
      <c r="P341" s="8" t="b">
        <f t="shared" si="21"/>
        <v>1</v>
      </c>
      <c r="Q341" s="8" t="b">
        <f t="shared" si="22"/>
        <v>1</v>
      </c>
    </row>
    <row r="342" spans="1:17" ht="15.75" hidden="1" x14ac:dyDescent="0.25">
      <c r="A342" t="str">
        <f>VLOOKUP(O342,'OLDPY1 Public Dist &amp; Sch'!A336:C5193,3,FALSE)</f>
        <v>17064004026</v>
      </c>
      <c r="B342" s="126">
        <v>1718870</v>
      </c>
      <c r="C342" s="101" t="s">
        <v>2037</v>
      </c>
      <c r="D342" s="102">
        <f>VLOOKUP($B342,'FY24 Formula counts Final Feds'!$D$4:$L$855,3,FALSE)</f>
        <v>73</v>
      </c>
      <c r="E342" s="102">
        <f>VLOOKUP($B342,'FY24 Formula counts Final Feds'!$D$4:$L$855,9,FALSE)</f>
        <v>934</v>
      </c>
      <c r="F342" s="129">
        <f>VLOOKUP($B342,'from ED Prelim 2021 (PY)'!$A$6:$E$856,5,FALSE)</f>
        <v>7.8158458244111342E-2</v>
      </c>
      <c r="H342" s="102">
        <v>54</v>
      </c>
      <c r="I342" s="102">
        <v>925</v>
      </c>
      <c r="J342" s="103">
        <v>5.8378378378378379E-2</v>
      </c>
      <c r="L342" s="130">
        <f t="shared" si="20"/>
        <v>-19</v>
      </c>
      <c r="M342" s="130">
        <f t="shared" si="20"/>
        <v>-9</v>
      </c>
      <c r="N342" s="130">
        <f t="shared" si="20"/>
        <v>-1.9780079865732964E-2</v>
      </c>
      <c r="O342" t="str">
        <f t="shared" si="23"/>
        <v>1718870</v>
      </c>
      <c r="P342" s="8" t="b">
        <f t="shared" si="21"/>
        <v>1</v>
      </c>
      <c r="Q342" s="8" t="b">
        <f t="shared" si="22"/>
        <v>1</v>
      </c>
    </row>
    <row r="343" spans="1:17" ht="15.75" hidden="1" x14ac:dyDescent="0.25">
      <c r="A343" t="str">
        <f>VLOOKUP(O343,'OLDPY1 Public Dist &amp; Sch'!A337:C5194,3,FALSE)</f>
        <v>16019426026</v>
      </c>
      <c r="B343" s="126">
        <v>1721300</v>
      </c>
      <c r="C343" s="101" t="s">
        <v>2038</v>
      </c>
      <c r="D343" s="102">
        <f>VLOOKUP($B343,'FY24 Formula counts Final Feds'!$D$4:$L$855,3,FALSE)</f>
        <v>61</v>
      </c>
      <c r="E343" s="102">
        <f>VLOOKUP($B343,'FY24 Formula counts Final Feds'!$D$4:$L$855,9,FALSE)</f>
        <v>524</v>
      </c>
      <c r="F343" s="129">
        <f>VLOOKUP($B343,'from ED Prelim 2021 (PY)'!$A$6:$E$856,5,FALSE)</f>
        <v>0.11641221374045801</v>
      </c>
      <c r="H343" s="102">
        <v>47</v>
      </c>
      <c r="I343" s="102">
        <v>517</v>
      </c>
      <c r="J343" s="103">
        <v>9.0909090909090912E-2</v>
      </c>
      <c r="L343" s="130">
        <f t="shared" si="20"/>
        <v>-14</v>
      </c>
      <c r="M343" s="130">
        <f t="shared" si="20"/>
        <v>-7</v>
      </c>
      <c r="N343" s="130">
        <f t="shared" si="20"/>
        <v>-2.5503122831367103E-2</v>
      </c>
      <c r="O343" t="str">
        <f t="shared" si="23"/>
        <v>1721300</v>
      </c>
      <c r="P343" s="8" t="b">
        <f t="shared" si="21"/>
        <v>1</v>
      </c>
      <c r="Q343" s="8" t="b">
        <f t="shared" si="22"/>
        <v>1</v>
      </c>
    </row>
    <row r="344" spans="1:17" ht="15.75" hidden="1" x14ac:dyDescent="0.25">
      <c r="A344" t="str">
        <f>VLOOKUP(O344,'OLDPY1 Public Dist &amp; Sch'!A338:C5195,3,FALSE)</f>
        <v>50082116002</v>
      </c>
      <c r="B344" s="126">
        <v>1718960</v>
      </c>
      <c r="C344" s="101" t="s">
        <v>2039</v>
      </c>
      <c r="D344" s="102">
        <f>VLOOKUP($B344,'FY24 Formula counts Final Feds'!$D$4:$L$855,3,FALSE)</f>
        <v>77</v>
      </c>
      <c r="E344" s="102">
        <f>VLOOKUP($B344,'FY24 Formula counts Final Feds'!$D$4:$L$855,9,FALSE)</f>
        <v>385</v>
      </c>
      <c r="F344" s="129">
        <f>VLOOKUP($B344,'from ED Prelim 2021 (PY)'!$A$6:$E$856,5,FALSE)</f>
        <v>0.2</v>
      </c>
      <c r="H344" s="102">
        <v>76</v>
      </c>
      <c r="I344" s="102">
        <v>374</v>
      </c>
      <c r="J344" s="103">
        <v>0.20320855614973263</v>
      </c>
      <c r="L344" s="130">
        <f t="shared" si="20"/>
        <v>-1</v>
      </c>
      <c r="M344" s="130">
        <f t="shared" si="20"/>
        <v>-11</v>
      </c>
      <c r="N344" s="130">
        <f t="shared" si="20"/>
        <v>3.2085561497326165E-3</v>
      </c>
      <c r="O344" t="str">
        <f t="shared" si="23"/>
        <v>1718960</v>
      </c>
      <c r="P344" s="8" t="b">
        <f t="shared" si="21"/>
        <v>1</v>
      </c>
      <c r="Q344" s="8" t="b">
        <f t="shared" si="22"/>
        <v>1</v>
      </c>
    </row>
    <row r="345" spans="1:17" ht="15.75" hidden="1" x14ac:dyDescent="0.25">
      <c r="A345" t="str">
        <f>VLOOKUP(O345,'OLDPY1 Public Dist &amp; Sch'!A339:C5196,3,FALSE)</f>
        <v>41057005026</v>
      </c>
      <c r="B345" s="126">
        <v>1718990</v>
      </c>
      <c r="C345" s="101" t="s">
        <v>2040</v>
      </c>
      <c r="D345" s="102">
        <f>VLOOKUP($B345,'FY24 Formula counts Final Feds'!$D$4:$L$855,3,FALSE)</f>
        <v>253</v>
      </c>
      <c r="E345" s="102">
        <f>VLOOKUP($B345,'FY24 Formula counts Final Feds'!$D$4:$L$855,9,FALSE)</f>
        <v>3225</v>
      </c>
      <c r="F345" s="129">
        <f>VLOOKUP($B345,'from ED Prelim 2021 (PY)'!$A$6:$E$856,5,FALSE)</f>
        <v>7.8449612403100777E-2</v>
      </c>
      <c r="H345" s="102">
        <v>150</v>
      </c>
      <c r="I345" s="102">
        <v>3125</v>
      </c>
      <c r="J345" s="103">
        <v>4.8000000000000001E-2</v>
      </c>
      <c r="L345" s="130">
        <f t="shared" si="20"/>
        <v>-103</v>
      </c>
      <c r="M345" s="130">
        <f t="shared" si="20"/>
        <v>-100</v>
      </c>
      <c r="N345" s="130">
        <f t="shared" si="20"/>
        <v>-3.0449612403100776E-2</v>
      </c>
      <c r="O345" t="str">
        <f t="shared" si="23"/>
        <v>1718990</v>
      </c>
      <c r="P345" s="8" t="b">
        <f t="shared" si="21"/>
        <v>1</v>
      </c>
      <c r="Q345" s="8" t="b">
        <f t="shared" si="22"/>
        <v>1</v>
      </c>
    </row>
    <row r="346" spans="1:17" ht="15.75" hidden="1" x14ac:dyDescent="0.25">
      <c r="A346" t="str">
        <f>VLOOKUP(O346,'OLDPY1 Public Dist &amp; Sch'!A340:C5197,3,FALSE)</f>
        <v>03068003026</v>
      </c>
      <c r="B346" s="126">
        <v>1719200</v>
      </c>
      <c r="C346" s="101" t="s">
        <v>2041</v>
      </c>
      <c r="D346" s="102">
        <f>VLOOKUP($B346,'FY24 Formula counts Final Feds'!$D$4:$L$855,3,FALSE)</f>
        <v>281</v>
      </c>
      <c r="E346" s="102">
        <f>VLOOKUP($B346,'FY24 Formula counts Final Feds'!$D$4:$L$855,9,FALSE)</f>
        <v>1616</v>
      </c>
      <c r="F346" s="129">
        <f>VLOOKUP($B346,'from ED Prelim 2021 (PY)'!$A$6:$E$856,5,FALSE)</f>
        <v>0.17388613861386137</v>
      </c>
      <c r="H346" s="102">
        <v>239</v>
      </c>
      <c r="I346" s="102">
        <v>1597</v>
      </c>
      <c r="J346" s="103">
        <v>0.14965560425798372</v>
      </c>
      <c r="L346" s="130">
        <f t="shared" si="20"/>
        <v>-42</v>
      </c>
      <c r="M346" s="130">
        <f t="shared" si="20"/>
        <v>-19</v>
      </c>
      <c r="N346" s="130">
        <f t="shared" si="20"/>
        <v>-2.4230534355877659E-2</v>
      </c>
      <c r="O346" t="str">
        <f t="shared" si="23"/>
        <v>1719200</v>
      </c>
      <c r="P346" s="8" t="b">
        <f t="shared" si="21"/>
        <v>1</v>
      </c>
      <c r="Q346" s="8" t="b">
        <f t="shared" si="22"/>
        <v>1</v>
      </c>
    </row>
    <row r="347" spans="1:17" ht="15.75" hidden="1" x14ac:dyDescent="0.25">
      <c r="A347" t="str">
        <f>VLOOKUP(O347,'OLDPY1 Public Dist &amp; Sch'!A341:C5198,3,FALSE)</f>
        <v>06016093002</v>
      </c>
      <c r="B347" s="126">
        <v>1719230</v>
      </c>
      <c r="C347" s="101" t="s">
        <v>2042</v>
      </c>
      <c r="D347" s="102">
        <f>VLOOKUP($B347,'FY24 Formula counts Final Feds'!$D$4:$L$855,3,FALSE)</f>
        <v>81</v>
      </c>
      <c r="E347" s="102">
        <f>VLOOKUP($B347,'FY24 Formula counts Final Feds'!$D$4:$L$855,9,FALSE)</f>
        <v>465</v>
      </c>
      <c r="F347" s="129">
        <f>VLOOKUP($B347,'from ED Prelim 2021 (PY)'!$A$6:$E$856,5,FALSE)</f>
        <v>0.17419354838709677</v>
      </c>
      <c r="H347" s="102">
        <v>63</v>
      </c>
      <c r="I347" s="102">
        <v>450</v>
      </c>
      <c r="J347" s="103">
        <v>0.14000000000000001</v>
      </c>
      <c r="L347" s="130">
        <f t="shared" si="20"/>
        <v>-18</v>
      </c>
      <c r="M347" s="130">
        <f t="shared" si="20"/>
        <v>-15</v>
      </c>
      <c r="N347" s="130">
        <f t="shared" si="20"/>
        <v>-3.4193548387096762E-2</v>
      </c>
      <c r="O347" t="str">
        <f t="shared" si="23"/>
        <v>1719230</v>
      </c>
      <c r="P347" s="8" t="b">
        <f t="shared" si="21"/>
        <v>1</v>
      </c>
      <c r="Q347" s="8" t="b">
        <f t="shared" si="22"/>
        <v>1</v>
      </c>
    </row>
    <row r="348" spans="1:17" ht="15.75" hidden="1" x14ac:dyDescent="0.25">
      <c r="A348" t="str">
        <f>VLOOKUP(O348,'OLDPY1 Public Dist &amp; Sch'!A342:C5199,3,FALSE)</f>
        <v>16019429026</v>
      </c>
      <c r="B348" s="126">
        <v>1719260</v>
      </c>
      <c r="C348" s="101" t="s">
        <v>2043</v>
      </c>
      <c r="D348" s="102">
        <f>VLOOKUP($B348,'FY24 Formula counts Final Feds'!$D$4:$L$855,3,FALSE)</f>
        <v>74</v>
      </c>
      <c r="E348" s="102">
        <f>VLOOKUP($B348,'FY24 Formula counts Final Feds'!$D$4:$L$855,9,FALSE)</f>
        <v>822</v>
      </c>
      <c r="F348" s="129">
        <f>VLOOKUP($B348,'from ED Prelim 2021 (PY)'!$A$6:$E$856,5,FALSE)</f>
        <v>9.002433090024331E-2</v>
      </c>
      <c r="H348" s="102">
        <v>59</v>
      </c>
      <c r="I348" s="102">
        <v>803</v>
      </c>
      <c r="J348" s="103">
        <v>7.347447073474471E-2</v>
      </c>
      <c r="L348" s="130">
        <f t="shared" si="20"/>
        <v>-15</v>
      </c>
      <c r="M348" s="130">
        <f t="shared" si="20"/>
        <v>-19</v>
      </c>
      <c r="N348" s="130">
        <f t="shared" si="20"/>
        <v>-1.6549860165498601E-2</v>
      </c>
      <c r="O348" t="str">
        <f t="shared" si="23"/>
        <v>1719260</v>
      </c>
      <c r="P348" s="8" t="b">
        <f t="shared" si="21"/>
        <v>1</v>
      </c>
      <c r="Q348" s="8" t="b">
        <f t="shared" si="22"/>
        <v>1</v>
      </c>
    </row>
    <row r="349" spans="1:17" ht="15.75" hidden="1" x14ac:dyDescent="0.25">
      <c r="A349" t="str">
        <f>VLOOKUP(O349,'OLDPY1 Public Dist &amp; Sch'!A343:C5200,3,FALSE)</f>
        <v>19022181004</v>
      </c>
      <c r="B349" s="126">
        <v>1719290</v>
      </c>
      <c r="C349" s="101" t="s">
        <v>2044</v>
      </c>
      <c r="D349" s="102">
        <f>VLOOKUP($B349,'FY24 Formula counts Final Feds'!$D$4:$L$855,3,FALSE)</f>
        <v>116</v>
      </c>
      <c r="E349" s="102">
        <f>VLOOKUP($B349,'FY24 Formula counts Final Feds'!$D$4:$L$855,9,FALSE)</f>
        <v>4269</v>
      </c>
      <c r="F349" s="129">
        <f>VLOOKUP($B349,'from ED Prelim 2021 (PY)'!$A$6:$E$856,5,FALSE)</f>
        <v>2.7172639962520496E-2</v>
      </c>
      <c r="H349" s="102">
        <v>104</v>
      </c>
      <c r="I349" s="102">
        <v>4139</v>
      </c>
      <c r="J349" s="103">
        <v>2.5126842232423292E-2</v>
      </c>
      <c r="L349" s="130">
        <f t="shared" si="20"/>
        <v>-12</v>
      </c>
      <c r="M349" s="130">
        <f t="shared" si="20"/>
        <v>-130</v>
      </c>
      <c r="N349" s="130">
        <f t="shared" si="20"/>
        <v>-2.0457977300972034E-3</v>
      </c>
      <c r="O349" t="str">
        <f t="shared" si="23"/>
        <v>1719290</v>
      </c>
      <c r="P349" s="8" t="b">
        <f t="shared" si="21"/>
        <v>1</v>
      </c>
      <c r="Q349" s="8" t="b">
        <f t="shared" si="22"/>
        <v>1</v>
      </c>
    </row>
    <row r="350" spans="1:17" ht="15.75" hidden="1" x14ac:dyDescent="0.25">
      <c r="A350" t="str">
        <f>VLOOKUP(O350,'OLDPY1 Public Dist &amp; Sch'!A344:C5201,3,FALSE)</f>
        <v>19022086017</v>
      </c>
      <c r="B350" s="126">
        <v>1719320</v>
      </c>
      <c r="C350" s="101" t="s">
        <v>2045</v>
      </c>
      <c r="D350" s="102">
        <f>VLOOKUP($B350,'FY24 Formula counts Final Feds'!$D$4:$L$855,3,FALSE)</f>
        <v>252</v>
      </c>
      <c r="E350" s="102">
        <f>VLOOKUP($B350,'FY24 Formula counts Final Feds'!$D$4:$L$855,9,FALSE)</f>
        <v>4740</v>
      </c>
      <c r="F350" s="129">
        <f>VLOOKUP($B350,'from ED Prelim 2021 (PY)'!$A$6:$E$856,5,FALSE)</f>
        <v>5.3164556962025315E-2</v>
      </c>
      <c r="H350" s="102">
        <v>261</v>
      </c>
      <c r="I350" s="102">
        <v>4597</v>
      </c>
      <c r="J350" s="103">
        <v>5.6776158364150536E-2</v>
      </c>
      <c r="L350" s="130">
        <f t="shared" si="20"/>
        <v>9</v>
      </c>
      <c r="M350" s="130">
        <f t="shared" si="20"/>
        <v>-143</v>
      </c>
      <c r="N350" s="130">
        <f t="shared" si="20"/>
        <v>3.611601402125221E-3</v>
      </c>
      <c r="O350" t="str">
        <f t="shared" si="23"/>
        <v>1719320</v>
      </c>
      <c r="P350" s="8" t="b">
        <f t="shared" si="21"/>
        <v>1</v>
      </c>
      <c r="Q350" s="8" t="b">
        <f t="shared" si="22"/>
        <v>1</v>
      </c>
    </row>
    <row r="351" spans="1:17" ht="15.75" x14ac:dyDescent="0.25">
      <c r="A351" t="str">
        <f>VLOOKUP(O351,'OLDPY1 Public Dist &amp; Sch'!A345:C5202,3,FALSE)</f>
        <v>48072328003</v>
      </c>
      <c r="B351" s="126">
        <v>1719420</v>
      </c>
      <c r="C351" s="101" t="s">
        <v>2046</v>
      </c>
      <c r="D351" s="102">
        <f>VLOOKUP($B351,'FY24 Formula counts Final Feds'!$D$4:$L$855,3,FALSE)</f>
        <v>5</v>
      </c>
      <c r="E351" s="102">
        <f>VLOOKUP($B351,'FY24 Formula counts Final Feds'!$D$4:$L$855,9,FALSE)</f>
        <v>100</v>
      </c>
      <c r="F351" s="129">
        <f>VLOOKUP($B351,'from ED Prelim 2021 (PY)'!$A$6:$E$856,5,FALSE)</f>
        <v>0.05</v>
      </c>
      <c r="H351" s="102">
        <v>7</v>
      </c>
      <c r="I351" s="102">
        <v>98</v>
      </c>
      <c r="J351" s="103">
        <v>7.1428571428571425E-2</v>
      </c>
      <c r="L351" s="130">
        <f t="shared" si="20"/>
        <v>2</v>
      </c>
      <c r="M351" s="130">
        <f t="shared" si="20"/>
        <v>-2</v>
      </c>
      <c r="N351" s="130">
        <f t="shared" si="20"/>
        <v>2.1428571428571422E-2</v>
      </c>
      <c r="O351" t="str">
        <f t="shared" si="23"/>
        <v>1719420</v>
      </c>
      <c r="P351" s="8" t="b">
        <f t="shared" si="21"/>
        <v>0</v>
      </c>
      <c r="Q351" s="8" t="b">
        <f t="shared" si="22"/>
        <v>0</v>
      </c>
    </row>
    <row r="352" spans="1:17" ht="15.75" hidden="1" x14ac:dyDescent="0.25">
      <c r="A352" t="str">
        <f>VLOOKUP(O352,'OLDPY1 Public Dist &amp; Sch'!A346:C5203,3,FALSE)</f>
        <v>56099033C04</v>
      </c>
      <c r="B352" s="126">
        <v>1719500</v>
      </c>
      <c r="C352" s="101" t="s">
        <v>2047</v>
      </c>
      <c r="D352" s="102">
        <f>VLOOKUP($B352,'FY24 Formula counts Final Feds'!$D$4:$L$855,3,FALSE)</f>
        <v>191</v>
      </c>
      <c r="E352" s="102">
        <f>VLOOKUP($B352,'FY24 Formula counts Final Feds'!$D$4:$L$855,9,FALSE)</f>
        <v>3975</v>
      </c>
      <c r="F352" s="129">
        <f>VLOOKUP($B352,'from ED Prelim 2021 (PY)'!$A$6:$E$856,5,FALSE)</f>
        <v>4.8050314465408805E-2</v>
      </c>
      <c r="H352" s="102">
        <v>153</v>
      </c>
      <c r="I352" s="102">
        <v>3865</v>
      </c>
      <c r="J352" s="103">
        <v>3.9586028460543335E-2</v>
      </c>
      <c r="L352" s="130">
        <f t="shared" si="20"/>
        <v>-38</v>
      </c>
      <c r="M352" s="130">
        <f t="shared" si="20"/>
        <v>-110</v>
      </c>
      <c r="N352" s="130">
        <f t="shared" si="20"/>
        <v>-8.4642860048654706E-3</v>
      </c>
      <c r="O352" t="str">
        <f t="shared" si="23"/>
        <v>1719500</v>
      </c>
      <c r="P352" s="8" t="b">
        <f t="shared" si="21"/>
        <v>1</v>
      </c>
      <c r="Q352" s="8" t="b">
        <f t="shared" si="22"/>
        <v>1</v>
      </c>
    </row>
    <row r="353" spans="1:17" ht="15.75" hidden="1" x14ac:dyDescent="0.25">
      <c r="A353" t="str">
        <f>VLOOKUP(O353,'OLDPY1 Public Dist &amp; Sch'!A347:C5204,3,FALSE)</f>
        <v>07016153002</v>
      </c>
      <c r="B353" s="126">
        <v>1719530</v>
      </c>
      <c r="C353" s="101" t="s">
        <v>2048</v>
      </c>
      <c r="D353" s="102">
        <f>VLOOKUP($B353,'FY24 Formula counts Final Feds'!$D$4:$L$855,3,FALSE)</f>
        <v>213</v>
      </c>
      <c r="E353" s="102">
        <f>VLOOKUP($B353,'FY24 Formula counts Final Feds'!$D$4:$L$855,9,FALSE)</f>
        <v>1878</v>
      </c>
      <c r="F353" s="129">
        <f>VLOOKUP($B353,'from ED Prelim 2021 (PY)'!$A$6:$E$856,5,FALSE)</f>
        <v>0.1134185303514377</v>
      </c>
      <c r="H353" s="102">
        <v>177</v>
      </c>
      <c r="I353" s="102">
        <v>1817</v>
      </c>
      <c r="J353" s="103">
        <v>9.7413318657127129E-2</v>
      </c>
      <c r="L353" s="130">
        <f t="shared" si="20"/>
        <v>-36</v>
      </c>
      <c r="M353" s="130">
        <f t="shared" si="20"/>
        <v>-61</v>
      </c>
      <c r="N353" s="130">
        <f t="shared" si="20"/>
        <v>-1.6005211694310573E-2</v>
      </c>
      <c r="O353" t="str">
        <f t="shared" si="23"/>
        <v>1719530</v>
      </c>
      <c r="P353" s="8" t="b">
        <f t="shared" si="21"/>
        <v>1</v>
      </c>
      <c r="Q353" s="8" t="b">
        <f t="shared" si="22"/>
        <v>1</v>
      </c>
    </row>
    <row r="354" spans="1:17" ht="15.75" hidden="1" x14ac:dyDescent="0.25">
      <c r="A354" t="str">
        <f>VLOOKUP(O354,'OLDPY1 Public Dist &amp; Sch'!A348:C5205,3,FALSE)</f>
        <v>07016233016</v>
      </c>
      <c r="B354" s="126">
        <v>1719560</v>
      </c>
      <c r="C354" s="101" t="s">
        <v>2049</v>
      </c>
      <c r="D354" s="102">
        <f>VLOOKUP($B354,'FY24 Formula counts Final Feds'!$D$4:$L$855,3,FALSE)</f>
        <v>243</v>
      </c>
      <c r="E354" s="102">
        <f>VLOOKUP($B354,'FY24 Formula counts Final Feds'!$D$4:$L$855,9,FALSE)</f>
        <v>2822</v>
      </c>
      <c r="F354" s="129">
        <f>VLOOKUP($B354,'from ED Prelim 2021 (PY)'!$A$6:$E$856,5,FALSE)</f>
        <v>8.6109142452161586E-2</v>
      </c>
      <c r="H354" s="102">
        <v>220</v>
      </c>
      <c r="I354" s="102">
        <v>2731</v>
      </c>
      <c r="J354" s="103">
        <v>8.0556572683998531E-2</v>
      </c>
      <c r="L354" s="130">
        <f t="shared" si="20"/>
        <v>-23</v>
      </c>
      <c r="M354" s="130">
        <f t="shared" si="20"/>
        <v>-91</v>
      </c>
      <c r="N354" s="130">
        <f t="shared" si="20"/>
        <v>-5.5525697681630543E-3</v>
      </c>
      <c r="O354" t="str">
        <f t="shared" si="23"/>
        <v>1719560</v>
      </c>
      <c r="P354" s="8" t="b">
        <f t="shared" si="21"/>
        <v>1</v>
      </c>
      <c r="Q354" s="8" t="b">
        <f t="shared" si="22"/>
        <v>1</v>
      </c>
    </row>
    <row r="355" spans="1:17" ht="15.75" hidden="1" x14ac:dyDescent="0.25">
      <c r="A355" t="str">
        <f>VLOOKUP(O355,'OLDPY1 Public Dist &amp; Sch'!A349:C5206,3,FALSE)</f>
        <v>04101207016</v>
      </c>
      <c r="B355" s="126">
        <v>1719620</v>
      </c>
      <c r="C355" s="101" t="s">
        <v>2050</v>
      </c>
      <c r="D355" s="102">
        <f>VLOOKUP($B355,'FY24 Formula counts Final Feds'!$D$4:$L$855,3,FALSE)</f>
        <v>88</v>
      </c>
      <c r="E355" s="102">
        <f>VLOOKUP($B355,'FY24 Formula counts Final Feds'!$D$4:$L$855,9,FALSE)</f>
        <v>2191</v>
      </c>
      <c r="F355" s="129">
        <f>VLOOKUP($B355,'from ED Prelim 2021 (PY)'!$A$6:$E$856,5,FALSE)</f>
        <v>4.0164308534915566E-2</v>
      </c>
      <c r="H355" s="102">
        <v>90</v>
      </c>
      <c r="I355" s="102">
        <v>2156</v>
      </c>
      <c r="J355" s="103">
        <v>4.1743970315398886E-2</v>
      </c>
      <c r="L355" s="130">
        <f t="shared" si="20"/>
        <v>2</v>
      </c>
      <c r="M355" s="130">
        <f t="shared" si="20"/>
        <v>-35</v>
      </c>
      <c r="N355" s="130">
        <f t="shared" si="20"/>
        <v>1.5796617804833199E-3</v>
      </c>
      <c r="O355" t="str">
        <f t="shared" si="23"/>
        <v>1719620</v>
      </c>
      <c r="P355" s="8" t="b">
        <f t="shared" si="21"/>
        <v>1</v>
      </c>
      <c r="Q355" s="8" t="b">
        <f t="shared" si="22"/>
        <v>1</v>
      </c>
    </row>
    <row r="356" spans="1:17" ht="15.75" hidden="1" x14ac:dyDescent="0.25">
      <c r="A356" t="str">
        <f>VLOOKUP(O356,'OLDPY1 Public Dist &amp; Sch'!A350:C5207,3,FALSE)</f>
        <v>54092011026</v>
      </c>
      <c r="B356" s="126">
        <v>1719660</v>
      </c>
      <c r="C356" s="101" t="s">
        <v>2051</v>
      </c>
      <c r="D356" s="102">
        <f>VLOOKUP($B356,'FY24 Formula counts Final Feds'!$D$4:$L$855,3,FALSE)</f>
        <v>268</v>
      </c>
      <c r="E356" s="102">
        <f>VLOOKUP($B356,'FY24 Formula counts Final Feds'!$D$4:$L$855,9,FALSE)</f>
        <v>1157</v>
      </c>
      <c r="F356" s="129">
        <f>VLOOKUP($B356,'from ED Prelim 2021 (PY)'!$A$6:$E$856,5,FALSE)</f>
        <v>0.23163353500432152</v>
      </c>
      <c r="H356" s="102">
        <v>249</v>
      </c>
      <c r="I356" s="102">
        <v>1126</v>
      </c>
      <c r="J356" s="103">
        <v>0.2211367673179396</v>
      </c>
      <c r="L356" s="130">
        <f t="shared" si="20"/>
        <v>-19</v>
      </c>
      <c r="M356" s="130">
        <f t="shared" si="20"/>
        <v>-31</v>
      </c>
      <c r="N356" s="130">
        <f t="shared" si="20"/>
        <v>-1.0496767686381914E-2</v>
      </c>
      <c r="O356" t="str">
        <f t="shared" si="23"/>
        <v>1719660</v>
      </c>
      <c r="P356" s="8" t="b">
        <f t="shared" si="21"/>
        <v>1</v>
      </c>
      <c r="Q356" s="8" t="b">
        <f t="shared" si="22"/>
        <v>1</v>
      </c>
    </row>
    <row r="357" spans="1:17" ht="15.75" hidden="1" x14ac:dyDescent="0.25">
      <c r="A357" t="str">
        <f>VLOOKUP(O357,'OLDPY1 Public Dist &amp; Sch'!A351:C5208,3,FALSE)</f>
        <v>07016157002</v>
      </c>
      <c r="B357" s="126">
        <v>1719680</v>
      </c>
      <c r="C357" s="101" t="s">
        <v>2052</v>
      </c>
      <c r="D357" s="102">
        <f>VLOOKUP($B357,'FY24 Formula counts Final Feds'!$D$4:$L$855,3,FALSE)</f>
        <v>269</v>
      </c>
      <c r="E357" s="102">
        <f>VLOOKUP($B357,'FY24 Formula counts Final Feds'!$D$4:$L$855,9,FALSE)</f>
        <v>891</v>
      </c>
      <c r="F357" s="129">
        <f>VLOOKUP($B357,'from ED Prelim 2021 (PY)'!$A$6:$E$856,5,FALSE)</f>
        <v>0.30190796857463525</v>
      </c>
      <c r="H357" s="102">
        <v>288</v>
      </c>
      <c r="I357" s="102">
        <v>863</v>
      </c>
      <c r="J357" s="103">
        <v>0.33371958285052145</v>
      </c>
      <c r="L357" s="130">
        <f t="shared" si="20"/>
        <v>19</v>
      </c>
      <c r="M357" s="130">
        <f t="shared" si="20"/>
        <v>-28</v>
      </c>
      <c r="N357" s="130">
        <f t="shared" si="20"/>
        <v>3.1811614275886191E-2</v>
      </c>
      <c r="O357" t="str">
        <f t="shared" si="23"/>
        <v>1719680</v>
      </c>
      <c r="P357" s="8" t="b">
        <f t="shared" si="21"/>
        <v>1</v>
      </c>
      <c r="Q357" s="8" t="b">
        <f t="shared" si="22"/>
        <v>1</v>
      </c>
    </row>
    <row r="358" spans="1:17" ht="15.75" hidden="1" x14ac:dyDescent="0.25">
      <c r="A358" t="str">
        <f>VLOOKUP(O358,'OLDPY1 Public Dist &amp; Sch'!A352:C5209,3,FALSE)</f>
        <v>44063158022</v>
      </c>
      <c r="B358" s="126">
        <v>1719830</v>
      </c>
      <c r="C358" s="101" t="s">
        <v>2053</v>
      </c>
      <c r="D358" s="102">
        <f>VLOOKUP($B358,'FY24 Formula counts Final Feds'!$D$4:$L$855,3,FALSE)</f>
        <v>256</v>
      </c>
      <c r="E358" s="102">
        <f>VLOOKUP($B358,'FY24 Formula counts Final Feds'!$D$4:$L$855,9,FALSE)</f>
        <v>8627</v>
      </c>
      <c r="F358" s="129">
        <f>VLOOKUP($B358,'from ED Prelim 2021 (PY)'!$A$6:$E$856,5,FALSE)</f>
        <v>2.9674278428190565E-2</v>
      </c>
      <c r="H358" s="102">
        <v>251</v>
      </c>
      <c r="I358" s="102">
        <v>8447</v>
      </c>
      <c r="J358" s="103">
        <v>2.9714691606487511E-2</v>
      </c>
      <c r="L358" s="130">
        <f t="shared" si="20"/>
        <v>-5</v>
      </c>
      <c r="M358" s="130">
        <f t="shared" si="20"/>
        <v>-180</v>
      </c>
      <c r="N358" s="130">
        <f t="shared" si="20"/>
        <v>4.0413178296946212E-5</v>
      </c>
      <c r="O358" t="str">
        <f t="shared" si="23"/>
        <v>1719830</v>
      </c>
      <c r="P358" s="8" t="b">
        <f t="shared" si="21"/>
        <v>1</v>
      </c>
      <c r="Q358" s="8" t="b">
        <f t="shared" si="22"/>
        <v>1</v>
      </c>
    </row>
    <row r="359" spans="1:17" ht="15.75" hidden="1" x14ac:dyDescent="0.25">
      <c r="A359" t="str">
        <f>VLOOKUP(O359,'OLDPY1 Public Dist &amp; Sch'!A353:C5210,3,FALSE)</f>
        <v>12017001026</v>
      </c>
      <c r="B359" s="126">
        <v>1719920</v>
      </c>
      <c r="C359" s="101" t="s">
        <v>2054</v>
      </c>
      <c r="D359" s="102">
        <f>VLOOKUP($B359,'FY24 Formula counts Final Feds'!$D$4:$L$855,3,FALSE)</f>
        <v>42</v>
      </c>
      <c r="E359" s="102">
        <f>VLOOKUP($B359,'FY24 Formula counts Final Feds'!$D$4:$L$855,9,FALSE)</f>
        <v>294</v>
      </c>
      <c r="F359" s="129">
        <f>VLOOKUP($B359,'from ED Prelim 2021 (PY)'!$A$6:$E$856,5,FALSE)</f>
        <v>0.14285714285714285</v>
      </c>
      <c r="H359" s="102">
        <v>50</v>
      </c>
      <c r="I359" s="102">
        <v>292</v>
      </c>
      <c r="J359" s="103">
        <v>0.17123287671232876</v>
      </c>
      <c r="L359" s="130">
        <f t="shared" si="20"/>
        <v>8</v>
      </c>
      <c r="M359" s="130">
        <f t="shared" si="20"/>
        <v>-2</v>
      </c>
      <c r="N359" s="130">
        <f t="shared" si="20"/>
        <v>2.8375733855185908E-2</v>
      </c>
      <c r="O359" t="str">
        <f t="shared" si="23"/>
        <v>1719920</v>
      </c>
      <c r="P359" s="8" t="b">
        <f t="shared" si="21"/>
        <v>1</v>
      </c>
      <c r="Q359" s="8" t="b">
        <f t="shared" si="22"/>
        <v>1</v>
      </c>
    </row>
    <row r="360" spans="1:17" ht="15.75" hidden="1" x14ac:dyDescent="0.25">
      <c r="A360" t="str">
        <f>VLOOKUP(O360,'OLDPY1 Public Dist &amp; Sch'!A354:C5211,3,FALSE)</f>
        <v>48072327026</v>
      </c>
      <c r="B360" s="126">
        <v>1719960</v>
      </c>
      <c r="C360" s="101" t="s">
        <v>2055</v>
      </c>
      <c r="D360" s="102">
        <f>VLOOKUP($B360,'FY24 Formula counts Final Feds'!$D$4:$L$855,3,FALSE)</f>
        <v>87</v>
      </c>
      <c r="E360" s="102">
        <f>VLOOKUP($B360,'FY24 Formula counts Final Feds'!$D$4:$L$855,9,FALSE)</f>
        <v>941</v>
      </c>
      <c r="F360" s="129">
        <f>VLOOKUP($B360,'from ED Prelim 2021 (PY)'!$A$6:$E$856,5,FALSE)</f>
        <v>9.24548352816153E-2</v>
      </c>
      <c r="H360" s="102">
        <v>56</v>
      </c>
      <c r="I360" s="102">
        <v>924</v>
      </c>
      <c r="J360" s="103">
        <v>6.0606060606060608E-2</v>
      </c>
      <c r="L360" s="130">
        <f t="shared" si="20"/>
        <v>-31</v>
      </c>
      <c r="M360" s="130">
        <f t="shared" si="20"/>
        <v>-17</v>
      </c>
      <c r="N360" s="130">
        <f t="shared" si="20"/>
        <v>-3.1848774675554692E-2</v>
      </c>
      <c r="O360" t="str">
        <f t="shared" si="23"/>
        <v>1719960</v>
      </c>
      <c r="P360" s="8" t="b">
        <f t="shared" si="21"/>
        <v>1</v>
      </c>
      <c r="Q360" s="8" t="b">
        <f t="shared" si="22"/>
        <v>1</v>
      </c>
    </row>
    <row r="361" spans="1:17" ht="15.75" hidden="1" x14ac:dyDescent="0.25">
      <c r="A361" t="str">
        <f>VLOOKUP(O361,'OLDPY1 Public Dist &amp; Sch'!A355:C5212,3,FALSE)</f>
        <v>53060189026</v>
      </c>
      <c r="B361" s="126">
        <v>1700113</v>
      </c>
      <c r="C361" s="101" t="s">
        <v>2056</v>
      </c>
      <c r="D361" s="102">
        <f>VLOOKUP($B361,'FY24 Formula counts Final Feds'!$D$4:$L$855,3,FALSE)</f>
        <v>122</v>
      </c>
      <c r="E361" s="102">
        <f>VLOOKUP($B361,'FY24 Formula counts Final Feds'!$D$4:$L$855,9,FALSE)</f>
        <v>680</v>
      </c>
      <c r="F361" s="129">
        <f>VLOOKUP($B361,'from ED Prelim 2021 (PY)'!$A$6:$E$856,5,FALSE)</f>
        <v>0.17941176470588235</v>
      </c>
      <c r="H361" s="102">
        <v>111</v>
      </c>
      <c r="I361" s="102">
        <v>679</v>
      </c>
      <c r="J361" s="103">
        <v>0.16347569955817379</v>
      </c>
      <c r="L361" s="130">
        <f t="shared" si="20"/>
        <v>-11</v>
      </c>
      <c r="M361" s="130">
        <f t="shared" si="20"/>
        <v>-1</v>
      </c>
      <c r="N361" s="130">
        <f t="shared" si="20"/>
        <v>-1.5936065147708567E-2</v>
      </c>
      <c r="O361" t="str">
        <f t="shared" si="23"/>
        <v>1700113</v>
      </c>
      <c r="P361" s="8" t="b">
        <f t="shared" si="21"/>
        <v>1</v>
      </c>
      <c r="Q361" s="8" t="b">
        <f t="shared" si="22"/>
        <v>1</v>
      </c>
    </row>
    <row r="362" spans="1:17" ht="15.75" hidden="1" x14ac:dyDescent="0.25">
      <c r="A362" t="str">
        <f>VLOOKUP(O362,'OLDPY1 Public Dist &amp; Sch'!A356:C5213,3,FALSE)</f>
        <v>26034307016</v>
      </c>
      <c r="B362" s="126">
        <v>1701384</v>
      </c>
      <c r="C362" s="101" t="s">
        <v>2057</v>
      </c>
      <c r="D362" s="102">
        <f>VLOOKUP($B362,'FY24 Formula counts Final Feds'!$D$4:$L$855,3,FALSE)</f>
        <v>54</v>
      </c>
      <c r="E362" s="102">
        <f>VLOOKUP($B362,'FY24 Formula counts Final Feds'!$D$4:$L$855,9,FALSE)</f>
        <v>414</v>
      </c>
      <c r="F362" s="129">
        <f>VLOOKUP($B362,'from ED Prelim 2021 (PY)'!$A$6:$E$856,5,FALSE)</f>
        <v>0.13043478260869565</v>
      </c>
      <c r="H362" s="102">
        <v>55</v>
      </c>
      <c r="I362" s="102">
        <v>408</v>
      </c>
      <c r="J362" s="103">
        <v>0.13480392156862744</v>
      </c>
      <c r="L362" s="130">
        <f t="shared" si="20"/>
        <v>1</v>
      </c>
      <c r="M362" s="130">
        <f t="shared" si="20"/>
        <v>-6</v>
      </c>
      <c r="N362" s="130">
        <f t="shared" si="20"/>
        <v>4.3691389599317954E-3</v>
      </c>
      <c r="O362" t="str">
        <f t="shared" si="23"/>
        <v>1701384</v>
      </c>
      <c r="P362" s="8" t="b">
        <f t="shared" si="21"/>
        <v>1</v>
      </c>
      <c r="Q362" s="8" t="b">
        <f t="shared" si="22"/>
        <v>1</v>
      </c>
    </row>
    <row r="363" spans="1:17" ht="15.75" hidden="1" x14ac:dyDescent="0.25">
      <c r="A363" t="str">
        <f>VLOOKUP(O363,'OLDPY1 Public Dist &amp; Sch'!A357:C5214,3,FALSE)</f>
        <v>48072321026</v>
      </c>
      <c r="B363" s="126">
        <v>1719970</v>
      </c>
      <c r="C363" s="101" t="s">
        <v>2058</v>
      </c>
      <c r="D363" s="102">
        <f>VLOOKUP($B363,'FY24 Formula counts Final Feds'!$D$4:$L$855,3,FALSE)</f>
        <v>257</v>
      </c>
      <c r="E363" s="102">
        <f>VLOOKUP($B363,'FY24 Formula counts Final Feds'!$D$4:$L$855,9,FALSE)</f>
        <v>2339</v>
      </c>
      <c r="F363" s="129">
        <f>VLOOKUP($B363,'from ED Prelim 2021 (PY)'!$A$6:$E$856,5,FALSE)</f>
        <v>0.10987601539119282</v>
      </c>
      <c r="H363" s="102">
        <v>314</v>
      </c>
      <c r="I363" s="102">
        <v>2296</v>
      </c>
      <c r="J363" s="103">
        <v>0.13675958188153309</v>
      </c>
      <c r="L363" s="130">
        <f t="shared" si="20"/>
        <v>57</v>
      </c>
      <c r="M363" s="130">
        <f t="shared" si="20"/>
        <v>-43</v>
      </c>
      <c r="N363" s="130">
        <f t="shared" si="20"/>
        <v>2.6883566490340266E-2</v>
      </c>
      <c r="O363" t="str">
        <f t="shared" si="23"/>
        <v>1719970</v>
      </c>
      <c r="P363" s="8" t="b">
        <f t="shared" si="21"/>
        <v>1</v>
      </c>
      <c r="Q363" s="8" t="b">
        <f t="shared" si="22"/>
        <v>1</v>
      </c>
    </row>
    <row r="364" spans="1:17" ht="15.75" hidden="1" x14ac:dyDescent="0.25">
      <c r="A364" t="str">
        <f>VLOOKUP(O364,'OLDPY1 Public Dist &amp; Sch'!A358:C5215,3,FALSE)</f>
        <v>16019425026</v>
      </c>
      <c r="B364" s="126">
        <v>1735970</v>
      </c>
      <c r="C364" s="101" t="s">
        <v>2059</v>
      </c>
      <c r="D364" s="102">
        <f>VLOOKUP($B364,'FY24 Formula counts Final Feds'!$D$4:$L$855,3,FALSE)</f>
        <v>83</v>
      </c>
      <c r="E364" s="102">
        <f>VLOOKUP($B364,'FY24 Formula counts Final Feds'!$D$4:$L$855,9,FALSE)</f>
        <v>790</v>
      </c>
      <c r="F364" s="129">
        <f>VLOOKUP($B364,'from ED Prelim 2021 (PY)'!$A$6:$E$856,5,FALSE)</f>
        <v>0.10506329113924051</v>
      </c>
      <c r="H364" s="102">
        <v>72</v>
      </c>
      <c r="I364" s="102">
        <v>779</v>
      </c>
      <c r="J364" s="103">
        <v>9.2426187419768935E-2</v>
      </c>
      <c r="L364" s="130">
        <f t="shared" si="20"/>
        <v>-11</v>
      </c>
      <c r="M364" s="130">
        <f t="shared" si="20"/>
        <v>-11</v>
      </c>
      <c r="N364" s="130">
        <f t="shared" si="20"/>
        <v>-1.2637103719471576E-2</v>
      </c>
      <c r="O364" t="str">
        <f t="shared" si="23"/>
        <v>1735970</v>
      </c>
      <c r="P364" s="8" t="b">
        <f t="shared" si="21"/>
        <v>1</v>
      </c>
      <c r="Q364" s="8" t="b">
        <f t="shared" si="22"/>
        <v>1</v>
      </c>
    </row>
    <row r="365" spans="1:17" ht="15.75" hidden="1" x14ac:dyDescent="0.25">
      <c r="A365" t="str">
        <f>VLOOKUP(O365,'OLDPY1 Public Dist &amp; Sch'!A359:C5216,3,FALSE)</f>
        <v>19022204026</v>
      </c>
      <c r="B365" s="126">
        <v>1741690</v>
      </c>
      <c r="C365" s="101" t="s">
        <v>2060</v>
      </c>
      <c r="D365" s="102">
        <f>VLOOKUP($B365,'FY24 Formula counts Final Feds'!$D$4:$L$855,3,FALSE)</f>
        <v>1318</v>
      </c>
      <c r="E365" s="102">
        <f>VLOOKUP($B365,'FY24 Formula counts Final Feds'!$D$4:$L$855,9,FALSE)</f>
        <v>26761</v>
      </c>
      <c r="F365" s="129">
        <f>VLOOKUP($B365,'from ED Prelim 2021 (PY)'!$A$6:$E$856,5,FALSE)</f>
        <v>4.9250775382085873E-2</v>
      </c>
      <c r="H365" s="102">
        <v>1325</v>
      </c>
      <c r="I365" s="102">
        <v>25986</v>
      </c>
      <c r="J365" s="103">
        <v>5.0988994073732009E-2</v>
      </c>
      <c r="L365" s="130">
        <f t="shared" si="20"/>
        <v>7</v>
      </c>
      <c r="M365" s="130">
        <f t="shared" si="20"/>
        <v>-775</v>
      </c>
      <c r="N365" s="130">
        <f t="shared" si="20"/>
        <v>1.7382186916461359E-3</v>
      </c>
      <c r="O365" t="str">
        <f t="shared" si="23"/>
        <v>1741690</v>
      </c>
      <c r="P365" s="8" t="b">
        <f t="shared" si="21"/>
        <v>1</v>
      </c>
      <c r="Q365" s="8" t="b">
        <f t="shared" si="22"/>
        <v>1</v>
      </c>
    </row>
    <row r="366" spans="1:17" ht="15.75" hidden="1" x14ac:dyDescent="0.25">
      <c r="A366" t="str">
        <f>VLOOKUP(O366,'OLDPY1 Public Dist &amp; Sch'!A360:C5217,3,FALSE)</f>
        <v>07016109002</v>
      </c>
      <c r="B366" s="126">
        <v>1707170</v>
      </c>
      <c r="C366" s="101" t="s">
        <v>2061</v>
      </c>
      <c r="D366" s="102">
        <f>VLOOKUP($B366,'FY24 Formula counts Final Feds'!$D$4:$L$855,3,FALSE)</f>
        <v>693</v>
      </c>
      <c r="E366" s="102">
        <f>VLOOKUP($B366,'FY24 Formula counts Final Feds'!$D$4:$L$855,9,FALSE)</f>
        <v>2733</v>
      </c>
      <c r="F366" s="129">
        <f>VLOOKUP($B366,'from ED Prelim 2021 (PY)'!$A$6:$E$856,5,FALSE)</f>
        <v>0.25356750823271129</v>
      </c>
      <c r="H366" s="102">
        <v>674</v>
      </c>
      <c r="I366" s="102">
        <v>2645</v>
      </c>
      <c r="J366" s="103">
        <v>0.25482041587901699</v>
      </c>
      <c r="L366" s="130">
        <f t="shared" si="20"/>
        <v>-19</v>
      </c>
      <c r="M366" s="130">
        <f t="shared" si="20"/>
        <v>-88</v>
      </c>
      <c r="N366" s="130">
        <f t="shared" si="20"/>
        <v>1.252907646305701E-3</v>
      </c>
      <c r="O366" t="str">
        <f t="shared" si="23"/>
        <v>1707170</v>
      </c>
      <c r="P366" s="8" t="b">
        <f t="shared" si="21"/>
        <v>1</v>
      </c>
      <c r="Q366" s="8" t="b">
        <f t="shared" si="22"/>
        <v>1</v>
      </c>
    </row>
    <row r="367" spans="1:17" ht="15.75" hidden="1" x14ac:dyDescent="0.25">
      <c r="A367" t="str">
        <f>VLOOKUP(O367,'OLDPY1 Public Dist &amp; Sch'!A361:C5218,3,FALSE)</f>
        <v>32038009026</v>
      </c>
      <c r="B367" s="126">
        <v>1720170</v>
      </c>
      <c r="C367" s="101" t="s">
        <v>2062</v>
      </c>
      <c r="D367" s="102">
        <f>VLOOKUP($B367,'FY24 Formula counts Final Feds'!$D$4:$L$855,3,FALSE)</f>
        <v>158</v>
      </c>
      <c r="E367" s="102">
        <f>VLOOKUP($B367,'FY24 Formula counts Final Feds'!$D$4:$L$855,9,FALSE)</f>
        <v>894</v>
      </c>
      <c r="F367" s="129">
        <f>VLOOKUP($B367,'from ED Prelim 2021 (PY)'!$A$6:$E$856,5,FALSE)</f>
        <v>0.1767337807606264</v>
      </c>
      <c r="H367" s="102">
        <v>210</v>
      </c>
      <c r="I367" s="102">
        <v>878</v>
      </c>
      <c r="J367" s="103">
        <v>0.23917995444191345</v>
      </c>
      <c r="L367" s="130">
        <f t="shared" si="20"/>
        <v>52</v>
      </c>
      <c r="M367" s="130">
        <f t="shared" si="20"/>
        <v>-16</v>
      </c>
      <c r="N367" s="130">
        <f t="shared" si="20"/>
        <v>6.2446173681287048E-2</v>
      </c>
      <c r="O367" t="str">
        <f t="shared" si="23"/>
        <v>1720170</v>
      </c>
      <c r="P367" s="8" t="b">
        <f t="shared" si="21"/>
        <v>1</v>
      </c>
      <c r="Q367" s="8" t="b">
        <f t="shared" si="22"/>
        <v>1</v>
      </c>
    </row>
    <row r="368" spans="1:17" ht="15.75" hidden="1" x14ac:dyDescent="0.25">
      <c r="A368" t="str">
        <f>VLOOKUP(O368,'OLDPY1 Public Dist &amp; Sch'!A362:C5219,3,FALSE)</f>
        <v>32038010026</v>
      </c>
      <c r="B368" s="126">
        <v>1720180</v>
      </c>
      <c r="C368" s="101" t="s">
        <v>2063</v>
      </c>
      <c r="D368" s="102">
        <f>VLOOKUP($B368,'FY24 Formula counts Final Feds'!$D$4:$L$855,3,FALSE)</f>
        <v>106</v>
      </c>
      <c r="E368" s="102">
        <f>VLOOKUP($B368,'FY24 Formula counts Final Feds'!$D$4:$L$855,9,FALSE)</f>
        <v>819</v>
      </c>
      <c r="F368" s="129">
        <f>VLOOKUP($B368,'from ED Prelim 2021 (PY)'!$A$6:$E$856,5,FALSE)</f>
        <v>0.12311265969802555</v>
      </c>
      <c r="H368" s="102">
        <v>109</v>
      </c>
      <c r="I368" s="102">
        <v>846</v>
      </c>
      <c r="J368" s="103">
        <v>0.12884160756501181</v>
      </c>
      <c r="L368" s="130">
        <f t="shared" si="20"/>
        <v>3</v>
      </c>
      <c r="M368" s="130">
        <f t="shared" si="20"/>
        <v>27</v>
      </c>
      <c r="N368" s="130">
        <f t="shared" si="20"/>
        <v>5.7289478669862587E-3</v>
      </c>
      <c r="O368" t="str">
        <f t="shared" si="23"/>
        <v>1720180</v>
      </c>
      <c r="P368" s="8" t="b">
        <f t="shared" si="21"/>
        <v>1</v>
      </c>
      <c r="Q368" s="8" t="b">
        <f t="shared" si="22"/>
        <v>1</v>
      </c>
    </row>
    <row r="369" spans="1:17" ht="18.75" x14ac:dyDescent="0.3">
      <c r="A369" t="str">
        <f>VLOOKUP(O369,'OLDPY1 Public Dist &amp; Sch'!A363:C5220,3,FALSE)</f>
        <v>13095011004</v>
      </c>
      <c r="B369" s="126">
        <v>1720190</v>
      </c>
      <c r="C369" s="173" t="s">
        <v>2064</v>
      </c>
      <c r="D369" s="174">
        <f>VLOOKUP($B369,'FY24 Formula counts Final Feds'!$D$4:$L$855,3,FALSE)</f>
        <v>17</v>
      </c>
      <c r="E369" s="174">
        <f>VLOOKUP($B369,'FY24 Formula counts Final Feds'!$D$4:$L$855,9,FALSE)</f>
        <v>70</v>
      </c>
      <c r="F369" s="175">
        <f>VLOOKUP($B369,'from ED Prelim 2021 (PY)'!$A$6:$E$856,5,FALSE)</f>
        <v>0.24285714285714285</v>
      </c>
      <c r="G369" s="176"/>
      <c r="H369" s="174">
        <v>9</v>
      </c>
      <c r="I369" s="174">
        <v>69</v>
      </c>
      <c r="J369" s="177">
        <v>0.13043478260869565</v>
      </c>
      <c r="K369" s="176"/>
      <c r="L369" s="178">
        <f t="shared" si="20"/>
        <v>-8</v>
      </c>
      <c r="M369" s="178">
        <f t="shared" si="20"/>
        <v>-1</v>
      </c>
      <c r="N369" s="178">
        <f t="shared" si="20"/>
        <v>-0.11242236024844721</v>
      </c>
      <c r="O369" t="str">
        <f t="shared" si="23"/>
        <v>1720190</v>
      </c>
      <c r="P369" s="8" t="b">
        <f t="shared" si="21"/>
        <v>0</v>
      </c>
      <c r="Q369" s="8" t="b">
        <f t="shared" si="22"/>
        <v>1</v>
      </c>
    </row>
    <row r="370" spans="1:17" ht="15.75" hidden="1" x14ac:dyDescent="0.25">
      <c r="A370" t="str">
        <f>VLOOKUP(O370,'OLDPY1 Public Dist &amp; Sch'!A364:C5221,3,FALSE)</f>
        <v>19022010002</v>
      </c>
      <c r="B370" s="126">
        <v>1720220</v>
      </c>
      <c r="C370" s="101" t="s">
        <v>2065</v>
      </c>
      <c r="D370" s="102">
        <f>VLOOKUP($B370,'FY24 Formula counts Final Feds'!$D$4:$L$855,3,FALSE)</f>
        <v>70</v>
      </c>
      <c r="E370" s="102">
        <f>VLOOKUP($B370,'FY24 Formula counts Final Feds'!$D$4:$L$855,9,FALSE)</f>
        <v>1110</v>
      </c>
      <c r="F370" s="129">
        <f>VLOOKUP($B370,'from ED Prelim 2021 (PY)'!$A$6:$E$856,5,FALSE)</f>
        <v>6.3063063063063057E-2</v>
      </c>
      <c r="H370" s="102">
        <v>63</v>
      </c>
      <c r="I370" s="102">
        <v>1077</v>
      </c>
      <c r="J370" s="103">
        <v>5.8495821727019497E-2</v>
      </c>
      <c r="L370" s="130">
        <f t="shared" si="20"/>
        <v>-7</v>
      </c>
      <c r="M370" s="130">
        <f t="shared" si="20"/>
        <v>-33</v>
      </c>
      <c r="N370" s="130">
        <f t="shared" si="20"/>
        <v>-4.5672413360435607E-3</v>
      </c>
      <c r="O370" t="str">
        <f t="shared" si="23"/>
        <v>1720220</v>
      </c>
      <c r="P370" s="8" t="b">
        <f t="shared" si="21"/>
        <v>1</v>
      </c>
      <c r="Q370" s="8" t="b">
        <f t="shared" si="22"/>
        <v>1</v>
      </c>
    </row>
    <row r="371" spans="1:17" ht="15.75" hidden="1" x14ac:dyDescent="0.25">
      <c r="A371" t="str">
        <f>VLOOKUP(O371,'OLDPY1 Public Dist &amp; Sch'!A365:C5222,3,FALSE)</f>
        <v>13058007004</v>
      </c>
      <c r="B371" s="126">
        <v>1720250</v>
      </c>
      <c r="C371" s="101" t="s">
        <v>2066</v>
      </c>
      <c r="D371" s="102">
        <f>VLOOKUP($B371,'FY24 Formula counts Final Feds'!$D$4:$L$855,3,FALSE)</f>
        <v>33</v>
      </c>
      <c r="E371" s="102">
        <f>VLOOKUP($B371,'FY24 Formula counts Final Feds'!$D$4:$L$855,9,FALSE)</f>
        <v>254</v>
      </c>
      <c r="F371" s="129">
        <f>VLOOKUP($B371,'from ED Prelim 2021 (PY)'!$A$6:$E$856,5,FALSE)</f>
        <v>0.12992125984251968</v>
      </c>
      <c r="H371" s="102">
        <v>33</v>
      </c>
      <c r="I371" s="102">
        <v>248</v>
      </c>
      <c r="J371" s="103">
        <v>0.13306451612903225</v>
      </c>
      <c r="L371" s="130">
        <f t="shared" si="20"/>
        <v>0</v>
      </c>
      <c r="M371" s="130">
        <f t="shared" si="20"/>
        <v>-6</v>
      </c>
      <c r="N371" s="130">
        <f t="shared" si="20"/>
        <v>3.1432562865125746E-3</v>
      </c>
      <c r="O371" t="str">
        <f t="shared" si="23"/>
        <v>1720250</v>
      </c>
      <c r="P371" s="8" t="b">
        <f t="shared" si="21"/>
        <v>1</v>
      </c>
      <c r="Q371" s="8" t="b">
        <f t="shared" si="22"/>
        <v>1</v>
      </c>
    </row>
    <row r="372" spans="1:17" ht="15.75" hidden="1" x14ac:dyDescent="0.25">
      <c r="A372" t="str">
        <f>VLOOKUP(O372,'OLDPY1 Public Dist &amp; Sch'!A366:C5223,3,FALSE)</f>
        <v>06016201017</v>
      </c>
      <c r="B372" s="126">
        <v>1726880</v>
      </c>
      <c r="C372" s="101" t="s">
        <v>2067</v>
      </c>
      <c r="D372" s="102">
        <f>VLOOKUP($B372,'FY24 Formula counts Final Feds'!$D$4:$L$855,3,FALSE)</f>
        <v>1529</v>
      </c>
      <c r="E372" s="102">
        <f>VLOOKUP($B372,'FY24 Formula counts Final Feds'!$D$4:$L$855,9,FALSE)</f>
        <v>8919</v>
      </c>
      <c r="F372" s="129">
        <f>VLOOKUP($B372,'from ED Prelim 2021 (PY)'!$A$6:$E$856,5,FALSE)</f>
        <v>0.17143177486265276</v>
      </c>
      <c r="H372" s="102">
        <v>1343</v>
      </c>
      <c r="I372" s="102">
        <v>8631</v>
      </c>
      <c r="J372" s="103">
        <v>0.15560190012744757</v>
      </c>
      <c r="L372" s="130">
        <f t="shared" si="20"/>
        <v>-186</v>
      </c>
      <c r="M372" s="130">
        <f t="shared" si="20"/>
        <v>-288</v>
      </c>
      <c r="N372" s="130">
        <f t="shared" si="20"/>
        <v>-1.5829874735205196E-2</v>
      </c>
      <c r="O372" t="str">
        <f t="shared" si="23"/>
        <v>1726880</v>
      </c>
      <c r="P372" s="8" t="b">
        <f t="shared" si="21"/>
        <v>1</v>
      </c>
      <c r="Q372" s="8" t="b">
        <f t="shared" si="22"/>
        <v>1</v>
      </c>
    </row>
    <row r="373" spans="1:17" ht="15.75" hidden="1" x14ac:dyDescent="0.25">
      <c r="A373" t="str">
        <f>VLOOKUP(O373,'OLDPY1 Public Dist &amp; Sch'!A367:C5224,3,FALSE)</f>
        <v>01069117022</v>
      </c>
      <c r="B373" s="126">
        <v>1720280</v>
      </c>
      <c r="C373" s="101" t="s">
        <v>2068</v>
      </c>
      <c r="D373" s="102">
        <f>VLOOKUP($B373,'FY24 Formula counts Final Feds'!$D$4:$L$855,3,FALSE)</f>
        <v>623</v>
      </c>
      <c r="E373" s="102">
        <f>VLOOKUP($B373,'FY24 Formula counts Final Feds'!$D$4:$L$855,9,FALSE)</f>
        <v>3470</v>
      </c>
      <c r="F373" s="129">
        <f>VLOOKUP($B373,'from ED Prelim 2021 (PY)'!$A$6:$E$856,5,FALSE)</f>
        <v>0.17953890489913546</v>
      </c>
      <c r="H373" s="102">
        <v>566</v>
      </c>
      <c r="I373" s="102">
        <v>3486</v>
      </c>
      <c r="J373" s="103">
        <v>0.16236374067699369</v>
      </c>
      <c r="L373" s="130">
        <f t="shared" si="20"/>
        <v>-57</v>
      </c>
      <c r="M373" s="130">
        <f t="shared" si="20"/>
        <v>16</v>
      </c>
      <c r="N373" s="130">
        <f t="shared" si="20"/>
        <v>-1.717516422214177E-2</v>
      </c>
      <c r="O373" t="str">
        <f t="shared" si="23"/>
        <v>1720280</v>
      </c>
      <c r="P373" s="8" t="b">
        <f t="shared" si="21"/>
        <v>1</v>
      </c>
      <c r="Q373" s="8" t="b">
        <f t="shared" si="22"/>
        <v>1</v>
      </c>
    </row>
    <row r="374" spans="1:17" ht="15.75" hidden="1" x14ac:dyDescent="0.25">
      <c r="A374" t="str">
        <f>VLOOKUP(O374,'OLDPY1 Public Dist &amp; Sch'!A368:C5225,3,FALSE)</f>
        <v>20096017004</v>
      </c>
      <c r="B374" s="126">
        <v>1720370</v>
      </c>
      <c r="C374" s="101" t="s">
        <v>2069</v>
      </c>
      <c r="D374" s="102">
        <f>VLOOKUP($B374,'FY24 Formula counts Final Feds'!$D$4:$L$855,3,FALSE)</f>
        <v>33</v>
      </c>
      <c r="E374" s="102">
        <f>VLOOKUP($B374,'FY24 Formula counts Final Feds'!$D$4:$L$855,9,FALSE)</f>
        <v>186</v>
      </c>
      <c r="F374" s="129">
        <f>VLOOKUP($B374,'from ED Prelim 2021 (PY)'!$A$6:$E$856,5,FALSE)</f>
        <v>0.17741935483870969</v>
      </c>
      <c r="H374" s="102">
        <v>37</v>
      </c>
      <c r="I374" s="102">
        <v>179</v>
      </c>
      <c r="J374" s="103">
        <v>0.20670391061452514</v>
      </c>
      <c r="L374" s="130">
        <f t="shared" si="20"/>
        <v>4</v>
      </c>
      <c r="M374" s="130">
        <f t="shared" si="20"/>
        <v>-7</v>
      </c>
      <c r="N374" s="130">
        <f t="shared" si="20"/>
        <v>2.9284555775815457E-2</v>
      </c>
      <c r="O374" t="str">
        <f t="shared" si="23"/>
        <v>1720370</v>
      </c>
      <c r="P374" s="8" t="b">
        <f t="shared" si="21"/>
        <v>1</v>
      </c>
      <c r="Q374" s="8" t="b">
        <f t="shared" si="22"/>
        <v>1</v>
      </c>
    </row>
    <row r="375" spans="1:17" ht="15.75" hidden="1" x14ac:dyDescent="0.25">
      <c r="A375" t="str">
        <f>VLOOKUP(O375,'OLDPY1 Public Dist &amp; Sch'!A369:C5226,3,FALSE)</f>
        <v>12040001026</v>
      </c>
      <c r="B375" s="126">
        <v>1720380</v>
      </c>
      <c r="C375" s="101" t="s">
        <v>2070</v>
      </c>
      <c r="D375" s="102">
        <f>VLOOKUP($B375,'FY24 Formula counts Final Feds'!$D$4:$L$855,3,FALSE)</f>
        <v>193</v>
      </c>
      <c r="E375" s="102">
        <f>VLOOKUP($B375,'FY24 Formula counts Final Feds'!$D$4:$L$855,9,FALSE)</f>
        <v>1470</v>
      </c>
      <c r="F375" s="129">
        <f>VLOOKUP($B375,'from ED Prelim 2021 (PY)'!$A$6:$E$856,5,FALSE)</f>
        <v>0.13129251700680272</v>
      </c>
      <c r="H375" s="102">
        <v>193</v>
      </c>
      <c r="I375" s="102">
        <v>1471</v>
      </c>
      <c r="J375" s="103">
        <v>0.13120326308633581</v>
      </c>
      <c r="L375" s="130">
        <f t="shared" si="20"/>
        <v>0</v>
      </c>
      <c r="M375" s="130">
        <f t="shared" si="20"/>
        <v>1</v>
      </c>
      <c r="N375" s="130">
        <f t="shared" si="20"/>
        <v>-8.9253920466908498E-5</v>
      </c>
      <c r="O375" t="str">
        <f t="shared" si="23"/>
        <v>1720380</v>
      </c>
      <c r="P375" s="8" t="b">
        <f t="shared" si="21"/>
        <v>1</v>
      </c>
      <c r="Q375" s="8" t="b">
        <f t="shared" si="22"/>
        <v>1</v>
      </c>
    </row>
    <row r="376" spans="1:17" ht="15.75" hidden="1" x14ac:dyDescent="0.25">
      <c r="A376" t="str">
        <f>VLOOKUP(O376,'OLDPY1 Public Dist &amp; Sch'!A370:C5227,3,FALSE)</f>
        <v>40042100026</v>
      </c>
      <c r="B376" s="126">
        <v>1720430</v>
      </c>
      <c r="C376" s="101" t="s">
        <v>2071</v>
      </c>
      <c r="D376" s="102">
        <f>VLOOKUP($B376,'FY24 Formula counts Final Feds'!$D$4:$L$855,3,FALSE)</f>
        <v>330</v>
      </c>
      <c r="E376" s="102">
        <f>VLOOKUP($B376,'FY24 Formula counts Final Feds'!$D$4:$L$855,9,FALSE)</f>
        <v>2783</v>
      </c>
      <c r="F376" s="129">
        <f>VLOOKUP($B376,'from ED Prelim 2021 (PY)'!$A$6:$E$856,5,FALSE)</f>
        <v>0.11857707509881422</v>
      </c>
      <c r="H376" s="102">
        <v>318</v>
      </c>
      <c r="I376" s="102">
        <v>2717</v>
      </c>
      <c r="J376" s="103">
        <v>0.11704085388295915</v>
      </c>
      <c r="L376" s="130">
        <f t="shared" si="20"/>
        <v>-12</v>
      </c>
      <c r="M376" s="130">
        <f t="shared" si="20"/>
        <v>-66</v>
      </c>
      <c r="N376" s="130">
        <f t="shared" si="20"/>
        <v>-1.5362212158550742E-3</v>
      </c>
      <c r="O376" t="str">
        <f t="shared" si="23"/>
        <v>1720430</v>
      </c>
      <c r="P376" s="8" t="b">
        <f t="shared" si="21"/>
        <v>1</v>
      </c>
      <c r="Q376" s="8" t="b">
        <f t="shared" si="22"/>
        <v>1</v>
      </c>
    </row>
    <row r="377" spans="1:17" ht="15.75" hidden="1" x14ac:dyDescent="0.25">
      <c r="A377" t="str">
        <f>VLOOKUP(O377,'OLDPY1 Public Dist &amp; Sch'!A371:C5228,3,FALSE)</f>
        <v>44063012026</v>
      </c>
      <c r="B377" s="126">
        <v>1720490</v>
      </c>
      <c r="C377" s="101" t="s">
        <v>2072</v>
      </c>
      <c r="D377" s="102">
        <f>VLOOKUP($B377,'FY24 Formula counts Final Feds'!$D$4:$L$855,3,FALSE)</f>
        <v>97</v>
      </c>
      <c r="E377" s="102">
        <f>VLOOKUP($B377,'FY24 Formula counts Final Feds'!$D$4:$L$855,9,FALSE)</f>
        <v>1993</v>
      </c>
      <c r="F377" s="129">
        <f>VLOOKUP($B377,'from ED Prelim 2021 (PY)'!$A$6:$E$856,5,FALSE)</f>
        <v>4.8670346211741093E-2</v>
      </c>
      <c r="H377" s="102">
        <v>118</v>
      </c>
      <c r="I377" s="102">
        <v>1934</v>
      </c>
      <c r="J377" s="103">
        <v>6.1013443640124093E-2</v>
      </c>
      <c r="L377" s="130">
        <f t="shared" si="20"/>
        <v>21</v>
      </c>
      <c r="M377" s="130">
        <f t="shared" si="20"/>
        <v>-59</v>
      </c>
      <c r="N377" s="130">
        <f t="shared" si="20"/>
        <v>1.2343097428383E-2</v>
      </c>
      <c r="O377" t="str">
        <f t="shared" si="23"/>
        <v>1720490</v>
      </c>
      <c r="P377" s="8" t="b">
        <f t="shared" si="21"/>
        <v>1</v>
      </c>
      <c r="Q377" s="8" t="b">
        <f t="shared" si="22"/>
        <v>1</v>
      </c>
    </row>
    <row r="378" spans="1:17" ht="15.75" hidden="1" x14ac:dyDescent="0.25">
      <c r="A378" t="str">
        <f>VLOOKUP(O378,'OLDPY1 Public Dist &amp; Sch'!A372:C5229,3,FALSE)</f>
        <v>21100001026</v>
      </c>
      <c r="B378" s="126">
        <v>1720550</v>
      </c>
      <c r="C378" s="101" t="s">
        <v>2073</v>
      </c>
      <c r="D378" s="102">
        <f>VLOOKUP($B378,'FY24 Formula counts Final Feds'!$D$4:$L$855,3,FALSE)</f>
        <v>244</v>
      </c>
      <c r="E378" s="102">
        <f>VLOOKUP($B378,'FY24 Formula counts Final Feds'!$D$4:$L$855,9,FALSE)</f>
        <v>1216</v>
      </c>
      <c r="F378" s="129">
        <f>VLOOKUP($B378,'from ED Prelim 2021 (PY)'!$A$6:$E$856,5,FALSE)</f>
        <v>0.20065789473684212</v>
      </c>
      <c r="H378" s="102">
        <v>234</v>
      </c>
      <c r="I378" s="102">
        <v>1194</v>
      </c>
      <c r="J378" s="103">
        <v>0.19597989949748743</v>
      </c>
      <c r="L378" s="130">
        <f t="shared" si="20"/>
        <v>-10</v>
      </c>
      <c r="M378" s="130">
        <f t="shared" si="20"/>
        <v>-22</v>
      </c>
      <c r="N378" s="130">
        <f t="shared" si="20"/>
        <v>-4.6779952393546931E-3</v>
      </c>
      <c r="O378" t="str">
        <f t="shared" si="23"/>
        <v>1720550</v>
      </c>
      <c r="P378" s="8" t="b">
        <f t="shared" si="21"/>
        <v>1</v>
      </c>
      <c r="Q378" s="8" t="b">
        <f t="shared" si="22"/>
        <v>1</v>
      </c>
    </row>
    <row r="379" spans="1:17" ht="15.75" hidden="1" x14ac:dyDescent="0.25">
      <c r="A379" t="str">
        <f>VLOOKUP(O379,'OLDPY1 Public Dist &amp; Sch'!A373:C5230,3,FALSE)</f>
        <v>56099086005</v>
      </c>
      <c r="B379" s="126">
        <v>1720580</v>
      </c>
      <c r="C379" s="101" t="s">
        <v>2074</v>
      </c>
      <c r="D379" s="102">
        <f>VLOOKUP($B379,'FY24 Formula counts Final Feds'!$D$4:$L$855,3,FALSE)</f>
        <v>2361</v>
      </c>
      <c r="E379" s="102">
        <f>VLOOKUP($B379,'FY24 Formula counts Final Feds'!$D$4:$L$855,9,FALSE)</f>
        <v>10177</v>
      </c>
      <c r="F379" s="129">
        <f>VLOOKUP($B379,'from ED Prelim 2021 (PY)'!$A$6:$E$856,5,FALSE)</f>
        <v>0.23199371130981625</v>
      </c>
      <c r="H379" s="102">
        <v>2508</v>
      </c>
      <c r="I379" s="102">
        <v>9895</v>
      </c>
      <c r="J379" s="103">
        <v>0.25346134411318849</v>
      </c>
      <c r="L379" s="130">
        <f t="shared" si="20"/>
        <v>147</v>
      </c>
      <c r="M379" s="130">
        <f t="shared" si="20"/>
        <v>-282</v>
      </c>
      <c r="N379" s="130">
        <f t="shared" si="20"/>
        <v>2.1467632803372244E-2</v>
      </c>
      <c r="O379" t="str">
        <f t="shared" si="23"/>
        <v>1720580</v>
      </c>
      <c r="P379" s="8" t="b">
        <f t="shared" si="21"/>
        <v>1</v>
      </c>
      <c r="Q379" s="8" t="b">
        <f t="shared" si="22"/>
        <v>1</v>
      </c>
    </row>
    <row r="380" spans="1:17" ht="15.75" hidden="1" x14ac:dyDescent="0.25">
      <c r="A380" t="str">
        <f>VLOOKUP(O380,'OLDPY1 Public Dist &amp; Sch'!A374:C5231,3,FALSE)</f>
        <v>56099204017</v>
      </c>
      <c r="B380" s="126">
        <v>1720610</v>
      </c>
      <c r="C380" s="101" t="s">
        <v>2075</v>
      </c>
      <c r="D380" s="102">
        <f>VLOOKUP($B380,'FY24 Formula counts Final Feds'!$D$4:$L$855,3,FALSE)</f>
        <v>956</v>
      </c>
      <c r="E380" s="102">
        <f>VLOOKUP($B380,'FY24 Formula counts Final Feds'!$D$4:$L$855,9,FALSE)</f>
        <v>6252</v>
      </c>
      <c r="F380" s="129">
        <f>VLOOKUP($B380,'from ED Prelim 2021 (PY)'!$A$6:$E$856,5,FALSE)</f>
        <v>0.15235059760956177</v>
      </c>
      <c r="H380" s="102">
        <v>810</v>
      </c>
      <c r="I380" s="102">
        <v>6101</v>
      </c>
      <c r="J380" s="103">
        <v>0.13276512047205377</v>
      </c>
      <c r="L380" s="130">
        <f t="shared" si="20"/>
        <v>-146</v>
      </c>
      <c r="M380" s="130">
        <f t="shared" si="20"/>
        <v>-151</v>
      </c>
      <c r="N380" s="130">
        <f t="shared" si="20"/>
        <v>-1.9585477137507995E-2</v>
      </c>
      <c r="O380" t="str">
        <f t="shared" si="23"/>
        <v>1720610</v>
      </c>
      <c r="P380" s="8" t="b">
        <f t="shared" si="21"/>
        <v>1</v>
      </c>
      <c r="Q380" s="8" t="b">
        <f t="shared" si="22"/>
        <v>1</v>
      </c>
    </row>
    <row r="381" spans="1:17" ht="15.75" hidden="1" x14ac:dyDescent="0.25">
      <c r="A381" t="str">
        <f>VLOOKUP(O381,'OLDPY1 Public Dist &amp; Sch'!A375:C5232,3,FALSE)</f>
        <v>30091043004</v>
      </c>
      <c r="B381" s="126">
        <v>1720640</v>
      </c>
      <c r="C381" s="101" t="s">
        <v>2076</v>
      </c>
      <c r="D381" s="102">
        <f>VLOOKUP($B381,'FY24 Formula counts Final Feds'!$D$4:$L$855,3,FALSE)</f>
        <v>65</v>
      </c>
      <c r="E381" s="102">
        <f>VLOOKUP($B381,'FY24 Formula counts Final Feds'!$D$4:$L$855,9,FALSE)</f>
        <v>353</v>
      </c>
      <c r="F381" s="129">
        <f>VLOOKUP($B381,'from ED Prelim 2021 (PY)'!$A$6:$E$856,5,FALSE)</f>
        <v>0.18413597733711048</v>
      </c>
      <c r="H381" s="102">
        <v>90</v>
      </c>
      <c r="I381" s="102">
        <v>335</v>
      </c>
      <c r="J381" s="103">
        <v>0.26865671641791045</v>
      </c>
      <c r="L381" s="130">
        <f t="shared" si="20"/>
        <v>25</v>
      </c>
      <c r="M381" s="130">
        <f t="shared" si="20"/>
        <v>-18</v>
      </c>
      <c r="N381" s="130">
        <f t="shared" si="20"/>
        <v>8.4520739080799961E-2</v>
      </c>
      <c r="O381" t="str">
        <f t="shared" si="23"/>
        <v>1720640</v>
      </c>
      <c r="P381" s="8" t="b">
        <f t="shared" si="21"/>
        <v>1</v>
      </c>
      <c r="Q381" s="8" t="b">
        <f t="shared" si="22"/>
        <v>1</v>
      </c>
    </row>
    <row r="382" spans="1:17" ht="15.75" hidden="1" x14ac:dyDescent="0.25">
      <c r="A382" t="str">
        <f>VLOOKUP(O382,'OLDPY1 Public Dist &amp; Sch'!A376:C5233,3,FALSE)</f>
        <v>21061038026</v>
      </c>
      <c r="B382" s="126">
        <v>1700015</v>
      </c>
      <c r="C382" s="101" t="s">
        <v>2077</v>
      </c>
      <c r="D382" s="102">
        <f>VLOOKUP($B382,'FY24 Formula counts Final Feds'!$D$4:$L$855,3,FALSE)</f>
        <v>76</v>
      </c>
      <c r="E382" s="102">
        <f>VLOOKUP($B382,'FY24 Formula counts Final Feds'!$D$4:$L$855,9,FALSE)</f>
        <v>265</v>
      </c>
      <c r="F382" s="129">
        <f>VLOOKUP($B382,'from ED Prelim 2021 (PY)'!$A$6:$E$856,5,FALSE)</f>
        <v>0.28679245283018867</v>
      </c>
      <c r="H382" s="102">
        <v>76</v>
      </c>
      <c r="I382" s="102">
        <v>261</v>
      </c>
      <c r="J382" s="103">
        <v>0.29118773946360155</v>
      </c>
      <c r="L382" s="130">
        <f t="shared" si="20"/>
        <v>0</v>
      </c>
      <c r="M382" s="130">
        <f t="shared" si="20"/>
        <v>-4</v>
      </c>
      <c r="N382" s="130">
        <f t="shared" si="20"/>
        <v>4.395286633412876E-3</v>
      </c>
      <c r="O382" t="str">
        <f t="shared" si="23"/>
        <v>1700015</v>
      </c>
      <c r="P382" s="8" t="b">
        <f t="shared" si="21"/>
        <v>1</v>
      </c>
      <c r="Q382" s="8" t="b">
        <f t="shared" si="22"/>
        <v>1</v>
      </c>
    </row>
    <row r="383" spans="1:17" ht="15.75" hidden="1" x14ac:dyDescent="0.25">
      <c r="A383" t="str">
        <f>VLOOKUP(O383,'OLDPY1 Public Dist &amp; Sch'!A377:C5234,3,FALSE)</f>
        <v>31045302026</v>
      </c>
      <c r="B383" s="126">
        <v>1724480</v>
      </c>
      <c r="C383" s="101" t="s">
        <v>2078</v>
      </c>
      <c r="D383" s="102">
        <f>VLOOKUP($B383,'FY24 Formula counts Final Feds'!$D$4:$L$855,3,FALSE)</f>
        <v>195</v>
      </c>
      <c r="E383" s="102">
        <f>VLOOKUP($B383,'FY24 Formula counts Final Feds'!$D$4:$L$855,9,FALSE)</f>
        <v>4743</v>
      </c>
      <c r="F383" s="129">
        <f>VLOOKUP($B383,'from ED Prelim 2021 (PY)'!$A$6:$E$856,5,FALSE)</f>
        <v>4.1113219481340925E-2</v>
      </c>
      <c r="H383" s="102">
        <v>131</v>
      </c>
      <c r="I383" s="102">
        <v>4581</v>
      </c>
      <c r="J383" s="103">
        <v>2.8596376337044312E-2</v>
      </c>
      <c r="L383" s="130">
        <f t="shared" si="20"/>
        <v>-64</v>
      </c>
      <c r="M383" s="130">
        <f t="shared" si="20"/>
        <v>-162</v>
      </c>
      <c r="N383" s="130">
        <f t="shared" si="20"/>
        <v>-1.2516843144296613E-2</v>
      </c>
      <c r="O383" t="str">
        <f t="shared" si="23"/>
        <v>1724480</v>
      </c>
      <c r="P383" s="8" t="b">
        <f t="shared" si="21"/>
        <v>1</v>
      </c>
      <c r="Q383" s="8" t="b">
        <f t="shared" si="22"/>
        <v>1</v>
      </c>
    </row>
    <row r="384" spans="1:17" ht="15.75" hidden="1" x14ac:dyDescent="0.25">
      <c r="A384" t="str">
        <f>VLOOKUP(O384,'OLDPY1 Public Dist &amp; Sch'!A378:C5235,3,FALSE)</f>
        <v>32046111025</v>
      </c>
      <c r="B384" s="126">
        <v>1720760</v>
      </c>
      <c r="C384" s="101" t="s">
        <v>2079</v>
      </c>
      <c r="D384" s="102">
        <f>VLOOKUP($B384,'FY24 Formula counts Final Feds'!$D$4:$L$855,3,FALSE)</f>
        <v>1296</v>
      </c>
      <c r="E384" s="102">
        <f>VLOOKUP($B384,'FY24 Formula counts Final Feds'!$D$4:$L$855,9,FALSE)</f>
        <v>4867</v>
      </c>
      <c r="F384" s="129">
        <f>VLOOKUP($B384,'from ED Prelim 2021 (PY)'!$A$6:$E$856,5,FALSE)</f>
        <v>0.26628313129237724</v>
      </c>
      <c r="H384" s="102">
        <v>1494</v>
      </c>
      <c r="I384" s="102">
        <v>4887</v>
      </c>
      <c r="J384" s="103">
        <v>0.30570902394106814</v>
      </c>
      <c r="L384" s="130">
        <f t="shared" si="20"/>
        <v>198</v>
      </c>
      <c r="M384" s="130">
        <f t="shared" si="20"/>
        <v>20</v>
      </c>
      <c r="N384" s="130">
        <f t="shared" si="20"/>
        <v>3.9425892648690897E-2</v>
      </c>
      <c r="O384" t="str">
        <f t="shared" si="23"/>
        <v>1720760</v>
      </c>
      <c r="P384" s="8" t="b">
        <f t="shared" si="21"/>
        <v>1</v>
      </c>
      <c r="Q384" s="8" t="b">
        <f t="shared" si="22"/>
        <v>1</v>
      </c>
    </row>
    <row r="385" spans="1:17" ht="15.75" hidden="1" x14ac:dyDescent="0.25">
      <c r="A385" t="str">
        <f>VLOOKUP(O385,'OLDPY1 Public Dist &amp; Sch'!A379:C5236,3,FALSE)</f>
        <v>11023003026</v>
      </c>
      <c r="B385" s="126">
        <v>1720790</v>
      </c>
      <c r="C385" s="101" t="s">
        <v>2080</v>
      </c>
      <c r="D385" s="102">
        <f>VLOOKUP($B385,'FY24 Formula counts Final Feds'!$D$4:$L$855,3,FALSE)</f>
        <v>40</v>
      </c>
      <c r="E385" s="102">
        <f>VLOOKUP($B385,'FY24 Formula counts Final Feds'!$D$4:$L$855,9,FALSE)</f>
        <v>214</v>
      </c>
      <c r="F385" s="129">
        <f>VLOOKUP($B385,'from ED Prelim 2021 (PY)'!$A$6:$E$856,5,FALSE)</f>
        <v>0.18691588785046728</v>
      </c>
      <c r="H385" s="102">
        <v>33</v>
      </c>
      <c r="I385" s="102">
        <v>208</v>
      </c>
      <c r="J385" s="103">
        <v>0.15865384615384615</v>
      </c>
      <c r="L385" s="130">
        <f t="shared" si="20"/>
        <v>-7</v>
      </c>
      <c r="M385" s="130">
        <f t="shared" si="20"/>
        <v>-6</v>
      </c>
      <c r="N385" s="130">
        <f t="shared" si="20"/>
        <v>-2.8262041696621137E-2</v>
      </c>
      <c r="O385" t="str">
        <f t="shared" si="23"/>
        <v>1720790</v>
      </c>
      <c r="P385" s="8" t="b">
        <f t="shared" si="21"/>
        <v>1</v>
      </c>
      <c r="Q385" s="8" t="b">
        <f t="shared" si="22"/>
        <v>1</v>
      </c>
    </row>
    <row r="386" spans="1:17" ht="15.75" hidden="1" x14ac:dyDescent="0.25">
      <c r="A386" t="str">
        <f>VLOOKUP(O386,'OLDPY1 Public Dist &amp; Sch'!A380:C5237,3,FALSE)</f>
        <v>19022020002</v>
      </c>
      <c r="B386" s="126">
        <v>1720880</v>
      </c>
      <c r="C386" s="101" t="s">
        <v>2081</v>
      </c>
      <c r="D386" s="102">
        <f>VLOOKUP($B386,'FY24 Formula counts Final Feds'!$D$4:$L$855,3,FALSE)</f>
        <v>206</v>
      </c>
      <c r="E386" s="102">
        <f>VLOOKUP($B386,'FY24 Formula counts Final Feds'!$D$4:$L$855,9,FALSE)</f>
        <v>1581</v>
      </c>
      <c r="F386" s="129">
        <f>VLOOKUP($B386,'from ED Prelim 2021 (PY)'!$A$6:$E$856,5,FALSE)</f>
        <v>0.13029728020240355</v>
      </c>
      <c r="H386" s="102">
        <v>190</v>
      </c>
      <c r="I386" s="102">
        <v>1534</v>
      </c>
      <c r="J386" s="103">
        <v>0.12385919165580182</v>
      </c>
      <c r="L386" s="130">
        <f t="shared" si="20"/>
        <v>-16</v>
      </c>
      <c r="M386" s="130">
        <f t="shared" si="20"/>
        <v>-47</v>
      </c>
      <c r="N386" s="130">
        <f t="shared" si="20"/>
        <v>-6.4380885466017307E-3</v>
      </c>
      <c r="O386" t="str">
        <f t="shared" si="23"/>
        <v>1720880</v>
      </c>
      <c r="P386" s="8" t="b">
        <f t="shared" si="21"/>
        <v>1</v>
      </c>
      <c r="Q386" s="8" t="b">
        <f t="shared" si="22"/>
        <v>1</v>
      </c>
    </row>
    <row r="387" spans="1:17" ht="15.75" hidden="1" x14ac:dyDescent="0.25">
      <c r="A387" t="str">
        <f>VLOOKUP(O387,'OLDPY1 Public Dist &amp; Sch'!A381:C5238,3,FALSE)</f>
        <v>13058002003</v>
      </c>
      <c r="B387" s="126">
        <v>1720910</v>
      </c>
      <c r="C387" s="101" t="s">
        <v>2082</v>
      </c>
      <c r="D387" s="102">
        <f>VLOOKUP($B387,'FY24 Formula counts Final Feds'!$D$4:$L$855,3,FALSE)</f>
        <v>14</v>
      </c>
      <c r="E387" s="102">
        <f>VLOOKUP($B387,'FY24 Formula counts Final Feds'!$D$4:$L$855,9,FALSE)</f>
        <v>120</v>
      </c>
      <c r="F387" s="129">
        <f>VLOOKUP($B387,'from ED Prelim 2021 (PY)'!$A$6:$E$856,5,FALSE)</f>
        <v>0.11666666666666667</v>
      </c>
      <c r="H387" s="102">
        <v>13</v>
      </c>
      <c r="I387" s="102">
        <v>116</v>
      </c>
      <c r="J387" s="103">
        <v>0.11206896551724138</v>
      </c>
      <c r="L387" s="130">
        <f t="shared" si="20"/>
        <v>-1</v>
      </c>
      <c r="M387" s="130">
        <f t="shared" si="20"/>
        <v>-4</v>
      </c>
      <c r="N387" s="130">
        <f t="shared" si="20"/>
        <v>-4.5977011494252873E-3</v>
      </c>
      <c r="O387" t="str">
        <f t="shared" si="23"/>
        <v>1720910</v>
      </c>
      <c r="P387" s="8" t="b">
        <f t="shared" si="21"/>
        <v>1</v>
      </c>
      <c r="Q387" s="8" t="b">
        <f t="shared" si="22"/>
        <v>1</v>
      </c>
    </row>
    <row r="388" spans="1:17" ht="15.75" hidden="1" x14ac:dyDescent="0.25">
      <c r="A388" t="str">
        <f>VLOOKUP(O388,'OLDPY1 Public Dist &amp; Sch'!A382:C5239,3,FALSE)</f>
        <v>05016038002</v>
      </c>
      <c r="B388" s="126">
        <v>1720970</v>
      </c>
      <c r="C388" s="101" t="s">
        <v>2083</v>
      </c>
      <c r="D388" s="102">
        <f>VLOOKUP($B388,'FY24 Formula counts Final Feds'!$D$4:$L$855,3,FALSE)</f>
        <v>17</v>
      </c>
      <c r="E388" s="102">
        <f>VLOOKUP($B388,'FY24 Formula counts Final Feds'!$D$4:$L$855,9,FALSE)</f>
        <v>491</v>
      </c>
      <c r="F388" s="129">
        <f>VLOOKUP($B388,'from ED Prelim 2021 (PY)'!$A$6:$E$856,5,FALSE)</f>
        <v>3.4623217922606926E-2</v>
      </c>
      <c r="H388" s="102">
        <v>20</v>
      </c>
      <c r="I388" s="102">
        <v>475</v>
      </c>
      <c r="J388" s="103">
        <v>4.2105263157894736E-2</v>
      </c>
      <c r="L388" s="130">
        <f t="shared" si="20"/>
        <v>3</v>
      </c>
      <c r="M388" s="130">
        <f t="shared" si="20"/>
        <v>-16</v>
      </c>
      <c r="N388" s="130">
        <f t="shared" si="20"/>
        <v>7.4820452352878097E-3</v>
      </c>
      <c r="O388" t="str">
        <f t="shared" si="23"/>
        <v>1720970</v>
      </c>
      <c r="P388" s="8" t="b">
        <f t="shared" si="21"/>
        <v>1</v>
      </c>
      <c r="Q388" s="8" t="b">
        <f t="shared" si="22"/>
        <v>1</v>
      </c>
    </row>
    <row r="389" spans="1:17" ht="15.75" hidden="1" x14ac:dyDescent="0.25">
      <c r="A389" t="str">
        <f>VLOOKUP(O389,'OLDPY1 Public Dist &amp; Sch'!A383:C5240,3,FALSE)</f>
        <v>28037229026</v>
      </c>
      <c r="B389" s="126">
        <v>1721000</v>
      </c>
      <c r="C389" s="101" t="s">
        <v>2084</v>
      </c>
      <c r="D389" s="102">
        <f>VLOOKUP($B389,'FY24 Formula counts Final Feds'!$D$4:$L$855,3,FALSE)</f>
        <v>471</v>
      </c>
      <c r="E389" s="102">
        <f>VLOOKUP($B389,'FY24 Formula counts Final Feds'!$D$4:$L$855,9,FALSE)</f>
        <v>1924</v>
      </c>
      <c r="F389" s="129">
        <f>VLOOKUP($B389,'from ED Prelim 2021 (PY)'!$A$6:$E$856,5,FALSE)</f>
        <v>0.2448024948024948</v>
      </c>
      <c r="H389" s="102">
        <v>506</v>
      </c>
      <c r="I389" s="102">
        <v>1869</v>
      </c>
      <c r="J389" s="103">
        <v>0.27073301230604602</v>
      </c>
      <c r="L389" s="130">
        <f t="shared" si="20"/>
        <v>35</v>
      </c>
      <c r="M389" s="130">
        <f t="shared" si="20"/>
        <v>-55</v>
      </c>
      <c r="N389" s="130">
        <f t="shared" si="20"/>
        <v>2.5930517503551215E-2</v>
      </c>
      <c r="O389" t="str">
        <f t="shared" si="23"/>
        <v>1721000</v>
      </c>
      <c r="P389" s="8" t="b">
        <f t="shared" si="21"/>
        <v>1</v>
      </c>
      <c r="Q389" s="8" t="b">
        <f t="shared" si="22"/>
        <v>1</v>
      </c>
    </row>
    <row r="390" spans="1:17" ht="15.75" hidden="1" x14ac:dyDescent="0.25">
      <c r="A390" t="str">
        <f>VLOOKUP(O390,'OLDPY1 Public Dist &amp; Sch'!A384:C5241,3,FALSE)</f>
        <v>34049096004</v>
      </c>
      <c r="B390" s="126">
        <v>1721030</v>
      </c>
      <c r="C390" s="101" t="s">
        <v>2085</v>
      </c>
      <c r="D390" s="102">
        <f>VLOOKUP($B390,'FY24 Formula counts Final Feds'!$D$4:$L$855,3,FALSE)</f>
        <v>130</v>
      </c>
      <c r="E390" s="102">
        <f>VLOOKUP($B390,'FY24 Formula counts Final Feds'!$D$4:$L$855,9,FALSE)</f>
        <v>3370</v>
      </c>
      <c r="F390" s="129">
        <f>VLOOKUP($B390,'from ED Prelim 2021 (PY)'!$A$6:$E$856,5,FALSE)</f>
        <v>3.857566765578635E-2</v>
      </c>
      <c r="H390" s="102">
        <v>130</v>
      </c>
      <c r="I390" s="102">
        <v>3269</v>
      </c>
      <c r="J390" s="103">
        <v>3.9767513000917715E-2</v>
      </c>
      <c r="L390" s="130">
        <f t="shared" si="20"/>
        <v>0</v>
      </c>
      <c r="M390" s="130">
        <f t="shared" si="20"/>
        <v>-101</v>
      </c>
      <c r="N390" s="130">
        <f t="shared" si="20"/>
        <v>1.1918453451313649E-3</v>
      </c>
      <c r="O390" t="str">
        <f t="shared" si="23"/>
        <v>1721030</v>
      </c>
      <c r="P390" s="8" t="b">
        <f t="shared" si="21"/>
        <v>1</v>
      </c>
      <c r="Q390" s="8" t="b">
        <f t="shared" si="22"/>
        <v>1</v>
      </c>
    </row>
    <row r="391" spans="1:17" ht="15.75" hidden="1" x14ac:dyDescent="0.25">
      <c r="A391" t="str">
        <f>VLOOKUP(O391,'OLDPY1 Public Dist &amp; Sch'!A385:C5242,3,FALSE)</f>
        <v>47071144003</v>
      </c>
      <c r="B391" s="126">
        <v>1721130</v>
      </c>
      <c r="C391" s="101" t="s">
        <v>2086</v>
      </c>
      <c r="D391" s="102">
        <f>VLOOKUP($B391,'FY24 Formula counts Final Feds'!$D$4:$L$855,3,FALSE)</f>
        <v>20</v>
      </c>
      <c r="E391" s="102">
        <f>VLOOKUP($B391,'FY24 Formula counts Final Feds'!$D$4:$L$855,9,FALSE)</f>
        <v>129</v>
      </c>
      <c r="F391" s="129">
        <f>VLOOKUP($B391,'from ED Prelim 2021 (PY)'!$A$6:$E$856,5,FALSE)</f>
        <v>0.15503875968992248</v>
      </c>
      <c r="H391" s="102">
        <v>11</v>
      </c>
      <c r="I391" s="102">
        <v>127</v>
      </c>
      <c r="J391" s="103">
        <v>8.6614173228346455E-2</v>
      </c>
      <c r="L391" s="130">
        <f t="shared" si="20"/>
        <v>-9</v>
      </c>
      <c r="M391" s="130">
        <f t="shared" si="20"/>
        <v>-2</v>
      </c>
      <c r="N391" s="130">
        <f t="shared" si="20"/>
        <v>-6.8424586461576023E-2</v>
      </c>
      <c r="O391" t="str">
        <f t="shared" si="23"/>
        <v>1721130</v>
      </c>
      <c r="P391" s="8" t="b">
        <f t="shared" si="21"/>
        <v>1</v>
      </c>
      <c r="Q391" s="8" t="b">
        <f t="shared" si="22"/>
        <v>1</v>
      </c>
    </row>
    <row r="392" spans="1:17" ht="15.75" hidden="1" x14ac:dyDescent="0.25">
      <c r="A392" t="str">
        <f>VLOOKUP(O392,'OLDPY1 Public Dist &amp; Sch'!A386:C5243,3,FALSE)</f>
        <v>04101131004</v>
      </c>
      <c r="B392" s="126">
        <v>1721180</v>
      </c>
      <c r="C392" s="101" t="s">
        <v>2087</v>
      </c>
      <c r="D392" s="102">
        <f>VLOOKUP($B392,'FY24 Formula counts Final Feds'!$D$4:$L$855,3,FALSE)</f>
        <v>145</v>
      </c>
      <c r="E392" s="102">
        <f>VLOOKUP($B392,'FY24 Formula counts Final Feds'!$D$4:$L$855,9,FALSE)</f>
        <v>1839</v>
      </c>
      <c r="F392" s="129">
        <f>VLOOKUP($B392,'from ED Prelim 2021 (PY)'!$A$6:$E$856,5,FALSE)</f>
        <v>7.8847199564980971E-2</v>
      </c>
      <c r="H392" s="102">
        <v>148</v>
      </c>
      <c r="I392" s="102">
        <v>1810</v>
      </c>
      <c r="J392" s="103">
        <v>8.1767955801104977E-2</v>
      </c>
      <c r="L392" s="130">
        <f t="shared" si="20"/>
        <v>3</v>
      </c>
      <c r="M392" s="130">
        <f t="shared" si="20"/>
        <v>-29</v>
      </c>
      <c r="N392" s="130">
        <f t="shared" si="20"/>
        <v>2.9207562361240058E-3</v>
      </c>
      <c r="O392" t="str">
        <f t="shared" si="23"/>
        <v>1721180</v>
      </c>
      <c r="P392" s="8" t="b">
        <f t="shared" si="21"/>
        <v>1</v>
      </c>
      <c r="Q392" s="8" t="b">
        <f t="shared" si="22"/>
        <v>1</v>
      </c>
    </row>
    <row r="393" spans="1:17" ht="15.75" hidden="1" x14ac:dyDescent="0.25">
      <c r="A393" t="str">
        <f>VLOOKUP(O393,'OLDPY1 Public Dist &amp; Sch'!A387:C5244,3,FALSE)</f>
        <v>07016140002</v>
      </c>
      <c r="B393" s="126">
        <v>1721270</v>
      </c>
      <c r="C393" s="101" t="s">
        <v>2088</v>
      </c>
      <c r="D393" s="102">
        <f>VLOOKUP($B393,'FY24 Formula counts Final Feds'!$D$4:$L$855,3,FALSE)</f>
        <v>388</v>
      </c>
      <c r="E393" s="102">
        <f>VLOOKUP($B393,'FY24 Formula counts Final Feds'!$D$4:$L$855,9,FALSE)</f>
        <v>3619</v>
      </c>
      <c r="F393" s="129">
        <f>VLOOKUP($B393,'from ED Prelim 2021 (PY)'!$A$6:$E$856,5,FALSE)</f>
        <v>0.10721193699917105</v>
      </c>
      <c r="H393" s="102">
        <v>259</v>
      </c>
      <c r="I393" s="102">
        <v>3502</v>
      </c>
      <c r="J393" s="103">
        <v>7.3957738435179901E-2</v>
      </c>
      <c r="L393" s="130">
        <f t="shared" ref="L393:N456" si="24">H393-D393</f>
        <v>-129</v>
      </c>
      <c r="M393" s="130">
        <f t="shared" si="24"/>
        <v>-117</v>
      </c>
      <c r="N393" s="130">
        <f t="shared" si="24"/>
        <v>-3.3254198563991144E-2</v>
      </c>
      <c r="O393" t="str">
        <f t="shared" si="23"/>
        <v>1721270</v>
      </c>
      <c r="P393" s="8" t="b">
        <f t="shared" ref="P393:P456" si="25">+IF(AND(H393&gt;9,J393&gt;0.02),TRUE,FALSE)</f>
        <v>1</v>
      </c>
      <c r="Q393" s="8" t="b">
        <f t="shared" ref="Q393:Q456" si="26">+IF(AND(D393&gt;9,F393&gt;0.02),TRUE,FALSE)</f>
        <v>1</v>
      </c>
    </row>
    <row r="394" spans="1:17" ht="15.75" hidden="1" x14ac:dyDescent="0.25">
      <c r="A394" t="str">
        <f>VLOOKUP(O394,'OLDPY1 Public Dist &amp; Sch'!A388:C5245,3,FALSE)</f>
        <v>33048202026</v>
      </c>
      <c r="B394" s="126">
        <v>1721390</v>
      </c>
      <c r="C394" s="101" t="s">
        <v>2089</v>
      </c>
      <c r="D394" s="102">
        <f>VLOOKUP($B394,'FY24 Formula counts Final Feds'!$D$4:$L$855,3,FALSE)</f>
        <v>142</v>
      </c>
      <c r="E394" s="102">
        <f>VLOOKUP($B394,'FY24 Formula counts Final Feds'!$D$4:$L$855,9,FALSE)</f>
        <v>1018</v>
      </c>
      <c r="F394" s="129">
        <f>VLOOKUP($B394,'from ED Prelim 2021 (PY)'!$A$6:$E$856,5,FALSE)</f>
        <v>0.13948919449901767</v>
      </c>
      <c r="H394" s="102">
        <v>128</v>
      </c>
      <c r="I394" s="102">
        <v>1008</v>
      </c>
      <c r="J394" s="103">
        <v>0.12698412698412698</v>
      </c>
      <c r="L394" s="130">
        <f t="shared" si="24"/>
        <v>-14</v>
      </c>
      <c r="M394" s="130">
        <f t="shared" si="24"/>
        <v>-10</v>
      </c>
      <c r="N394" s="130">
        <f t="shared" si="24"/>
        <v>-1.2505067514890694E-2</v>
      </c>
      <c r="O394" t="str">
        <f t="shared" ref="O394:O457" si="27">LEFT(B394,7)</f>
        <v>1721390</v>
      </c>
      <c r="P394" s="8" t="b">
        <f t="shared" si="25"/>
        <v>1</v>
      </c>
      <c r="Q394" s="8" t="b">
        <f t="shared" si="26"/>
        <v>1</v>
      </c>
    </row>
    <row r="395" spans="1:17" ht="15.75" hidden="1" x14ac:dyDescent="0.25">
      <c r="A395" t="str">
        <f>VLOOKUP(O395,'OLDPY1 Public Dist &amp; Sch'!A389:C5246,3,FALSE)</f>
        <v>06016094002</v>
      </c>
      <c r="B395" s="126">
        <v>1721420</v>
      </c>
      <c r="C395" s="101" t="s">
        <v>2090</v>
      </c>
      <c r="D395" s="102">
        <f>VLOOKUP($B395,'FY24 Formula counts Final Feds'!$D$4:$L$855,3,FALSE)</f>
        <v>69</v>
      </c>
      <c r="E395" s="102">
        <f>VLOOKUP($B395,'FY24 Formula counts Final Feds'!$D$4:$L$855,9,FALSE)</f>
        <v>592</v>
      </c>
      <c r="F395" s="129">
        <f>VLOOKUP($B395,'from ED Prelim 2021 (PY)'!$A$6:$E$856,5,FALSE)</f>
        <v>0.11655405405405406</v>
      </c>
      <c r="H395" s="102">
        <v>100</v>
      </c>
      <c r="I395" s="102">
        <v>573</v>
      </c>
      <c r="J395" s="103">
        <v>0.17452006980802792</v>
      </c>
      <c r="L395" s="130">
        <f t="shared" si="24"/>
        <v>31</v>
      </c>
      <c r="M395" s="130">
        <f t="shared" si="24"/>
        <v>-19</v>
      </c>
      <c r="N395" s="130">
        <f t="shared" si="24"/>
        <v>5.7966015753973865E-2</v>
      </c>
      <c r="O395" t="str">
        <f t="shared" si="27"/>
        <v>1721420</v>
      </c>
      <c r="P395" s="8" t="b">
        <f t="shared" si="25"/>
        <v>1</v>
      </c>
      <c r="Q395" s="8" t="b">
        <f t="shared" si="26"/>
        <v>1</v>
      </c>
    </row>
    <row r="396" spans="1:17" ht="15.75" hidden="1" x14ac:dyDescent="0.25">
      <c r="A396" t="str">
        <f>VLOOKUP(O396,'OLDPY1 Public Dist &amp; Sch'!A390:C5247,3,FALSE)</f>
        <v>26034347004</v>
      </c>
      <c r="B396" s="126">
        <v>1701381</v>
      </c>
      <c r="C396" s="101" t="s">
        <v>2091</v>
      </c>
      <c r="D396" s="102">
        <f>VLOOKUP($B396,'FY24 Formula counts Final Feds'!$D$4:$L$855,3,FALSE)</f>
        <v>39</v>
      </c>
      <c r="E396" s="102">
        <f>VLOOKUP($B396,'FY24 Formula counts Final Feds'!$D$4:$L$855,9,FALSE)</f>
        <v>208</v>
      </c>
      <c r="F396" s="129">
        <f>VLOOKUP($B396,'from ED Prelim 2021 (PY)'!$A$6:$E$856,5,FALSE)</f>
        <v>0.1875</v>
      </c>
      <c r="H396" s="102">
        <v>41</v>
      </c>
      <c r="I396" s="102">
        <v>205</v>
      </c>
      <c r="J396" s="103">
        <v>0.2</v>
      </c>
      <c r="L396" s="130">
        <f t="shared" si="24"/>
        <v>2</v>
      </c>
      <c r="M396" s="130">
        <f t="shared" si="24"/>
        <v>-3</v>
      </c>
      <c r="N396" s="130">
        <f t="shared" si="24"/>
        <v>1.2500000000000011E-2</v>
      </c>
      <c r="O396" t="str">
        <f t="shared" si="27"/>
        <v>1701381</v>
      </c>
      <c r="P396" s="8" t="b">
        <f t="shared" si="25"/>
        <v>1</v>
      </c>
      <c r="Q396" s="8" t="b">
        <f t="shared" si="26"/>
        <v>1</v>
      </c>
    </row>
    <row r="397" spans="1:17" ht="15.75" hidden="1" x14ac:dyDescent="0.25">
      <c r="A397" t="str">
        <f>VLOOKUP(O397,'OLDPY1 Public Dist &amp; Sch'!A391:C5248,3,FALSE)</f>
        <v>28006303026</v>
      </c>
      <c r="B397" s="126">
        <v>1721680</v>
      </c>
      <c r="C397" s="101" t="s">
        <v>2092</v>
      </c>
      <c r="D397" s="102">
        <f>VLOOKUP($B397,'FY24 Formula counts Final Feds'!$D$4:$L$855,3,FALSE)</f>
        <v>41</v>
      </c>
      <c r="E397" s="102">
        <f>VLOOKUP($B397,'FY24 Formula counts Final Feds'!$D$4:$L$855,9,FALSE)</f>
        <v>233</v>
      </c>
      <c r="F397" s="129">
        <f>VLOOKUP($B397,'from ED Prelim 2021 (PY)'!$A$6:$E$856,5,FALSE)</f>
        <v>0.17596566523605151</v>
      </c>
      <c r="H397" s="102">
        <v>41</v>
      </c>
      <c r="I397" s="102">
        <v>228</v>
      </c>
      <c r="J397" s="103">
        <v>0.17982456140350878</v>
      </c>
      <c r="L397" s="130">
        <f t="shared" si="24"/>
        <v>0</v>
      </c>
      <c r="M397" s="130">
        <f t="shared" si="24"/>
        <v>-5</v>
      </c>
      <c r="N397" s="130">
        <f t="shared" si="24"/>
        <v>3.8588961674572708E-3</v>
      </c>
      <c r="O397" t="str">
        <f t="shared" si="27"/>
        <v>1721680</v>
      </c>
      <c r="P397" s="8" t="b">
        <f t="shared" si="25"/>
        <v>1</v>
      </c>
      <c r="Q397" s="8" t="b">
        <f t="shared" si="26"/>
        <v>1</v>
      </c>
    </row>
    <row r="398" spans="1:17" ht="15.75" hidden="1" x14ac:dyDescent="0.25">
      <c r="A398" t="str">
        <f>VLOOKUP(O398,'OLDPY1 Public Dist &amp; Sch'!A392:C5249,3,FALSE)</f>
        <v>28006094004</v>
      </c>
      <c r="B398" s="126">
        <v>1721510</v>
      </c>
      <c r="C398" s="101" t="s">
        <v>2093</v>
      </c>
      <c r="D398" s="102">
        <f>VLOOKUP($B398,'FY24 Formula counts Final Feds'!$D$4:$L$855,3,FALSE)</f>
        <v>41</v>
      </c>
      <c r="E398" s="102">
        <f>VLOOKUP($B398,'FY24 Formula counts Final Feds'!$D$4:$L$855,9,FALSE)</f>
        <v>201</v>
      </c>
      <c r="F398" s="129">
        <f>VLOOKUP($B398,'from ED Prelim 2021 (PY)'!$A$6:$E$856,5,FALSE)</f>
        <v>0.20398009950248755</v>
      </c>
      <c r="H398" s="102">
        <v>32</v>
      </c>
      <c r="I398" s="102">
        <v>196</v>
      </c>
      <c r="J398" s="103">
        <v>0.16326530612244897</v>
      </c>
      <c r="L398" s="130">
        <f t="shared" si="24"/>
        <v>-9</v>
      </c>
      <c r="M398" s="130">
        <f t="shared" si="24"/>
        <v>-5</v>
      </c>
      <c r="N398" s="130">
        <f t="shared" si="24"/>
        <v>-4.0714793380038583E-2</v>
      </c>
      <c r="O398" t="str">
        <f t="shared" si="27"/>
        <v>1721510</v>
      </c>
      <c r="P398" s="8" t="b">
        <f t="shared" si="25"/>
        <v>1</v>
      </c>
      <c r="Q398" s="8" t="b">
        <f t="shared" si="26"/>
        <v>1</v>
      </c>
    </row>
    <row r="399" spans="1:17" ht="15.75" hidden="1" x14ac:dyDescent="0.25">
      <c r="A399" t="str">
        <f>VLOOKUP(O399,'OLDPY1 Public Dist &amp; Sch'!A393:C5250,3,FALSE)</f>
        <v>06016106002</v>
      </c>
      <c r="B399" s="126">
        <v>1719110</v>
      </c>
      <c r="C399" s="101" t="s">
        <v>2094</v>
      </c>
      <c r="D399" s="102">
        <f>VLOOKUP($B399,'FY24 Formula counts Final Feds'!$D$4:$L$855,3,FALSE)</f>
        <v>38</v>
      </c>
      <c r="E399" s="102">
        <f>VLOOKUP($B399,'FY24 Formula counts Final Feds'!$D$4:$L$855,9,FALSE)</f>
        <v>1163</v>
      </c>
      <c r="F399" s="129">
        <f>VLOOKUP($B399,'from ED Prelim 2021 (PY)'!$A$6:$E$856,5,FALSE)</f>
        <v>3.2674118658641442E-2</v>
      </c>
      <c r="H399" s="102">
        <v>50</v>
      </c>
      <c r="I399" s="102">
        <v>1126</v>
      </c>
      <c r="J399" s="103">
        <v>4.4404973357015987E-2</v>
      </c>
      <c r="L399" s="130">
        <f t="shared" si="24"/>
        <v>12</v>
      </c>
      <c r="M399" s="130">
        <f t="shared" si="24"/>
        <v>-37</v>
      </c>
      <c r="N399" s="130">
        <f t="shared" si="24"/>
        <v>1.1730854698374545E-2</v>
      </c>
      <c r="O399" t="str">
        <f t="shared" si="27"/>
        <v>1719110</v>
      </c>
      <c r="P399" s="8" t="b">
        <f t="shared" si="25"/>
        <v>1</v>
      </c>
      <c r="Q399" s="8" t="b">
        <f t="shared" si="26"/>
        <v>1</v>
      </c>
    </row>
    <row r="400" spans="1:17" ht="15.75" hidden="1" x14ac:dyDescent="0.25">
      <c r="A400" t="str">
        <f>VLOOKUP(O400,'OLDPY1 Public Dist &amp; Sch'!A394:C5251,3,FALSE)</f>
        <v>06016102002</v>
      </c>
      <c r="B400" s="126">
        <v>1721600</v>
      </c>
      <c r="C400" s="101" t="s">
        <v>2095</v>
      </c>
      <c r="D400" s="102">
        <f>VLOOKUP($B400,'FY24 Formula counts Final Feds'!$D$4:$L$855,3,FALSE)</f>
        <v>194</v>
      </c>
      <c r="E400" s="102">
        <f>VLOOKUP($B400,'FY24 Formula counts Final Feds'!$D$4:$L$855,9,FALSE)</f>
        <v>3618</v>
      </c>
      <c r="F400" s="129">
        <f>VLOOKUP($B400,'from ED Prelim 2021 (PY)'!$A$6:$E$856,5,FALSE)</f>
        <v>5.3620784964068545E-2</v>
      </c>
      <c r="H400" s="102">
        <v>167</v>
      </c>
      <c r="I400" s="102">
        <v>3501</v>
      </c>
      <c r="J400" s="103">
        <v>4.7700656955155671E-2</v>
      </c>
      <c r="L400" s="130">
        <f t="shared" si="24"/>
        <v>-27</v>
      </c>
      <c r="M400" s="130">
        <f t="shared" si="24"/>
        <v>-117</v>
      </c>
      <c r="N400" s="130">
        <f t="shared" si="24"/>
        <v>-5.9201280089128741E-3</v>
      </c>
      <c r="O400" t="str">
        <f t="shared" si="27"/>
        <v>1721600</v>
      </c>
      <c r="P400" s="8" t="b">
        <f t="shared" si="25"/>
        <v>1</v>
      </c>
      <c r="Q400" s="8" t="b">
        <f t="shared" si="26"/>
        <v>1</v>
      </c>
    </row>
    <row r="401" spans="1:17" ht="15.75" hidden="1" x14ac:dyDescent="0.25">
      <c r="A401" t="str">
        <f>VLOOKUP(O401,'OLDPY1 Public Dist &amp; Sch'!A395:C5252,3,FALSE)</f>
        <v>06016105002</v>
      </c>
      <c r="B401" s="126">
        <v>1721630</v>
      </c>
      <c r="C401" s="101" t="s">
        <v>2096</v>
      </c>
      <c r="D401" s="102">
        <f>VLOOKUP($B401,'FY24 Formula counts Final Feds'!$D$4:$L$855,3,FALSE)</f>
        <v>154</v>
      </c>
      <c r="E401" s="102">
        <f>VLOOKUP($B401,'FY24 Formula counts Final Feds'!$D$4:$L$855,9,FALSE)</f>
        <v>1487</v>
      </c>
      <c r="F401" s="129">
        <f>VLOOKUP($B401,'from ED Prelim 2021 (PY)'!$A$6:$E$856,5,FALSE)</f>
        <v>0.10356422326832548</v>
      </c>
      <c r="H401" s="102">
        <v>198</v>
      </c>
      <c r="I401" s="102">
        <v>1439</v>
      </c>
      <c r="J401" s="103">
        <v>0.13759555246699096</v>
      </c>
      <c r="L401" s="130">
        <f t="shared" si="24"/>
        <v>44</v>
      </c>
      <c r="M401" s="130">
        <f t="shared" si="24"/>
        <v>-48</v>
      </c>
      <c r="N401" s="130">
        <f t="shared" si="24"/>
        <v>3.4031329198665472E-2</v>
      </c>
      <c r="O401" t="str">
        <f t="shared" si="27"/>
        <v>1721630</v>
      </c>
      <c r="P401" s="8" t="b">
        <f t="shared" si="25"/>
        <v>1</v>
      </c>
      <c r="Q401" s="8" t="b">
        <f t="shared" si="26"/>
        <v>1</v>
      </c>
    </row>
    <row r="402" spans="1:17" ht="15.75" hidden="1" x14ac:dyDescent="0.25">
      <c r="A402" t="str">
        <f>VLOOKUP(O402,'OLDPY1 Public Dist &amp; Sch'!A396:C5253,3,FALSE)</f>
        <v>34049065002</v>
      </c>
      <c r="B402" s="126">
        <v>1721720</v>
      </c>
      <c r="C402" s="101" t="s">
        <v>2097</v>
      </c>
      <c r="D402" s="102">
        <f>VLOOKUP($B402,'FY24 Formula counts Final Feds'!$D$4:$L$855,3,FALSE)</f>
        <v>60</v>
      </c>
      <c r="E402" s="102">
        <f>VLOOKUP($B402,'FY24 Formula counts Final Feds'!$D$4:$L$855,9,FALSE)</f>
        <v>1072</v>
      </c>
      <c r="F402" s="129">
        <f>VLOOKUP($B402,'from ED Prelim 2021 (PY)'!$A$6:$E$856,5,FALSE)</f>
        <v>5.5970149253731345E-2</v>
      </c>
      <c r="H402" s="102">
        <v>51</v>
      </c>
      <c r="I402" s="102">
        <v>1040</v>
      </c>
      <c r="J402" s="103">
        <v>4.9038461538461538E-2</v>
      </c>
      <c r="L402" s="130">
        <f t="shared" si="24"/>
        <v>-9</v>
      </c>
      <c r="M402" s="130">
        <f t="shared" si="24"/>
        <v>-32</v>
      </c>
      <c r="N402" s="130">
        <f t="shared" si="24"/>
        <v>-6.9316877152698075E-3</v>
      </c>
      <c r="O402" t="str">
        <f t="shared" si="27"/>
        <v>1721720</v>
      </c>
      <c r="P402" s="8" t="b">
        <f t="shared" si="25"/>
        <v>1</v>
      </c>
      <c r="Q402" s="8" t="b">
        <f t="shared" si="26"/>
        <v>1</v>
      </c>
    </row>
    <row r="403" spans="1:17" ht="15.75" hidden="1" x14ac:dyDescent="0.25">
      <c r="A403" t="str">
        <f>VLOOKUP(O403,'OLDPY1 Public Dist &amp; Sch'!A397:C5254,3,FALSE)</f>
        <v>34049115016</v>
      </c>
      <c r="B403" s="126">
        <v>1721780</v>
      </c>
      <c r="C403" s="101" t="s">
        <v>2098</v>
      </c>
      <c r="D403" s="102">
        <f>VLOOKUP($B403,'FY24 Formula counts Final Feds'!$D$4:$L$855,3,FALSE)</f>
        <v>55</v>
      </c>
      <c r="E403" s="102">
        <f>VLOOKUP($B403,'FY24 Formula counts Final Feds'!$D$4:$L$855,9,FALSE)</f>
        <v>1809</v>
      </c>
      <c r="F403" s="129">
        <f>VLOOKUP($B403,'from ED Prelim 2021 (PY)'!$A$6:$E$856,5,FALSE)</f>
        <v>3.0403537866224434E-2</v>
      </c>
      <c r="H403" s="102">
        <v>48</v>
      </c>
      <c r="I403" s="102">
        <v>1755</v>
      </c>
      <c r="J403" s="103">
        <v>2.735042735042735E-2</v>
      </c>
      <c r="L403" s="130">
        <f t="shared" si="24"/>
        <v>-7</v>
      </c>
      <c r="M403" s="130">
        <f t="shared" si="24"/>
        <v>-54</v>
      </c>
      <c r="N403" s="130">
        <f t="shared" si="24"/>
        <v>-3.0531105157970834E-3</v>
      </c>
      <c r="O403" t="str">
        <f t="shared" si="27"/>
        <v>1721780</v>
      </c>
      <c r="P403" s="8" t="b">
        <f t="shared" si="25"/>
        <v>1</v>
      </c>
      <c r="Q403" s="8" t="b">
        <f t="shared" si="26"/>
        <v>1</v>
      </c>
    </row>
    <row r="404" spans="1:17" ht="15.75" hidden="1" x14ac:dyDescent="0.25">
      <c r="A404" t="str">
        <f>VLOOKUP(O404,'OLDPY1 Public Dist &amp; Sch'!A398:C5255,3,FALSE)</f>
        <v>34049067005</v>
      </c>
      <c r="B404" s="126">
        <v>1721750</v>
      </c>
      <c r="C404" s="101" t="s">
        <v>2099</v>
      </c>
      <c r="D404" s="102">
        <f>VLOOKUP($B404,'FY24 Formula counts Final Feds'!$D$4:$L$855,3,FALSE)</f>
        <v>65</v>
      </c>
      <c r="E404" s="102">
        <f>VLOOKUP($B404,'FY24 Formula counts Final Feds'!$D$4:$L$855,9,FALSE)</f>
        <v>2283</v>
      </c>
      <c r="F404" s="129">
        <f>VLOOKUP($B404,'from ED Prelim 2021 (PY)'!$A$6:$E$856,5,FALSE)</f>
        <v>2.8471309680245291E-2</v>
      </c>
      <c r="H404" s="102">
        <v>53</v>
      </c>
      <c r="I404" s="102">
        <v>2215</v>
      </c>
      <c r="J404" s="103">
        <v>2.3927765237020317E-2</v>
      </c>
      <c r="L404" s="130">
        <f t="shared" si="24"/>
        <v>-12</v>
      </c>
      <c r="M404" s="130">
        <f t="shared" si="24"/>
        <v>-68</v>
      </c>
      <c r="N404" s="130">
        <f t="shared" si="24"/>
        <v>-4.5435444432249741E-3</v>
      </c>
      <c r="O404" t="str">
        <f t="shared" si="27"/>
        <v>1721750</v>
      </c>
      <c r="P404" s="8" t="b">
        <f t="shared" si="25"/>
        <v>1</v>
      </c>
      <c r="Q404" s="8" t="b">
        <f t="shared" si="26"/>
        <v>1</v>
      </c>
    </row>
    <row r="405" spans="1:17" ht="15.75" hidden="1" x14ac:dyDescent="0.25">
      <c r="A405" t="str">
        <f>VLOOKUP(O405,'OLDPY1 Public Dist &amp; Sch'!A399:C5256,3,FALSE)</f>
        <v>19022108016</v>
      </c>
      <c r="B405" s="126">
        <v>1721840</v>
      </c>
      <c r="C405" s="101" t="s">
        <v>2100</v>
      </c>
      <c r="D405" s="102">
        <f>VLOOKUP($B405,'FY24 Formula counts Final Feds'!$D$4:$L$855,3,FALSE)</f>
        <v>190</v>
      </c>
      <c r="E405" s="102">
        <f>VLOOKUP($B405,'FY24 Formula counts Final Feds'!$D$4:$L$855,9,FALSE)</f>
        <v>2822</v>
      </c>
      <c r="F405" s="129">
        <f>VLOOKUP($B405,'from ED Prelim 2021 (PY)'!$A$6:$E$856,5,FALSE)</f>
        <v>6.7328136073706593E-2</v>
      </c>
      <c r="H405" s="102">
        <v>175</v>
      </c>
      <c r="I405" s="102">
        <v>2738</v>
      </c>
      <c r="J405" s="103">
        <v>6.3915266617969327E-2</v>
      </c>
      <c r="L405" s="130">
        <f t="shared" si="24"/>
        <v>-15</v>
      </c>
      <c r="M405" s="130">
        <f t="shared" si="24"/>
        <v>-84</v>
      </c>
      <c r="N405" s="130">
        <f t="shared" si="24"/>
        <v>-3.4128694557372663E-3</v>
      </c>
      <c r="O405" t="str">
        <f t="shared" si="27"/>
        <v>1721840</v>
      </c>
      <c r="P405" s="8" t="b">
        <f t="shared" si="25"/>
        <v>1</v>
      </c>
      <c r="Q405" s="8" t="b">
        <f t="shared" si="26"/>
        <v>1</v>
      </c>
    </row>
    <row r="406" spans="1:17" ht="15.75" hidden="1" x14ac:dyDescent="0.25">
      <c r="A406" t="str">
        <f>VLOOKUP(O406,'OLDPY1 Public Dist &amp; Sch'!A400:C5257,3,FALSE)</f>
        <v>34049041004</v>
      </c>
      <c r="B406" s="126">
        <v>1721870</v>
      </c>
      <c r="C406" s="101" t="s">
        <v>2101</v>
      </c>
      <c r="D406" s="102">
        <f>VLOOKUP($B406,'FY24 Formula counts Final Feds'!$D$4:$L$855,3,FALSE)</f>
        <v>187</v>
      </c>
      <c r="E406" s="102">
        <f>VLOOKUP($B406,'FY24 Formula counts Final Feds'!$D$4:$L$855,9,FALSE)</f>
        <v>2874</v>
      </c>
      <c r="F406" s="129">
        <f>VLOOKUP($B406,'from ED Prelim 2021 (PY)'!$A$6:$E$856,5,FALSE)</f>
        <v>6.5066109951287407E-2</v>
      </c>
      <c r="H406" s="102">
        <v>187</v>
      </c>
      <c r="I406" s="102">
        <v>2788</v>
      </c>
      <c r="J406" s="103">
        <v>6.7073170731707321E-2</v>
      </c>
      <c r="L406" s="130">
        <f t="shared" si="24"/>
        <v>0</v>
      </c>
      <c r="M406" s="130">
        <f t="shared" si="24"/>
        <v>-86</v>
      </c>
      <c r="N406" s="130">
        <f t="shared" si="24"/>
        <v>2.0070607804199142E-3</v>
      </c>
      <c r="O406" t="str">
        <f t="shared" si="27"/>
        <v>1721870</v>
      </c>
      <c r="P406" s="8" t="b">
        <f t="shared" si="25"/>
        <v>1</v>
      </c>
      <c r="Q406" s="8" t="b">
        <f t="shared" si="26"/>
        <v>1</v>
      </c>
    </row>
    <row r="407" spans="1:17" ht="15.75" hidden="1" x14ac:dyDescent="0.25">
      <c r="A407" t="str">
        <f>VLOOKUP(O407,'OLDPY1 Public Dist &amp; Sch'!A401:C5258,3,FALSE)</f>
        <v>34049095026</v>
      </c>
      <c r="B407" s="126">
        <v>1721900</v>
      </c>
      <c r="C407" s="101" t="s">
        <v>2102</v>
      </c>
      <c r="D407" s="102">
        <f>VLOOKUP($B407,'FY24 Formula counts Final Feds'!$D$4:$L$855,3,FALSE)</f>
        <v>239</v>
      </c>
      <c r="E407" s="102">
        <f>VLOOKUP($B407,'FY24 Formula counts Final Feds'!$D$4:$L$855,9,FALSE)</f>
        <v>6166</v>
      </c>
      <c r="F407" s="129">
        <f>VLOOKUP($B407,'from ED Prelim 2021 (PY)'!$A$6:$E$856,5,FALSE)</f>
        <v>3.8760947129419396E-2</v>
      </c>
      <c r="H407" s="102">
        <v>214</v>
      </c>
      <c r="I407" s="102">
        <v>5982</v>
      </c>
      <c r="J407" s="103">
        <v>3.5773988632564362E-2</v>
      </c>
      <c r="L407" s="130">
        <f t="shared" si="24"/>
        <v>-25</v>
      </c>
      <c r="M407" s="130">
        <f t="shared" si="24"/>
        <v>-184</v>
      </c>
      <c r="N407" s="130">
        <f t="shared" si="24"/>
        <v>-2.9869584968550342E-3</v>
      </c>
      <c r="O407" t="str">
        <f t="shared" si="27"/>
        <v>1721900</v>
      </c>
      <c r="P407" s="8" t="b">
        <f t="shared" si="25"/>
        <v>1</v>
      </c>
      <c r="Q407" s="8" t="b">
        <f t="shared" si="26"/>
        <v>1</v>
      </c>
    </row>
    <row r="408" spans="1:17" ht="15.75" hidden="1" x14ac:dyDescent="0.25">
      <c r="A408" t="str">
        <f>VLOOKUP(O408,'OLDPY1 Public Dist &amp; Sch'!A402:C5259,3,FALSE)</f>
        <v>07016158002</v>
      </c>
      <c r="B408" s="126">
        <v>1722020</v>
      </c>
      <c r="C408" s="101" t="s">
        <v>2103</v>
      </c>
      <c r="D408" s="102">
        <f>VLOOKUP($B408,'FY24 Formula counts Final Feds'!$D$4:$L$855,3,FALSE)</f>
        <v>608</v>
      </c>
      <c r="E408" s="102">
        <f>VLOOKUP($B408,'FY24 Formula counts Final Feds'!$D$4:$L$855,9,FALSE)</f>
        <v>2870</v>
      </c>
      <c r="F408" s="129">
        <f>VLOOKUP($B408,'from ED Prelim 2021 (PY)'!$A$6:$E$856,5,FALSE)</f>
        <v>0.2118466898954704</v>
      </c>
      <c r="H408" s="102">
        <v>694</v>
      </c>
      <c r="I408" s="102">
        <v>2778</v>
      </c>
      <c r="J408" s="103">
        <v>0.2498200143988481</v>
      </c>
      <c r="L408" s="130">
        <f t="shared" si="24"/>
        <v>86</v>
      </c>
      <c r="M408" s="130">
        <f t="shared" si="24"/>
        <v>-92</v>
      </c>
      <c r="N408" s="130">
        <f t="shared" si="24"/>
        <v>3.7973324503377703E-2</v>
      </c>
      <c r="O408" t="str">
        <f t="shared" si="27"/>
        <v>1722020</v>
      </c>
      <c r="P408" s="8" t="b">
        <f t="shared" si="25"/>
        <v>1</v>
      </c>
      <c r="Q408" s="8" t="b">
        <f t="shared" si="26"/>
        <v>1</v>
      </c>
    </row>
    <row r="409" spans="1:17" ht="15.75" hidden="1" x14ac:dyDescent="0.25">
      <c r="A409" t="str">
        <f>VLOOKUP(O409,'OLDPY1 Public Dist &amp; Sch'!A403:C5260,3,FALSE)</f>
        <v>56099070C04</v>
      </c>
      <c r="B409" s="126">
        <v>1722050</v>
      </c>
      <c r="C409" s="101" t="s">
        <v>2104</v>
      </c>
      <c r="D409" s="102">
        <f>VLOOKUP($B409,'FY24 Formula counts Final Feds'!$D$4:$L$855,3,FALSE)</f>
        <v>99</v>
      </c>
      <c r="E409" s="102">
        <f>VLOOKUP($B409,'FY24 Formula counts Final Feds'!$D$4:$L$855,9,FALSE)</f>
        <v>344</v>
      </c>
      <c r="F409" s="129">
        <f>VLOOKUP($B409,'from ED Prelim 2021 (PY)'!$A$6:$E$856,5,FALSE)</f>
        <v>0.28779069767441862</v>
      </c>
      <c r="H409" s="102">
        <v>61</v>
      </c>
      <c r="I409" s="102">
        <v>335</v>
      </c>
      <c r="J409" s="103">
        <v>0.18208955223880596</v>
      </c>
      <c r="L409" s="130">
        <f t="shared" si="24"/>
        <v>-38</v>
      </c>
      <c r="M409" s="130">
        <f t="shared" si="24"/>
        <v>-9</v>
      </c>
      <c r="N409" s="130">
        <f t="shared" si="24"/>
        <v>-0.10570114543561265</v>
      </c>
      <c r="O409" t="str">
        <f t="shared" si="27"/>
        <v>1722050</v>
      </c>
      <c r="P409" s="8" t="b">
        <f t="shared" si="25"/>
        <v>1</v>
      </c>
      <c r="Q409" s="8" t="b">
        <f t="shared" si="26"/>
        <v>1</v>
      </c>
    </row>
    <row r="410" spans="1:17" ht="15.75" hidden="1" x14ac:dyDescent="0.25">
      <c r="A410" t="str">
        <f>VLOOKUP(O410,'OLDPY1 Public Dist &amp; Sch'!A404:C5261,3,FALSE)</f>
        <v>35050122002</v>
      </c>
      <c r="B410" s="126">
        <v>1722080</v>
      </c>
      <c r="C410" s="101" t="s">
        <v>2105</v>
      </c>
      <c r="D410" s="102">
        <f>VLOOKUP($B410,'FY24 Formula counts Final Feds'!$D$4:$L$855,3,FALSE)</f>
        <v>287</v>
      </c>
      <c r="E410" s="102">
        <f>VLOOKUP($B410,'FY24 Formula counts Final Feds'!$D$4:$L$855,9,FALSE)</f>
        <v>987</v>
      </c>
      <c r="F410" s="129">
        <f>VLOOKUP($B410,'from ED Prelim 2021 (PY)'!$A$6:$E$856,5,FALSE)</f>
        <v>0.29078014184397161</v>
      </c>
      <c r="H410" s="102">
        <v>330</v>
      </c>
      <c r="I410" s="102">
        <v>966</v>
      </c>
      <c r="J410" s="103">
        <v>0.34161490683229812</v>
      </c>
      <c r="L410" s="130">
        <f t="shared" si="24"/>
        <v>43</v>
      </c>
      <c r="M410" s="130">
        <f t="shared" si="24"/>
        <v>-21</v>
      </c>
      <c r="N410" s="130">
        <f t="shared" si="24"/>
        <v>5.0834764988326508E-2</v>
      </c>
      <c r="O410" t="str">
        <f t="shared" si="27"/>
        <v>1722080</v>
      </c>
      <c r="P410" s="8" t="b">
        <f t="shared" si="25"/>
        <v>1</v>
      </c>
      <c r="Q410" s="8" t="b">
        <f t="shared" si="26"/>
        <v>1</v>
      </c>
    </row>
    <row r="411" spans="1:17" ht="15.75" hidden="1" x14ac:dyDescent="0.25">
      <c r="A411" t="str">
        <f>VLOOKUP(O411,'OLDPY1 Public Dist &amp; Sch'!A405:C5262,3,FALSE)</f>
        <v>35050120017</v>
      </c>
      <c r="B411" s="126">
        <v>1722110</v>
      </c>
      <c r="C411" s="101" t="s">
        <v>2106</v>
      </c>
      <c r="D411" s="102">
        <f>VLOOKUP($B411,'FY24 Formula counts Final Feds'!$D$4:$L$855,3,FALSE)</f>
        <v>199</v>
      </c>
      <c r="E411" s="102">
        <f>VLOOKUP($B411,'FY24 Formula counts Final Feds'!$D$4:$L$855,9,FALSE)</f>
        <v>1381</v>
      </c>
      <c r="F411" s="129">
        <f>VLOOKUP($B411,'from ED Prelim 2021 (PY)'!$A$6:$E$856,5,FALSE)</f>
        <v>0.14409847936278058</v>
      </c>
      <c r="H411" s="102">
        <v>173</v>
      </c>
      <c r="I411" s="102">
        <v>1351</v>
      </c>
      <c r="J411" s="103">
        <v>0.12805329385640266</v>
      </c>
      <c r="L411" s="130">
        <f t="shared" si="24"/>
        <v>-26</v>
      </c>
      <c r="M411" s="130">
        <f t="shared" si="24"/>
        <v>-30</v>
      </c>
      <c r="N411" s="130">
        <f t="shared" si="24"/>
        <v>-1.6045185506377929E-2</v>
      </c>
      <c r="O411" t="str">
        <f t="shared" si="27"/>
        <v>1722110</v>
      </c>
      <c r="P411" s="8" t="b">
        <f t="shared" si="25"/>
        <v>1</v>
      </c>
      <c r="Q411" s="8" t="b">
        <f t="shared" si="26"/>
        <v>1</v>
      </c>
    </row>
    <row r="412" spans="1:17" ht="15.75" hidden="1" x14ac:dyDescent="0.25">
      <c r="A412" t="str">
        <f>VLOOKUP(O412,'OLDPY1 Public Dist &amp; Sch'!A406:C5263,3,FALSE)</f>
        <v>12051020026</v>
      </c>
      <c r="B412" s="126">
        <v>1722150</v>
      </c>
      <c r="C412" s="101" t="s">
        <v>2107</v>
      </c>
      <c r="D412" s="102">
        <f>VLOOKUP($B412,'FY24 Formula counts Final Feds'!$D$4:$L$855,3,FALSE)</f>
        <v>271</v>
      </c>
      <c r="E412" s="102">
        <f>VLOOKUP($B412,'FY24 Formula counts Final Feds'!$D$4:$L$855,9,FALSE)</f>
        <v>1215</v>
      </c>
      <c r="F412" s="129">
        <f>VLOOKUP($B412,'from ED Prelim 2021 (PY)'!$A$6:$E$856,5,FALSE)</f>
        <v>0.22304526748971193</v>
      </c>
      <c r="H412" s="102">
        <v>223</v>
      </c>
      <c r="I412" s="102">
        <v>1190</v>
      </c>
      <c r="J412" s="103">
        <v>0.18739495798319328</v>
      </c>
      <c r="L412" s="130">
        <f t="shared" si="24"/>
        <v>-48</v>
      </c>
      <c r="M412" s="130">
        <f t="shared" si="24"/>
        <v>-25</v>
      </c>
      <c r="N412" s="130">
        <f t="shared" si="24"/>
        <v>-3.5650309506518651E-2</v>
      </c>
      <c r="O412" t="str">
        <f t="shared" si="27"/>
        <v>1722150</v>
      </c>
      <c r="P412" s="8" t="b">
        <f t="shared" si="25"/>
        <v>1</v>
      </c>
      <c r="Q412" s="8" t="b">
        <f t="shared" si="26"/>
        <v>1</v>
      </c>
    </row>
    <row r="413" spans="1:17" ht="15.75" hidden="1" x14ac:dyDescent="0.25">
      <c r="A413" t="str">
        <f>VLOOKUP(O413,'OLDPY1 Public Dist &amp; Sch'!A407:C5264,3,FALSE)</f>
        <v>17064002026</v>
      </c>
      <c r="B413" s="126">
        <v>1722620</v>
      </c>
      <c r="C413" s="101" t="s">
        <v>2108</v>
      </c>
      <c r="D413" s="102">
        <f>VLOOKUP($B413,'FY24 Formula counts Final Feds'!$D$4:$L$855,3,FALSE)</f>
        <v>48</v>
      </c>
      <c r="E413" s="102">
        <f>VLOOKUP($B413,'FY24 Formula counts Final Feds'!$D$4:$L$855,9,FALSE)</f>
        <v>751</v>
      </c>
      <c r="F413" s="129">
        <f>VLOOKUP($B413,'from ED Prelim 2021 (PY)'!$A$6:$E$856,5,FALSE)</f>
        <v>6.3914780292942744E-2</v>
      </c>
      <c r="H413" s="102">
        <v>38</v>
      </c>
      <c r="I413" s="102">
        <v>743</v>
      </c>
      <c r="J413" s="103">
        <v>5.1144010767160158E-2</v>
      </c>
      <c r="L413" s="130">
        <f t="shared" si="24"/>
        <v>-10</v>
      </c>
      <c r="M413" s="130">
        <f t="shared" si="24"/>
        <v>-8</v>
      </c>
      <c r="N413" s="130">
        <f t="shared" si="24"/>
        <v>-1.2770769525782585E-2</v>
      </c>
      <c r="O413" t="str">
        <f t="shared" si="27"/>
        <v>1722620</v>
      </c>
      <c r="P413" s="8" t="b">
        <f t="shared" si="25"/>
        <v>1</v>
      </c>
      <c r="Q413" s="8" t="b">
        <f t="shared" si="26"/>
        <v>1</v>
      </c>
    </row>
    <row r="414" spans="1:17" ht="15.75" hidden="1" x14ac:dyDescent="0.25">
      <c r="A414" t="str">
        <f>VLOOKUP(O414,'OLDPY1 Public Dist &amp; Sch'!A408:C5265,3,FALSE)</f>
        <v>50082009026</v>
      </c>
      <c r="B414" s="126">
        <v>1722300</v>
      </c>
      <c r="C414" s="101" t="s">
        <v>2109</v>
      </c>
      <c r="D414" s="102">
        <f>VLOOKUP($B414,'FY24 Formula counts Final Feds'!$D$4:$L$855,3,FALSE)</f>
        <v>89</v>
      </c>
      <c r="E414" s="102">
        <f>VLOOKUP($B414,'FY24 Formula counts Final Feds'!$D$4:$L$855,9,FALSE)</f>
        <v>652</v>
      </c>
      <c r="F414" s="129">
        <f>VLOOKUP($B414,'from ED Prelim 2021 (PY)'!$A$6:$E$856,5,FALSE)</f>
        <v>0.13650306748466257</v>
      </c>
      <c r="H414" s="102">
        <v>94</v>
      </c>
      <c r="I414" s="102">
        <v>634</v>
      </c>
      <c r="J414" s="103">
        <v>0.14826498422712933</v>
      </c>
      <c r="L414" s="130">
        <f t="shared" si="24"/>
        <v>5</v>
      </c>
      <c r="M414" s="130">
        <f t="shared" si="24"/>
        <v>-18</v>
      </c>
      <c r="N414" s="130">
        <f t="shared" si="24"/>
        <v>1.1761916742466766E-2</v>
      </c>
      <c r="O414" t="str">
        <f t="shared" si="27"/>
        <v>1722300</v>
      </c>
      <c r="P414" s="8" t="b">
        <f t="shared" si="25"/>
        <v>1</v>
      </c>
      <c r="Q414" s="8" t="b">
        <f t="shared" si="26"/>
        <v>1</v>
      </c>
    </row>
    <row r="415" spans="1:17" ht="15.75" hidden="1" x14ac:dyDescent="0.25">
      <c r="A415" t="str">
        <f>VLOOKUP(O415,'OLDPY1 Public Dist &amp; Sch'!A409:C5266,3,FALSE)</f>
        <v>35050001026</v>
      </c>
      <c r="B415" s="126">
        <v>1722870</v>
      </c>
      <c r="C415" s="101" t="s">
        <v>2111</v>
      </c>
      <c r="D415" s="102">
        <f>VLOOKUP($B415,'FY24 Formula counts Final Feds'!$D$4:$L$855,3,FALSE)</f>
        <v>41</v>
      </c>
      <c r="E415" s="102">
        <f>VLOOKUP($B415,'FY24 Formula counts Final Feds'!$D$4:$L$855,9,FALSE)</f>
        <v>319</v>
      </c>
      <c r="F415" s="129">
        <f>VLOOKUP($B415,'from ED Prelim 2021 (PY)'!$A$6:$E$856,5,FALSE)</f>
        <v>0.12852664576802508</v>
      </c>
      <c r="H415" s="102">
        <v>54</v>
      </c>
      <c r="I415" s="102">
        <v>313</v>
      </c>
      <c r="J415" s="103">
        <v>0.17252396166134185</v>
      </c>
      <c r="L415" s="130">
        <f t="shared" si="24"/>
        <v>13</v>
      </c>
      <c r="M415" s="130">
        <f t="shared" si="24"/>
        <v>-6</v>
      </c>
      <c r="N415" s="130">
        <f t="shared" si="24"/>
        <v>4.3997315893316763E-2</v>
      </c>
      <c r="O415" t="str">
        <f t="shared" si="27"/>
        <v>1722870</v>
      </c>
      <c r="P415" s="8" t="b">
        <f t="shared" si="25"/>
        <v>1</v>
      </c>
      <c r="Q415" s="8" t="b">
        <f t="shared" si="26"/>
        <v>1</v>
      </c>
    </row>
    <row r="416" spans="1:17" ht="15.75" hidden="1" x14ac:dyDescent="0.25">
      <c r="A416" t="str">
        <f>VLOOKUP(O416,'OLDPY1 Public Dist &amp; Sch'!A410:C5267,3,FALSE)</f>
        <v>07016210017</v>
      </c>
      <c r="B416" s="126">
        <v>1722500</v>
      </c>
      <c r="C416" s="101" t="s">
        <v>2112</v>
      </c>
      <c r="D416" s="102">
        <f>VLOOKUP($B416,'FY24 Formula counts Final Feds'!$D$4:$L$855,3,FALSE)</f>
        <v>67</v>
      </c>
      <c r="E416" s="102">
        <f>VLOOKUP($B416,'FY24 Formula counts Final Feds'!$D$4:$L$855,9,FALSE)</f>
        <v>1607</v>
      </c>
      <c r="F416" s="129">
        <f>VLOOKUP($B416,'from ED Prelim 2021 (PY)'!$A$6:$E$856,5,FALSE)</f>
        <v>4.1692594897324207E-2</v>
      </c>
      <c r="H416" s="102">
        <v>56</v>
      </c>
      <c r="I416" s="102">
        <v>1555</v>
      </c>
      <c r="J416" s="103">
        <v>3.6012861736334403E-2</v>
      </c>
      <c r="L416" s="130">
        <f t="shared" si="24"/>
        <v>-11</v>
      </c>
      <c r="M416" s="130">
        <f t="shared" si="24"/>
        <v>-52</v>
      </c>
      <c r="N416" s="130">
        <f t="shared" si="24"/>
        <v>-5.6797331609898041E-3</v>
      </c>
      <c r="O416" t="str">
        <f t="shared" si="27"/>
        <v>1722500</v>
      </c>
      <c r="P416" s="8" t="b">
        <f t="shared" si="25"/>
        <v>1</v>
      </c>
      <c r="Q416" s="8" t="b">
        <f t="shared" si="26"/>
        <v>1</v>
      </c>
    </row>
    <row r="417" spans="1:17" ht="15.75" hidden="1" x14ac:dyDescent="0.25">
      <c r="A417" t="str">
        <f>VLOOKUP(O417,'OLDPY1 Public Dist &amp; Sch'!A411:C5268,3,FALSE)</f>
        <v>07016113A02</v>
      </c>
      <c r="B417" s="126">
        <v>1707290</v>
      </c>
      <c r="C417" s="101" t="s">
        <v>2113</v>
      </c>
      <c r="D417" s="102">
        <f>VLOOKUP($B417,'FY24 Formula counts Final Feds'!$D$4:$L$855,3,FALSE)</f>
        <v>160</v>
      </c>
      <c r="E417" s="102">
        <f>VLOOKUP($B417,'FY24 Formula counts Final Feds'!$D$4:$L$855,9,FALSE)</f>
        <v>3083</v>
      </c>
      <c r="F417" s="129">
        <f>VLOOKUP($B417,'from ED Prelim 2021 (PY)'!$A$6:$E$856,5,FALSE)</f>
        <v>5.1897502432695426E-2</v>
      </c>
      <c r="H417" s="102">
        <v>109</v>
      </c>
      <c r="I417" s="102">
        <v>2984</v>
      </c>
      <c r="J417" s="103">
        <v>3.6528150134048254E-2</v>
      </c>
      <c r="L417" s="130">
        <f t="shared" si="24"/>
        <v>-51</v>
      </c>
      <c r="M417" s="130">
        <f t="shared" si="24"/>
        <v>-99</v>
      </c>
      <c r="N417" s="130">
        <f t="shared" si="24"/>
        <v>-1.5369352298647172E-2</v>
      </c>
      <c r="O417" t="str">
        <f t="shared" si="27"/>
        <v>1707290</v>
      </c>
      <c r="P417" s="8" t="b">
        <f t="shared" si="25"/>
        <v>1</v>
      </c>
      <c r="Q417" s="8" t="b">
        <f t="shared" si="26"/>
        <v>1</v>
      </c>
    </row>
    <row r="418" spans="1:17" ht="15.75" hidden="1" x14ac:dyDescent="0.25">
      <c r="A418" t="str">
        <f>VLOOKUP(O418,'OLDPY1 Public Dist &amp; Sch'!A412:C5269,3,FALSE)</f>
        <v>08089202026</v>
      </c>
      <c r="B418" s="126">
        <v>1722530</v>
      </c>
      <c r="C418" s="101" t="s">
        <v>2114</v>
      </c>
      <c r="D418" s="102">
        <f>VLOOKUP($B418,'FY24 Formula counts Final Feds'!$D$4:$L$855,3,FALSE)</f>
        <v>71</v>
      </c>
      <c r="E418" s="102">
        <f>VLOOKUP($B418,'FY24 Formula counts Final Feds'!$D$4:$L$855,9,FALSE)</f>
        <v>834</v>
      </c>
      <c r="F418" s="129">
        <f>VLOOKUP($B418,'from ED Prelim 2021 (PY)'!$A$6:$E$856,5,FALSE)</f>
        <v>8.5131894484412468E-2</v>
      </c>
      <c r="H418" s="102">
        <v>115</v>
      </c>
      <c r="I418" s="102">
        <v>810</v>
      </c>
      <c r="J418" s="103">
        <v>0.1419753086419753</v>
      </c>
      <c r="L418" s="130">
        <f t="shared" si="24"/>
        <v>44</v>
      </c>
      <c r="M418" s="130">
        <f t="shared" si="24"/>
        <v>-24</v>
      </c>
      <c r="N418" s="130">
        <f t="shared" si="24"/>
        <v>5.6843414157562833E-2</v>
      </c>
      <c r="O418" t="str">
        <f t="shared" si="27"/>
        <v>1722530</v>
      </c>
      <c r="P418" s="8" t="b">
        <f t="shared" si="25"/>
        <v>1</v>
      </c>
      <c r="Q418" s="8" t="b">
        <f t="shared" si="26"/>
        <v>1</v>
      </c>
    </row>
    <row r="419" spans="1:17" ht="15.75" hidden="1" x14ac:dyDescent="0.25">
      <c r="A419" t="str">
        <f>VLOOKUP(O419,'OLDPY1 Public Dist &amp; Sch'!A413:C5270,3,FALSE)</f>
        <v>26029097026</v>
      </c>
      <c r="B419" s="126">
        <v>1700153</v>
      </c>
      <c r="C419" s="101" t="s">
        <v>2115</v>
      </c>
      <c r="D419" s="102">
        <f>VLOOKUP($B419,'FY24 Formula counts Final Feds'!$D$4:$L$855,3,FALSE)</f>
        <v>122</v>
      </c>
      <c r="E419" s="102">
        <f>VLOOKUP($B419,'FY24 Formula counts Final Feds'!$D$4:$L$855,9,FALSE)</f>
        <v>628</v>
      </c>
      <c r="F419" s="129">
        <f>VLOOKUP($B419,'from ED Prelim 2021 (PY)'!$A$6:$E$856,5,FALSE)</f>
        <v>0.19426751592356689</v>
      </c>
      <c r="H419" s="102">
        <v>119</v>
      </c>
      <c r="I419" s="102">
        <v>624</v>
      </c>
      <c r="J419" s="103">
        <v>0.19070512820512819</v>
      </c>
      <c r="L419" s="130">
        <f t="shared" si="24"/>
        <v>-3</v>
      </c>
      <c r="M419" s="130">
        <f t="shared" si="24"/>
        <v>-4</v>
      </c>
      <c r="N419" s="130">
        <f t="shared" si="24"/>
        <v>-3.5623877184386976E-3</v>
      </c>
      <c r="O419" t="str">
        <f t="shared" si="27"/>
        <v>1700153</v>
      </c>
      <c r="P419" s="8" t="b">
        <f t="shared" si="25"/>
        <v>1</v>
      </c>
      <c r="Q419" s="8" t="b">
        <f t="shared" si="26"/>
        <v>1</v>
      </c>
    </row>
    <row r="420" spans="1:17" ht="15.75" hidden="1" x14ac:dyDescent="0.25">
      <c r="A420" t="str">
        <f>VLOOKUP(O420,'OLDPY1 Public Dist &amp; Sch'!A414:C5271,3,FALSE)</f>
        <v>17064007026</v>
      </c>
      <c r="B420" s="126">
        <v>1722710</v>
      </c>
      <c r="C420" s="101" t="s">
        <v>2116</v>
      </c>
      <c r="D420" s="102">
        <f>VLOOKUP($B420,'FY24 Formula counts Final Feds'!$D$4:$L$855,3,FALSE)</f>
        <v>50</v>
      </c>
      <c r="E420" s="102">
        <f>VLOOKUP($B420,'FY24 Formula counts Final Feds'!$D$4:$L$855,9,FALSE)</f>
        <v>569</v>
      </c>
      <c r="F420" s="129">
        <f>VLOOKUP($B420,'from ED Prelim 2021 (PY)'!$A$6:$E$856,5,FALSE)</f>
        <v>8.7873462214411252E-2</v>
      </c>
      <c r="H420" s="102">
        <v>37</v>
      </c>
      <c r="I420" s="102">
        <v>565</v>
      </c>
      <c r="J420" s="103">
        <v>6.5486725663716813E-2</v>
      </c>
      <c r="L420" s="130">
        <f t="shared" si="24"/>
        <v>-13</v>
      </c>
      <c r="M420" s="130">
        <f t="shared" si="24"/>
        <v>-4</v>
      </c>
      <c r="N420" s="130">
        <f t="shared" si="24"/>
        <v>-2.2386736550694439E-2</v>
      </c>
      <c r="O420" t="str">
        <f t="shared" si="27"/>
        <v>1722710</v>
      </c>
      <c r="P420" s="8" t="b">
        <f t="shared" si="25"/>
        <v>1</v>
      </c>
      <c r="Q420" s="8" t="b">
        <f t="shared" si="26"/>
        <v>1</v>
      </c>
    </row>
    <row r="421" spans="1:17" ht="15.75" hidden="1" x14ac:dyDescent="0.25">
      <c r="A421" t="str">
        <f>VLOOKUP(O421,'OLDPY1 Public Dist &amp; Sch'!A415:C5272,3,FALSE)</f>
        <v>06016212016</v>
      </c>
      <c r="B421" s="126">
        <v>1722740</v>
      </c>
      <c r="C421" s="101" t="s">
        <v>2117</v>
      </c>
      <c r="D421" s="102">
        <f>VLOOKUP($B421,'FY24 Formula counts Final Feds'!$D$4:$L$855,3,FALSE)</f>
        <v>455</v>
      </c>
      <c r="E421" s="102">
        <f>VLOOKUP($B421,'FY24 Formula counts Final Feds'!$D$4:$L$855,9,FALSE)</f>
        <v>3409</v>
      </c>
      <c r="F421" s="129">
        <f>VLOOKUP($B421,'from ED Prelim 2021 (PY)'!$A$6:$E$856,5,FALSE)</f>
        <v>0.13347022587268995</v>
      </c>
      <c r="H421" s="102">
        <v>413</v>
      </c>
      <c r="I421" s="102">
        <v>3299</v>
      </c>
      <c r="J421" s="103">
        <v>0.12518945134889362</v>
      </c>
      <c r="L421" s="130">
        <f t="shared" si="24"/>
        <v>-42</v>
      </c>
      <c r="M421" s="130">
        <f t="shared" si="24"/>
        <v>-110</v>
      </c>
      <c r="N421" s="130">
        <f t="shared" si="24"/>
        <v>-8.2807745237963304E-3</v>
      </c>
      <c r="O421" t="str">
        <f t="shared" si="27"/>
        <v>1722740</v>
      </c>
      <c r="P421" s="8" t="b">
        <f t="shared" si="25"/>
        <v>1</v>
      </c>
      <c r="Q421" s="8" t="b">
        <f t="shared" si="26"/>
        <v>1</v>
      </c>
    </row>
    <row r="422" spans="1:17" ht="15.75" hidden="1" x14ac:dyDescent="0.25">
      <c r="A422" t="str">
        <f>VLOOKUP(O422,'OLDPY1 Public Dist &amp; Sch'!A416:C5273,3,FALSE)</f>
        <v>01001002026</v>
      </c>
      <c r="B422" s="126">
        <v>1722770</v>
      </c>
      <c r="C422" s="101" t="s">
        <v>2118</v>
      </c>
      <c r="D422" s="102">
        <f>VLOOKUP($B422,'FY24 Formula counts Final Feds'!$D$4:$L$855,3,FALSE)</f>
        <v>39</v>
      </c>
      <c r="E422" s="102">
        <f>VLOOKUP($B422,'FY24 Formula counts Final Feds'!$D$4:$L$855,9,FALSE)</f>
        <v>640</v>
      </c>
      <c r="F422" s="129">
        <f>VLOOKUP($B422,'from ED Prelim 2021 (PY)'!$A$6:$E$856,5,FALSE)</f>
        <v>6.0937499999999999E-2</v>
      </c>
      <c r="H422" s="102">
        <v>50</v>
      </c>
      <c r="I422" s="102">
        <v>629</v>
      </c>
      <c r="J422" s="103">
        <v>7.9491255961844198E-2</v>
      </c>
      <c r="L422" s="130">
        <f t="shared" si="24"/>
        <v>11</v>
      </c>
      <c r="M422" s="130">
        <f t="shared" si="24"/>
        <v>-11</v>
      </c>
      <c r="N422" s="130">
        <f t="shared" si="24"/>
        <v>1.85537559618442E-2</v>
      </c>
      <c r="O422" t="str">
        <f t="shared" si="27"/>
        <v>1722770</v>
      </c>
      <c r="P422" s="8" t="b">
        <f t="shared" si="25"/>
        <v>1</v>
      </c>
      <c r="Q422" s="8" t="b">
        <f t="shared" si="26"/>
        <v>1</v>
      </c>
    </row>
    <row r="423" spans="1:17" ht="15.75" hidden="1" x14ac:dyDescent="0.25">
      <c r="A423" t="str">
        <f>VLOOKUP(O423,'OLDPY1 Public Dist &amp; Sch'!A417:C5274,3,FALSE)</f>
        <v>34049128016</v>
      </c>
      <c r="B423" s="126">
        <v>1722830</v>
      </c>
      <c r="C423" s="101" t="s">
        <v>2119</v>
      </c>
      <c r="D423" s="102">
        <f>VLOOKUP($B423,'FY24 Formula counts Final Feds'!$D$4:$L$855,3,FALSE)</f>
        <v>95</v>
      </c>
      <c r="E423" s="102">
        <f>VLOOKUP($B423,'FY24 Formula counts Final Feds'!$D$4:$L$855,9,FALSE)</f>
        <v>3322</v>
      </c>
      <c r="F423" s="129">
        <f>VLOOKUP($B423,'from ED Prelim 2021 (PY)'!$A$6:$E$856,5,FALSE)</f>
        <v>2.8597230583985552E-2</v>
      </c>
      <c r="H423" s="102">
        <v>96</v>
      </c>
      <c r="I423" s="102">
        <v>3223</v>
      </c>
      <c r="J423" s="103">
        <v>2.9785913744958113E-2</v>
      </c>
      <c r="L423" s="130">
        <f t="shared" si="24"/>
        <v>1</v>
      </c>
      <c r="M423" s="130">
        <f t="shared" si="24"/>
        <v>-99</v>
      </c>
      <c r="N423" s="130">
        <f t="shared" si="24"/>
        <v>1.1886831609725611E-3</v>
      </c>
      <c r="O423" t="str">
        <f t="shared" si="27"/>
        <v>1722830</v>
      </c>
      <c r="P423" s="8" t="b">
        <f t="shared" si="25"/>
        <v>1</v>
      </c>
      <c r="Q423" s="8" t="b">
        <f t="shared" si="26"/>
        <v>1</v>
      </c>
    </row>
    <row r="424" spans="1:17" ht="15.75" hidden="1" x14ac:dyDescent="0.25">
      <c r="A424" t="str">
        <f>VLOOKUP(O424,'OLDPY1 Public Dist &amp; Sch'!A418:C5275,3,FALSE)</f>
        <v>34049070002</v>
      </c>
      <c r="B424" s="126">
        <v>1722800</v>
      </c>
      <c r="C424" s="101" t="s">
        <v>2120</v>
      </c>
      <c r="D424" s="102">
        <f>VLOOKUP($B424,'FY24 Formula counts Final Feds'!$D$4:$L$855,3,FALSE)</f>
        <v>60</v>
      </c>
      <c r="E424" s="102">
        <f>VLOOKUP($B424,'FY24 Formula counts Final Feds'!$D$4:$L$855,9,FALSE)</f>
        <v>2524</v>
      </c>
      <c r="F424" s="129">
        <f>VLOOKUP($B424,'from ED Prelim 2021 (PY)'!$A$6:$E$856,5,FALSE)</f>
        <v>2.3771790808240888E-2</v>
      </c>
      <c r="H424" s="102">
        <v>70</v>
      </c>
      <c r="I424" s="102">
        <v>2449</v>
      </c>
      <c r="J424" s="103">
        <v>2.8583095140873826E-2</v>
      </c>
      <c r="L424" s="130">
        <f t="shared" si="24"/>
        <v>10</v>
      </c>
      <c r="M424" s="130">
        <f t="shared" si="24"/>
        <v>-75</v>
      </c>
      <c r="N424" s="130">
        <f t="shared" si="24"/>
        <v>4.8113043326329374E-3</v>
      </c>
      <c r="O424" t="str">
        <f t="shared" si="27"/>
        <v>1722800</v>
      </c>
      <c r="P424" s="8" t="b">
        <f t="shared" si="25"/>
        <v>1</v>
      </c>
      <c r="Q424" s="8" t="b">
        <f t="shared" si="26"/>
        <v>1</v>
      </c>
    </row>
    <row r="425" spans="1:17" ht="15.75" hidden="1" x14ac:dyDescent="0.25">
      <c r="A425" t="str">
        <f>VLOOKUP(O425,'OLDPY1 Public Dist &amp; Sch'!A419:C5276,3,FALSE)</f>
        <v>30091016004</v>
      </c>
      <c r="B425" s="126">
        <v>1722860</v>
      </c>
      <c r="C425" s="101" t="s">
        <v>2121</v>
      </c>
      <c r="D425" s="102">
        <f>VLOOKUP($B425,'FY24 Formula counts Final Feds'!$D$4:$L$855,3,FALSE)</f>
        <v>17</v>
      </c>
      <c r="E425" s="102">
        <f>VLOOKUP($B425,'FY24 Formula counts Final Feds'!$D$4:$L$855,9,FALSE)</f>
        <v>125</v>
      </c>
      <c r="F425" s="129">
        <f>VLOOKUP($B425,'from ED Prelim 2021 (PY)'!$A$6:$E$856,5,FALSE)</f>
        <v>0.13600000000000001</v>
      </c>
      <c r="H425" s="102">
        <v>34</v>
      </c>
      <c r="I425" s="102">
        <v>119</v>
      </c>
      <c r="J425" s="103">
        <v>0.2857142857142857</v>
      </c>
      <c r="L425" s="130">
        <f t="shared" si="24"/>
        <v>17</v>
      </c>
      <c r="M425" s="130">
        <f t="shared" si="24"/>
        <v>-6</v>
      </c>
      <c r="N425" s="130">
        <f t="shared" si="24"/>
        <v>0.14971428571428569</v>
      </c>
      <c r="O425" t="str">
        <f t="shared" si="27"/>
        <v>1722860</v>
      </c>
      <c r="P425" s="8" t="b">
        <f t="shared" si="25"/>
        <v>1</v>
      </c>
      <c r="Q425" s="8" t="b">
        <f t="shared" si="26"/>
        <v>1</v>
      </c>
    </row>
    <row r="426" spans="1:17" ht="15.75" hidden="1" x14ac:dyDescent="0.25">
      <c r="A426" t="str">
        <f>VLOOKUP(O426,'OLDPY1 Public Dist &amp; Sch'!A420:C5277,3,FALSE)</f>
        <v>48072310016</v>
      </c>
      <c r="B426" s="126">
        <v>1722950</v>
      </c>
      <c r="C426" s="101" t="s">
        <v>2122</v>
      </c>
      <c r="D426" s="102">
        <f>VLOOKUP($B426,'FY24 Formula counts Final Feds'!$D$4:$L$855,3,FALSE)</f>
        <v>194</v>
      </c>
      <c r="E426" s="102">
        <f>VLOOKUP($B426,'FY24 Formula counts Final Feds'!$D$4:$L$855,9,FALSE)</f>
        <v>1087</v>
      </c>
      <c r="F426" s="129">
        <f>VLOOKUP($B426,'from ED Prelim 2021 (PY)'!$A$6:$E$856,5,FALSE)</f>
        <v>0.17847286108555657</v>
      </c>
      <c r="H426" s="102">
        <v>125</v>
      </c>
      <c r="I426" s="102">
        <v>1067</v>
      </c>
      <c r="J426" s="103">
        <v>0.11715089034676664</v>
      </c>
      <c r="L426" s="130">
        <f t="shared" si="24"/>
        <v>-69</v>
      </c>
      <c r="M426" s="130">
        <f t="shared" si="24"/>
        <v>-20</v>
      </c>
      <c r="N426" s="130">
        <f t="shared" si="24"/>
        <v>-6.1321970738789935E-2</v>
      </c>
      <c r="O426" t="str">
        <f t="shared" si="27"/>
        <v>1722950</v>
      </c>
      <c r="P426" s="8" t="b">
        <f t="shared" si="25"/>
        <v>1</v>
      </c>
      <c r="Q426" s="8" t="b">
        <f t="shared" si="26"/>
        <v>1</v>
      </c>
    </row>
    <row r="427" spans="1:17" ht="15.75" hidden="1" x14ac:dyDescent="0.25">
      <c r="A427" t="str">
        <f>VLOOKUP(O427,'OLDPY1 Public Dist &amp; Sch'!A421:C5278,3,FALSE)</f>
        <v>48072316004</v>
      </c>
      <c r="B427" s="126">
        <v>1722920</v>
      </c>
      <c r="C427" s="101" t="s">
        <v>2123</v>
      </c>
      <c r="D427" s="102">
        <f>VLOOKUP($B427,'FY24 Formula counts Final Feds'!$D$4:$L$855,3,FALSE)</f>
        <v>14</v>
      </c>
      <c r="E427" s="102">
        <f>VLOOKUP($B427,'FY24 Formula counts Final Feds'!$D$4:$L$855,9,FALSE)</f>
        <v>179</v>
      </c>
      <c r="F427" s="129">
        <f>VLOOKUP($B427,'from ED Prelim 2021 (PY)'!$A$6:$E$856,5,FALSE)</f>
        <v>7.8212290502793297E-2</v>
      </c>
      <c r="H427" s="102">
        <v>13</v>
      </c>
      <c r="I427" s="102">
        <v>176</v>
      </c>
      <c r="J427" s="103">
        <v>7.3863636363636367E-2</v>
      </c>
      <c r="L427" s="130">
        <f t="shared" si="24"/>
        <v>-1</v>
      </c>
      <c r="M427" s="130">
        <f t="shared" si="24"/>
        <v>-3</v>
      </c>
      <c r="N427" s="130">
        <f t="shared" si="24"/>
        <v>-4.3486541391569294E-3</v>
      </c>
      <c r="O427" t="str">
        <f t="shared" si="27"/>
        <v>1722920</v>
      </c>
      <c r="P427" s="8" t="b">
        <f t="shared" si="25"/>
        <v>1</v>
      </c>
      <c r="Q427" s="8" t="b">
        <f t="shared" si="26"/>
        <v>1</v>
      </c>
    </row>
    <row r="428" spans="1:17" ht="15.75" hidden="1" x14ac:dyDescent="0.25">
      <c r="A428" t="str">
        <f>VLOOKUP(O428,'OLDPY1 Public Dist &amp; Sch'!A422:C5279,3,FALSE)</f>
        <v>17054404016</v>
      </c>
      <c r="B428" s="126">
        <v>1723050</v>
      </c>
      <c r="C428" s="101" t="s">
        <v>2124</v>
      </c>
      <c r="D428" s="102">
        <f>VLOOKUP($B428,'FY24 Formula counts Final Feds'!$D$4:$L$855,3,FALSE)</f>
        <v>82</v>
      </c>
      <c r="E428" s="102">
        <f>VLOOKUP($B428,'FY24 Formula counts Final Feds'!$D$4:$L$855,9,FALSE)</f>
        <v>874</v>
      </c>
      <c r="F428" s="129">
        <f>VLOOKUP($B428,'from ED Prelim 2021 (PY)'!$A$6:$E$856,5,FALSE)</f>
        <v>9.3821510297482841E-2</v>
      </c>
      <c r="H428" s="102">
        <v>89</v>
      </c>
      <c r="I428" s="102">
        <v>887</v>
      </c>
      <c r="J428" s="103">
        <v>0.10033821871476889</v>
      </c>
      <c r="L428" s="130">
        <f t="shared" si="24"/>
        <v>7</v>
      </c>
      <c r="M428" s="130">
        <f t="shared" si="24"/>
        <v>13</v>
      </c>
      <c r="N428" s="130">
        <f t="shared" si="24"/>
        <v>6.516708417286049E-3</v>
      </c>
      <c r="O428" t="str">
        <f t="shared" si="27"/>
        <v>1723050</v>
      </c>
      <c r="P428" s="8" t="b">
        <f t="shared" si="25"/>
        <v>1</v>
      </c>
      <c r="Q428" s="8" t="b">
        <f t="shared" si="26"/>
        <v>1</v>
      </c>
    </row>
    <row r="429" spans="1:17" ht="15.75" hidden="1" x14ac:dyDescent="0.25">
      <c r="A429" t="str">
        <f>VLOOKUP(O429,'OLDPY1 Public Dist &amp; Sch'!A423:C5280,3,FALSE)</f>
        <v>07016156002</v>
      </c>
      <c r="B429" s="126">
        <v>1708100</v>
      </c>
      <c r="C429" s="101" t="s">
        <v>2125</v>
      </c>
      <c r="D429" s="102">
        <f>VLOOKUP($B429,'FY24 Formula counts Final Feds'!$D$4:$L$855,3,FALSE)</f>
        <v>300</v>
      </c>
      <c r="E429" s="102">
        <f>VLOOKUP($B429,'FY24 Formula counts Final Feds'!$D$4:$L$855,9,FALSE)</f>
        <v>872</v>
      </c>
      <c r="F429" s="129">
        <f>VLOOKUP($B429,'from ED Prelim 2021 (PY)'!$A$6:$E$856,5,FALSE)</f>
        <v>0.34403669724770641</v>
      </c>
      <c r="H429" s="102">
        <v>279</v>
      </c>
      <c r="I429" s="102">
        <v>844</v>
      </c>
      <c r="J429" s="103">
        <v>0.33056872037914692</v>
      </c>
      <c r="L429" s="130">
        <f t="shared" si="24"/>
        <v>-21</v>
      </c>
      <c r="M429" s="130">
        <f t="shared" si="24"/>
        <v>-28</v>
      </c>
      <c r="N429" s="130">
        <f t="shared" si="24"/>
        <v>-1.3467976868559495E-2</v>
      </c>
      <c r="O429" t="str">
        <f t="shared" si="27"/>
        <v>1708100</v>
      </c>
      <c r="P429" s="8" t="b">
        <f t="shared" si="25"/>
        <v>1</v>
      </c>
      <c r="Q429" s="8" t="b">
        <f t="shared" si="26"/>
        <v>1</v>
      </c>
    </row>
    <row r="430" spans="1:17" ht="15.75" hidden="1" x14ac:dyDescent="0.25">
      <c r="A430" t="str">
        <f>VLOOKUP(O430,'OLDPY1 Public Dist &amp; Sch'!A424:C5281,3,FALSE)</f>
        <v>17054027002</v>
      </c>
      <c r="B430" s="126">
        <v>1722980</v>
      </c>
      <c r="C430" s="101" t="s">
        <v>2126</v>
      </c>
      <c r="D430" s="102">
        <f>VLOOKUP($B430,'FY24 Formula counts Final Feds'!$D$4:$L$855,3,FALSE)</f>
        <v>299</v>
      </c>
      <c r="E430" s="102">
        <f>VLOOKUP($B430,'FY24 Formula counts Final Feds'!$D$4:$L$855,9,FALSE)</f>
        <v>1263</v>
      </c>
      <c r="F430" s="129">
        <f>VLOOKUP($B430,'from ED Prelim 2021 (PY)'!$A$6:$E$856,5,FALSE)</f>
        <v>0.23673792557403009</v>
      </c>
      <c r="H430" s="102">
        <v>337</v>
      </c>
      <c r="I430" s="102">
        <v>1284</v>
      </c>
      <c r="J430" s="103">
        <v>0.26246105919003115</v>
      </c>
      <c r="L430" s="130">
        <f t="shared" si="24"/>
        <v>38</v>
      </c>
      <c r="M430" s="130">
        <f t="shared" si="24"/>
        <v>21</v>
      </c>
      <c r="N430" s="130">
        <f t="shared" si="24"/>
        <v>2.5723133616001065E-2</v>
      </c>
      <c r="O430" t="str">
        <f t="shared" si="27"/>
        <v>1722980</v>
      </c>
      <c r="P430" s="8" t="b">
        <f t="shared" si="25"/>
        <v>1</v>
      </c>
      <c r="Q430" s="8" t="b">
        <f t="shared" si="26"/>
        <v>1</v>
      </c>
    </row>
    <row r="431" spans="1:17" ht="15.75" hidden="1" x14ac:dyDescent="0.25">
      <c r="A431" t="str">
        <f>VLOOKUP(O431,'OLDPY1 Public Dist &amp; Sch'!A425:C5282,3,FALSE)</f>
        <v>56099210016</v>
      </c>
      <c r="B431" s="126">
        <v>1723070</v>
      </c>
      <c r="C431" s="101" t="s">
        <v>2127</v>
      </c>
      <c r="D431" s="102">
        <f>VLOOKUP($B431,'FY24 Formula counts Final Feds'!$D$4:$L$855,3,FALSE)</f>
        <v>233</v>
      </c>
      <c r="E431" s="102">
        <f>VLOOKUP($B431,'FY24 Formula counts Final Feds'!$D$4:$L$855,9,FALSE)</f>
        <v>7271</v>
      </c>
      <c r="F431" s="129">
        <f>VLOOKUP($B431,'from ED Prelim 2021 (PY)'!$A$6:$E$856,5,FALSE)</f>
        <v>3.2045110713794525E-2</v>
      </c>
      <c r="H431" s="102">
        <v>223</v>
      </c>
      <c r="I431" s="102">
        <v>7070</v>
      </c>
      <c r="J431" s="103">
        <v>3.154172560113154E-2</v>
      </c>
      <c r="L431" s="130">
        <f t="shared" si="24"/>
        <v>-10</v>
      </c>
      <c r="M431" s="130">
        <f t="shared" si="24"/>
        <v>-201</v>
      </c>
      <c r="N431" s="130">
        <f t="shared" si="24"/>
        <v>-5.0338511266298513E-4</v>
      </c>
      <c r="O431" t="str">
        <f t="shared" si="27"/>
        <v>1723070</v>
      </c>
      <c r="P431" s="8" t="b">
        <f t="shared" si="25"/>
        <v>1</v>
      </c>
      <c r="Q431" s="8" t="b">
        <f t="shared" si="26"/>
        <v>1</v>
      </c>
    </row>
    <row r="432" spans="1:17" ht="15.75" hidden="1" x14ac:dyDescent="0.25">
      <c r="A432" t="str">
        <f>VLOOKUP(O432,'OLDPY1 Public Dist &amp; Sch'!A426:C5283,3,FALSE)</f>
        <v>34049103002</v>
      </c>
      <c r="B432" s="126">
        <v>1723090</v>
      </c>
      <c r="C432" s="101" t="s">
        <v>2128</v>
      </c>
      <c r="D432" s="102">
        <f>VLOOKUP($B432,'FY24 Formula counts Final Feds'!$D$4:$L$855,3,FALSE)</f>
        <v>52</v>
      </c>
      <c r="E432" s="102">
        <f>VLOOKUP($B432,'FY24 Formula counts Final Feds'!$D$4:$L$855,9,FALSE)</f>
        <v>1945</v>
      </c>
      <c r="F432" s="129">
        <f>VLOOKUP($B432,'from ED Prelim 2021 (PY)'!$A$6:$E$856,5,FALSE)</f>
        <v>2.6721479958890029E-2</v>
      </c>
      <c r="H432" s="102">
        <v>62</v>
      </c>
      <c r="I432" s="102">
        <v>1888</v>
      </c>
      <c r="J432" s="103">
        <v>3.283898305084746E-2</v>
      </c>
      <c r="L432" s="130">
        <f t="shared" si="24"/>
        <v>10</v>
      </c>
      <c r="M432" s="130">
        <f t="shared" si="24"/>
        <v>-57</v>
      </c>
      <c r="N432" s="130">
        <f t="shared" si="24"/>
        <v>6.1175030919574311E-3</v>
      </c>
      <c r="O432" t="str">
        <f t="shared" si="27"/>
        <v>1723090</v>
      </c>
      <c r="P432" s="8" t="b">
        <f t="shared" si="25"/>
        <v>1</v>
      </c>
      <c r="Q432" s="8" t="b">
        <f t="shared" si="26"/>
        <v>1</v>
      </c>
    </row>
    <row r="433" spans="1:17" ht="15.75" hidden="1" x14ac:dyDescent="0.25">
      <c r="A433" t="str">
        <f>VLOOKUP(O433,'OLDPY1 Public Dist &amp; Sch'!A427:C5284,3,FALSE)</f>
        <v>05016074002</v>
      </c>
      <c r="B433" s="126">
        <v>1723100</v>
      </c>
      <c r="C433" s="101" t="s">
        <v>2129</v>
      </c>
      <c r="D433" s="102">
        <f>VLOOKUP($B433,'FY24 Formula counts Final Feds'!$D$4:$L$855,3,FALSE)</f>
        <v>176</v>
      </c>
      <c r="E433" s="102">
        <f>VLOOKUP($B433,'FY24 Formula counts Final Feds'!$D$4:$L$855,9,FALSE)</f>
        <v>1446</v>
      </c>
      <c r="F433" s="129">
        <f>VLOOKUP($B433,'from ED Prelim 2021 (PY)'!$A$6:$E$856,5,FALSE)</f>
        <v>0.12171507607192254</v>
      </c>
      <c r="H433" s="102">
        <v>135</v>
      </c>
      <c r="I433" s="102">
        <v>1399</v>
      </c>
      <c r="J433" s="103">
        <v>9.6497498213009292E-2</v>
      </c>
      <c r="L433" s="130">
        <f t="shared" si="24"/>
        <v>-41</v>
      </c>
      <c r="M433" s="130">
        <f t="shared" si="24"/>
        <v>-47</v>
      </c>
      <c r="N433" s="130">
        <f t="shared" si="24"/>
        <v>-2.5217577858913251E-2</v>
      </c>
      <c r="O433" t="str">
        <f t="shared" si="27"/>
        <v>1723100</v>
      </c>
      <c r="P433" s="8" t="b">
        <f t="shared" si="25"/>
        <v>1</v>
      </c>
      <c r="Q433" s="8" t="b">
        <f t="shared" si="26"/>
        <v>1</v>
      </c>
    </row>
    <row r="434" spans="1:17" ht="15.75" hidden="1" x14ac:dyDescent="0.25">
      <c r="A434" t="str">
        <f>VLOOKUP(O434,'OLDPY1 Public Dist &amp; Sch'!A428:C5285,3,FALSE)</f>
        <v>06016092002</v>
      </c>
      <c r="B434" s="126">
        <v>1713440</v>
      </c>
      <c r="C434" s="101" t="s">
        <v>2130</v>
      </c>
      <c r="D434" s="102">
        <f>VLOOKUP($B434,'FY24 Formula counts Final Feds'!$D$4:$L$855,3,FALSE)</f>
        <v>85</v>
      </c>
      <c r="E434" s="102">
        <f>VLOOKUP($B434,'FY24 Formula counts Final Feds'!$D$4:$L$855,9,FALSE)</f>
        <v>410</v>
      </c>
      <c r="F434" s="129">
        <f>VLOOKUP($B434,'from ED Prelim 2021 (PY)'!$A$6:$E$856,5,FALSE)</f>
        <v>0.2073170731707317</v>
      </c>
      <c r="H434" s="102">
        <v>60</v>
      </c>
      <c r="I434" s="102">
        <v>397</v>
      </c>
      <c r="J434" s="103">
        <v>0.15113350125944586</v>
      </c>
      <c r="L434" s="130">
        <f t="shared" si="24"/>
        <v>-25</v>
      </c>
      <c r="M434" s="130">
        <f t="shared" si="24"/>
        <v>-13</v>
      </c>
      <c r="N434" s="130">
        <f t="shared" si="24"/>
        <v>-5.618357191128584E-2</v>
      </c>
      <c r="O434" t="str">
        <f t="shared" si="27"/>
        <v>1713440</v>
      </c>
      <c r="P434" s="8" t="b">
        <f t="shared" si="25"/>
        <v>1</v>
      </c>
      <c r="Q434" s="8" t="b">
        <f t="shared" si="26"/>
        <v>1</v>
      </c>
    </row>
    <row r="435" spans="1:17" ht="15.75" x14ac:dyDescent="0.25">
      <c r="A435" t="str">
        <f>VLOOKUP(O435,'OLDPY1 Public Dist &amp; Sch'!A429:C5286,3,FALSE)</f>
        <v>24047090004</v>
      </c>
      <c r="B435" s="126">
        <v>1723160</v>
      </c>
      <c r="C435" s="101" t="s">
        <v>2131</v>
      </c>
      <c r="D435" s="102">
        <f>VLOOKUP($B435,'FY24 Formula counts Final Feds'!$D$4:$L$855,3,FALSE)</f>
        <v>8</v>
      </c>
      <c r="E435" s="102">
        <f>VLOOKUP($B435,'FY24 Formula counts Final Feds'!$D$4:$L$855,9,FALSE)</f>
        <v>117</v>
      </c>
      <c r="F435" s="129">
        <f>VLOOKUP($B435,'from ED Prelim 2021 (PY)'!$A$6:$E$856,5,FALSE)</f>
        <v>6.8376068376068383E-2</v>
      </c>
      <c r="H435" s="102">
        <v>8</v>
      </c>
      <c r="I435" s="102">
        <v>115</v>
      </c>
      <c r="J435" s="103">
        <v>6.9565217391304349E-2</v>
      </c>
      <c r="L435" s="130">
        <f t="shared" si="24"/>
        <v>0</v>
      </c>
      <c r="M435" s="130">
        <f t="shared" si="24"/>
        <v>-2</v>
      </c>
      <c r="N435" s="130">
        <f t="shared" si="24"/>
        <v>1.1891490152359657E-3</v>
      </c>
      <c r="O435" t="str">
        <f t="shared" si="27"/>
        <v>1723160</v>
      </c>
      <c r="P435" s="8" t="b">
        <f t="shared" si="25"/>
        <v>0</v>
      </c>
      <c r="Q435" s="8" t="b">
        <f t="shared" si="26"/>
        <v>0</v>
      </c>
    </row>
    <row r="436" spans="1:17" ht="15.75" hidden="1" x14ac:dyDescent="0.25">
      <c r="A436" t="str">
        <f>VLOOKUP(O436,'OLDPY1 Public Dist &amp; Sch'!A430:C5287,3,FALSE)</f>
        <v>19022202026</v>
      </c>
      <c r="B436" s="126">
        <v>1723200</v>
      </c>
      <c r="C436" s="101" t="s">
        <v>2132</v>
      </c>
      <c r="D436" s="102">
        <f>VLOOKUP($B436,'FY24 Formula counts Final Feds'!$D$4:$L$855,3,FALSE)</f>
        <v>120</v>
      </c>
      <c r="E436" s="102">
        <f>VLOOKUP($B436,'FY24 Formula counts Final Feds'!$D$4:$L$855,9,FALSE)</f>
        <v>1841</v>
      </c>
      <c r="F436" s="129">
        <f>VLOOKUP($B436,'from ED Prelim 2021 (PY)'!$A$6:$E$856,5,FALSE)</f>
        <v>6.5181966322650733E-2</v>
      </c>
      <c r="H436" s="102">
        <v>125</v>
      </c>
      <c r="I436" s="102">
        <v>1786</v>
      </c>
      <c r="J436" s="103">
        <v>6.9988801791713323E-2</v>
      </c>
      <c r="L436" s="130">
        <f t="shared" si="24"/>
        <v>5</v>
      </c>
      <c r="M436" s="130">
        <f t="shared" si="24"/>
        <v>-55</v>
      </c>
      <c r="N436" s="130">
        <f t="shared" si="24"/>
        <v>4.8068354690625897E-3</v>
      </c>
      <c r="O436" t="str">
        <f t="shared" si="27"/>
        <v>1723200</v>
      </c>
      <c r="P436" s="8" t="b">
        <f t="shared" si="25"/>
        <v>1</v>
      </c>
      <c r="Q436" s="8" t="b">
        <f t="shared" si="26"/>
        <v>1</v>
      </c>
    </row>
    <row r="437" spans="1:17" ht="15.75" hidden="1" x14ac:dyDescent="0.25">
      <c r="A437" t="str">
        <f>VLOOKUP(O437,'OLDPY1 Public Dist &amp; Sch'!A431:C5288,3,FALSE)</f>
        <v>03068012026</v>
      </c>
      <c r="B437" s="126">
        <v>1723250</v>
      </c>
      <c r="C437" s="101" t="s">
        <v>2133</v>
      </c>
      <c r="D437" s="102">
        <f>VLOOKUP($B437,'FY24 Formula counts Final Feds'!$D$4:$L$855,3,FALSE)</f>
        <v>237</v>
      </c>
      <c r="E437" s="102">
        <f>VLOOKUP($B437,'FY24 Formula counts Final Feds'!$D$4:$L$855,9,FALSE)</f>
        <v>1427</v>
      </c>
      <c r="F437" s="129">
        <f>VLOOKUP($B437,'from ED Prelim 2021 (PY)'!$A$6:$E$856,5,FALSE)</f>
        <v>0.16608269096005607</v>
      </c>
      <c r="H437" s="102">
        <v>274</v>
      </c>
      <c r="I437" s="102">
        <v>1413</v>
      </c>
      <c r="J437" s="103">
        <v>0.19391365888181175</v>
      </c>
      <c r="L437" s="130">
        <f t="shared" si="24"/>
        <v>37</v>
      </c>
      <c r="M437" s="130">
        <f t="shared" si="24"/>
        <v>-14</v>
      </c>
      <c r="N437" s="130">
        <f t="shared" si="24"/>
        <v>2.7830967921755684E-2</v>
      </c>
      <c r="O437" t="str">
        <f t="shared" si="27"/>
        <v>1723250</v>
      </c>
      <c r="P437" s="8" t="b">
        <f t="shared" si="25"/>
        <v>1</v>
      </c>
      <c r="Q437" s="8" t="b">
        <f t="shared" si="26"/>
        <v>1</v>
      </c>
    </row>
    <row r="438" spans="1:17" ht="15.75" hidden="1" x14ac:dyDescent="0.25">
      <c r="A438" t="str">
        <f>VLOOKUP(O438,'OLDPY1 Public Dist &amp; Sch'!A432:C5289,3,FALSE)</f>
        <v>56099091002</v>
      </c>
      <c r="B438" s="126">
        <v>1709210</v>
      </c>
      <c r="C438" s="101" t="s">
        <v>2134</v>
      </c>
      <c r="D438" s="102">
        <f>VLOOKUP($B438,'FY24 Formula counts Final Feds'!$D$4:$L$855,3,FALSE)</f>
        <v>54</v>
      </c>
      <c r="E438" s="102">
        <f>VLOOKUP($B438,'FY24 Formula counts Final Feds'!$D$4:$L$855,9,FALSE)</f>
        <v>633</v>
      </c>
      <c r="F438" s="129">
        <f>VLOOKUP($B438,'from ED Prelim 2021 (PY)'!$A$6:$E$856,5,FALSE)</f>
        <v>8.5308056872037921E-2</v>
      </c>
      <c r="H438" s="102">
        <v>52</v>
      </c>
      <c r="I438" s="102">
        <v>616</v>
      </c>
      <c r="J438" s="103">
        <v>8.4415584415584416E-2</v>
      </c>
      <c r="L438" s="130">
        <f t="shared" si="24"/>
        <v>-2</v>
      </c>
      <c r="M438" s="130">
        <f t="shared" si="24"/>
        <v>-17</v>
      </c>
      <c r="N438" s="130">
        <f t="shared" si="24"/>
        <v>-8.9247245645350526E-4</v>
      </c>
      <c r="O438" t="str">
        <f t="shared" si="27"/>
        <v>1709210</v>
      </c>
      <c r="P438" s="8" t="b">
        <f t="shared" si="25"/>
        <v>1</v>
      </c>
      <c r="Q438" s="8" t="b">
        <f t="shared" si="26"/>
        <v>1</v>
      </c>
    </row>
    <row r="439" spans="1:17" ht="15.75" hidden="1" x14ac:dyDescent="0.25">
      <c r="A439" t="str">
        <f>VLOOKUP(O439,'OLDPY1 Public Dist &amp; Sch'!A433:C5290,3,FALSE)</f>
        <v>56099205017</v>
      </c>
      <c r="B439" s="126">
        <v>1723350</v>
      </c>
      <c r="C439" s="101" t="s">
        <v>2135</v>
      </c>
      <c r="D439" s="102">
        <f>VLOOKUP($B439,'FY24 Formula counts Final Feds'!$D$4:$L$855,3,FALSE)</f>
        <v>256</v>
      </c>
      <c r="E439" s="102">
        <f>VLOOKUP($B439,'FY24 Formula counts Final Feds'!$D$4:$L$855,9,FALSE)</f>
        <v>3998</v>
      </c>
      <c r="F439" s="129">
        <f>VLOOKUP($B439,'from ED Prelim 2021 (PY)'!$A$6:$E$856,5,FALSE)</f>
        <v>6.4032016008003997E-2</v>
      </c>
      <c r="H439" s="102">
        <v>262</v>
      </c>
      <c r="I439" s="102">
        <v>3887</v>
      </c>
      <c r="J439" s="103">
        <v>6.7404167738615905E-2</v>
      </c>
      <c r="L439" s="130">
        <f t="shared" si="24"/>
        <v>6</v>
      </c>
      <c r="M439" s="130">
        <f t="shared" si="24"/>
        <v>-111</v>
      </c>
      <c r="N439" s="130">
        <f t="shared" si="24"/>
        <v>3.3721517306119081E-3</v>
      </c>
      <c r="O439" t="str">
        <f t="shared" si="27"/>
        <v>1723350</v>
      </c>
      <c r="P439" s="8" t="b">
        <f t="shared" si="25"/>
        <v>1</v>
      </c>
      <c r="Q439" s="8" t="b">
        <f t="shared" si="26"/>
        <v>1</v>
      </c>
    </row>
    <row r="440" spans="1:17" ht="15.75" hidden="1" x14ac:dyDescent="0.25">
      <c r="A440" t="str">
        <f>VLOOKUP(O440,'OLDPY1 Public Dist &amp; Sch'!A434:C5291,3,FALSE)</f>
        <v>19022044002</v>
      </c>
      <c r="B440" s="126">
        <v>1723460</v>
      </c>
      <c r="C440" s="101" t="s">
        <v>2136</v>
      </c>
      <c r="D440" s="102">
        <f>VLOOKUP($B440,'FY24 Formula counts Final Feds'!$D$4:$L$855,3,FALSE)</f>
        <v>272</v>
      </c>
      <c r="E440" s="102">
        <f>VLOOKUP($B440,'FY24 Formula counts Final Feds'!$D$4:$L$855,9,FALSE)</f>
        <v>3526</v>
      </c>
      <c r="F440" s="129">
        <f>VLOOKUP($B440,'from ED Prelim 2021 (PY)'!$A$6:$E$856,5,FALSE)</f>
        <v>7.7141236528644352E-2</v>
      </c>
      <c r="H440" s="102">
        <v>304</v>
      </c>
      <c r="I440" s="102">
        <v>3420</v>
      </c>
      <c r="J440" s="103">
        <v>8.8888888888888892E-2</v>
      </c>
      <c r="L440" s="130">
        <f t="shared" si="24"/>
        <v>32</v>
      </c>
      <c r="M440" s="130">
        <f t="shared" si="24"/>
        <v>-106</v>
      </c>
      <c r="N440" s="130">
        <f t="shared" si="24"/>
        <v>1.174765236024454E-2</v>
      </c>
      <c r="O440" t="str">
        <f t="shared" si="27"/>
        <v>1723460</v>
      </c>
      <c r="P440" s="8" t="b">
        <f t="shared" si="25"/>
        <v>1</v>
      </c>
      <c r="Q440" s="8" t="b">
        <f t="shared" si="26"/>
        <v>1</v>
      </c>
    </row>
    <row r="441" spans="1:17" ht="15.75" hidden="1" x14ac:dyDescent="0.25">
      <c r="A441" t="str">
        <f>VLOOKUP(O441,'OLDPY1 Public Dist &amp; Sch'!A435:C5292,3,FALSE)</f>
        <v>35050425026</v>
      </c>
      <c r="B441" s="126">
        <v>1700120</v>
      </c>
      <c r="C441" s="101" t="s">
        <v>2137</v>
      </c>
      <c r="D441" s="102">
        <f>VLOOKUP($B441,'FY24 Formula counts Final Feds'!$D$4:$L$855,3,FALSE)</f>
        <v>12</v>
      </c>
      <c r="E441" s="102">
        <f>VLOOKUP($B441,'FY24 Formula counts Final Feds'!$D$4:$L$855,9,FALSE)</f>
        <v>113</v>
      </c>
      <c r="F441" s="129">
        <f>VLOOKUP($B441,'from ED Prelim 2021 (PY)'!$A$6:$E$856,5,FALSE)</f>
        <v>0.10619469026548672</v>
      </c>
      <c r="H441" s="102">
        <v>12</v>
      </c>
      <c r="I441" s="102">
        <v>111</v>
      </c>
      <c r="J441" s="103">
        <v>0.10810810810810811</v>
      </c>
      <c r="L441" s="130">
        <f t="shared" si="24"/>
        <v>0</v>
      </c>
      <c r="M441" s="130">
        <f t="shared" si="24"/>
        <v>-2</v>
      </c>
      <c r="N441" s="130">
        <f t="shared" si="24"/>
        <v>1.9134178426213899E-3</v>
      </c>
      <c r="O441" t="str">
        <f t="shared" si="27"/>
        <v>1700120</v>
      </c>
      <c r="P441" s="8" t="b">
        <f t="shared" si="25"/>
        <v>1</v>
      </c>
      <c r="Q441" s="8" t="b">
        <f t="shared" si="26"/>
        <v>1</v>
      </c>
    </row>
    <row r="442" spans="1:17" ht="15.75" hidden="1" x14ac:dyDescent="0.25">
      <c r="A442" t="str">
        <f>VLOOKUP(O442,'OLDPY1 Public Dist &amp; Sch'!A436:C5293,3,FALSE)</f>
        <v>53102021026</v>
      </c>
      <c r="B442" s="126">
        <v>1740920</v>
      </c>
      <c r="C442" s="101" t="s">
        <v>2138</v>
      </c>
      <c r="D442" s="102">
        <f>VLOOKUP($B442,'FY24 Formula counts Final Feds'!$D$4:$L$855,3,FALSE)</f>
        <v>49</v>
      </c>
      <c r="E442" s="102">
        <f>VLOOKUP($B442,'FY24 Formula counts Final Feds'!$D$4:$L$855,9,FALSE)</f>
        <v>388</v>
      </c>
      <c r="F442" s="129">
        <f>VLOOKUP($B442,'from ED Prelim 2021 (PY)'!$A$6:$E$856,5,FALSE)</f>
        <v>0.12628865979381443</v>
      </c>
      <c r="H442" s="102">
        <v>45</v>
      </c>
      <c r="I442" s="102">
        <v>380</v>
      </c>
      <c r="J442" s="103">
        <v>0.11842105263157894</v>
      </c>
      <c r="L442" s="130">
        <f t="shared" si="24"/>
        <v>-4</v>
      </c>
      <c r="M442" s="130">
        <f t="shared" si="24"/>
        <v>-8</v>
      </c>
      <c r="N442" s="130">
        <f t="shared" si="24"/>
        <v>-7.8676071622354876E-3</v>
      </c>
      <c r="O442" t="str">
        <f t="shared" si="27"/>
        <v>1740920</v>
      </c>
      <c r="P442" s="8" t="b">
        <f t="shared" si="25"/>
        <v>1</v>
      </c>
      <c r="Q442" s="8" t="b">
        <f t="shared" si="26"/>
        <v>1</v>
      </c>
    </row>
    <row r="443" spans="1:17" ht="15.75" hidden="1" x14ac:dyDescent="0.25">
      <c r="A443" t="str">
        <f>VLOOKUP(O443,'OLDPY1 Public Dist &amp; Sch'!A437:C5294,3,FALSE)</f>
        <v>09010142004</v>
      </c>
      <c r="B443" s="126">
        <v>1723700</v>
      </c>
      <c r="C443" s="101" t="s">
        <v>2139</v>
      </c>
      <c r="D443" s="102">
        <f>VLOOKUP($B443,'FY24 Formula counts Final Feds'!$D$4:$L$855,3,FALSE)</f>
        <v>25</v>
      </c>
      <c r="E443" s="102">
        <f>VLOOKUP($B443,'FY24 Formula counts Final Feds'!$D$4:$L$855,9,FALSE)</f>
        <v>105</v>
      </c>
      <c r="F443" s="129">
        <f>VLOOKUP($B443,'from ED Prelim 2021 (PY)'!$A$6:$E$856,5,FALSE)</f>
        <v>0.23809523809523808</v>
      </c>
      <c r="H443" s="102">
        <v>27</v>
      </c>
      <c r="I443" s="102">
        <v>104</v>
      </c>
      <c r="J443" s="103">
        <v>0.25961538461538464</v>
      </c>
      <c r="L443" s="130">
        <f t="shared" si="24"/>
        <v>2</v>
      </c>
      <c r="M443" s="130">
        <f t="shared" si="24"/>
        <v>-1</v>
      </c>
      <c r="N443" s="130">
        <f t="shared" si="24"/>
        <v>2.1520146520146555E-2</v>
      </c>
      <c r="O443" t="str">
        <f t="shared" si="27"/>
        <v>1723700</v>
      </c>
      <c r="P443" s="8" t="b">
        <f t="shared" si="25"/>
        <v>1</v>
      </c>
      <c r="Q443" s="8" t="b">
        <f t="shared" si="26"/>
        <v>1</v>
      </c>
    </row>
    <row r="444" spans="1:17" ht="15.75" hidden="1" x14ac:dyDescent="0.25">
      <c r="A444" t="str">
        <f>VLOOKUP(O444,'OLDPY1 Public Dist &amp; Sch'!A438:C5295,3,FALSE)</f>
        <v>06016103002</v>
      </c>
      <c r="B444" s="126">
        <v>1723850</v>
      </c>
      <c r="C444" s="101" t="s">
        <v>2140</v>
      </c>
      <c r="D444" s="102">
        <f>VLOOKUP($B444,'FY24 Formula counts Final Feds'!$D$4:$L$855,3,FALSE)</f>
        <v>439</v>
      </c>
      <c r="E444" s="102">
        <f>VLOOKUP($B444,'FY24 Formula counts Final Feds'!$D$4:$L$855,9,FALSE)</f>
        <v>2589</v>
      </c>
      <c r="F444" s="129">
        <f>VLOOKUP($B444,'from ED Prelim 2021 (PY)'!$A$6:$E$856,5,FALSE)</f>
        <v>0.16956353804557744</v>
      </c>
      <c r="H444" s="102">
        <v>399</v>
      </c>
      <c r="I444" s="102">
        <v>2505</v>
      </c>
      <c r="J444" s="103">
        <v>0.15928143712574849</v>
      </c>
      <c r="L444" s="130">
        <f t="shared" si="24"/>
        <v>-40</v>
      </c>
      <c r="M444" s="130">
        <f t="shared" si="24"/>
        <v>-84</v>
      </c>
      <c r="N444" s="130">
        <f t="shared" si="24"/>
        <v>-1.0282100919828951E-2</v>
      </c>
      <c r="O444" t="str">
        <f t="shared" si="27"/>
        <v>1723850</v>
      </c>
      <c r="P444" s="8" t="b">
        <f t="shared" si="25"/>
        <v>1</v>
      </c>
      <c r="Q444" s="8" t="b">
        <f t="shared" si="26"/>
        <v>1</v>
      </c>
    </row>
    <row r="445" spans="1:17" ht="15.75" hidden="1" x14ac:dyDescent="0.25">
      <c r="A445" t="str">
        <f>VLOOKUP(O445,'OLDPY1 Public Dist &amp; Sch'!A439:C5296,3,FALSE)</f>
        <v>06016204017</v>
      </c>
      <c r="B445" s="126">
        <v>1723880</v>
      </c>
      <c r="C445" s="101" t="s">
        <v>2141</v>
      </c>
      <c r="D445" s="102">
        <f>VLOOKUP($B445,'FY24 Formula counts Final Feds'!$D$4:$L$855,3,FALSE)</f>
        <v>193</v>
      </c>
      <c r="E445" s="102">
        <f>VLOOKUP($B445,'FY24 Formula counts Final Feds'!$D$4:$L$855,9,FALSE)</f>
        <v>4401</v>
      </c>
      <c r="F445" s="129">
        <f>VLOOKUP($B445,'from ED Prelim 2021 (PY)'!$A$6:$E$856,5,FALSE)</f>
        <v>4.3853669620540783E-2</v>
      </c>
      <c r="H445" s="102">
        <v>162</v>
      </c>
      <c r="I445" s="102">
        <v>4259</v>
      </c>
      <c r="J445" s="103">
        <v>3.8037097910307585E-2</v>
      </c>
      <c r="L445" s="130">
        <f t="shared" si="24"/>
        <v>-31</v>
      </c>
      <c r="M445" s="130">
        <f t="shared" si="24"/>
        <v>-142</v>
      </c>
      <c r="N445" s="130">
        <f t="shared" si="24"/>
        <v>-5.8165717102331982E-3</v>
      </c>
      <c r="O445" t="str">
        <f t="shared" si="27"/>
        <v>1723880</v>
      </c>
      <c r="P445" s="8" t="b">
        <f t="shared" si="25"/>
        <v>1</v>
      </c>
      <c r="Q445" s="8" t="b">
        <f t="shared" si="26"/>
        <v>1</v>
      </c>
    </row>
    <row r="446" spans="1:17" ht="15.75" hidden="1" x14ac:dyDescent="0.25">
      <c r="A446" t="str">
        <f>VLOOKUP(O446,'OLDPY1 Public Dist &amp; Sch'!A440:C5297,3,FALSE)</f>
        <v>26062185026</v>
      </c>
      <c r="B446" s="126">
        <v>1723920</v>
      </c>
      <c r="C446" s="101" t="s">
        <v>2142</v>
      </c>
      <c r="D446" s="102">
        <f>VLOOKUP($B446,'FY24 Formula counts Final Feds'!$D$4:$L$855,3,FALSE)</f>
        <v>438</v>
      </c>
      <c r="E446" s="102">
        <f>VLOOKUP($B446,'FY24 Formula counts Final Feds'!$D$4:$L$855,9,FALSE)</f>
        <v>2030</v>
      </c>
      <c r="F446" s="129">
        <f>VLOOKUP($B446,'from ED Prelim 2021 (PY)'!$A$6:$E$856,5,FALSE)</f>
        <v>0.21576354679802956</v>
      </c>
      <c r="H446" s="102">
        <v>456</v>
      </c>
      <c r="I446" s="102">
        <v>2087</v>
      </c>
      <c r="J446" s="103">
        <v>0.21849544801149975</v>
      </c>
      <c r="L446" s="130">
        <f t="shared" si="24"/>
        <v>18</v>
      </c>
      <c r="M446" s="130">
        <f t="shared" si="24"/>
        <v>57</v>
      </c>
      <c r="N446" s="130">
        <f t="shared" si="24"/>
        <v>2.7319012134701948E-3</v>
      </c>
      <c r="O446" t="str">
        <f t="shared" si="27"/>
        <v>1723920</v>
      </c>
      <c r="P446" s="8" t="b">
        <f t="shared" si="25"/>
        <v>1</v>
      </c>
      <c r="Q446" s="8" t="b">
        <f t="shared" si="26"/>
        <v>1</v>
      </c>
    </row>
    <row r="447" spans="1:17" ht="15.75" hidden="1" x14ac:dyDescent="0.25">
      <c r="A447" t="str">
        <f>VLOOKUP(O447,'OLDPY1 Public Dist &amp; Sch'!A441:C5298,3,FALSE)</f>
        <v>41057012026</v>
      </c>
      <c r="B447" s="126">
        <v>1723970</v>
      </c>
      <c r="C447" s="101" t="s">
        <v>2143</v>
      </c>
      <c r="D447" s="102">
        <f>VLOOKUP($B447,'FY24 Formula counts Final Feds'!$D$4:$L$855,3,FALSE)</f>
        <v>315</v>
      </c>
      <c r="E447" s="102">
        <f>VLOOKUP($B447,'FY24 Formula counts Final Feds'!$D$4:$L$855,9,FALSE)</f>
        <v>721</v>
      </c>
      <c r="F447" s="129">
        <f>VLOOKUP($B447,'from ED Prelim 2021 (PY)'!$A$6:$E$856,5,FALSE)</f>
        <v>0.43689320388349512</v>
      </c>
      <c r="H447" s="102">
        <v>182</v>
      </c>
      <c r="I447" s="102">
        <v>700</v>
      </c>
      <c r="J447" s="103">
        <v>0.26</v>
      </c>
      <c r="L447" s="130">
        <f t="shared" si="24"/>
        <v>-133</v>
      </c>
      <c r="M447" s="130">
        <f t="shared" si="24"/>
        <v>-21</v>
      </c>
      <c r="N447" s="130">
        <f t="shared" si="24"/>
        <v>-0.17689320388349511</v>
      </c>
      <c r="O447" t="str">
        <f t="shared" si="27"/>
        <v>1723970</v>
      </c>
      <c r="P447" s="8" t="b">
        <f t="shared" si="25"/>
        <v>1</v>
      </c>
      <c r="Q447" s="8" t="b">
        <f t="shared" si="26"/>
        <v>1</v>
      </c>
    </row>
    <row r="448" spans="1:17" ht="15.75" hidden="1" x14ac:dyDescent="0.25">
      <c r="A448" t="str">
        <f>VLOOKUP(O448,'OLDPY1 Public Dist &amp; Sch'!A442:C5299,3,FALSE)</f>
        <v>19022060002</v>
      </c>
      <c r="B448" s="126">
        <v>1724000</v>
      </c>
      <c r="C448" s="101" t="s">
        <v>2144</v>
      </c>
      <c r="D448" s="102">
        <f>VLOOKUP($B448,'FY24 Formula counts Final Feds'!$D$4:$L$855,3,FALSE)</f>
        <v>161</v>
      </c>
      <c r="E448" s="102">
        <f>VLOOKUP($B448,'FY24 Formula counts Final Feds'!$D$4:$L$855,9,FALSE)</f>
        <v>1516</v>
      </c>
      <c r="F448" s="129">
        <f>VLOOKUP($B448,'from ED Prelim 2021 (PY)'!$A$6:$E$856,5,FALSE)</f>
        <v>0.10620052770448549</v>
      </c>
      <c r="H448" s="102">
        <v>164</v>
      </c>
      <c r="I448" s="102">
        <v>1471</v>
      </c>
      <c r="J448" s="103">
        <v>0.1114887831407206</v>
      </c>
      <c r="L448" s="130">
        <f t="shared" si="24"/>
        <v>3</v>
      </c>
      <c r="M448" s="130">
        <f t="shared" si="24"/>
        <v>-45</v>
      </c>
      <c r="N448" s="130">
        <f t="shared" si="24"/>
        <v>5.2882554362351092E-3</v>
      </c>
      <c r="O448" t="str">
        <f t="shared" si="27"/>
        <v>1724000</v>
      </c>
      <c r="P448" s="8" t="b">
        <f t="shared" si="25"/>
        <v>1</v>
      </c>
      <c r="Q448" s="8" t="b">
        <f t="shared" si="26"/>
        <v>1</v>
      </c>
    </row>
    <row r="449" spans="1:17" ht="15.75" hidden="1" x14ac:dyDescent="0.25">
      <c r="A449" t="str">
        <f>VLOOKUP(O449,'OLDPY1 Public Dist &amp; Sch'!A443:C5300,3,FALSE)</f>
        <v>09010003026</v>
      </c>
      <c r="B449" s="126">
        <v>1724060</v>
      </c>
      <c r="C449" s="101" t="s">
        <v>2145</v>
      </c>
      <c r="D449" s="102">
        <f>VLOOKUP($B449,'FY24 Formula counts Final Feds'!$D$4:$L$855,3,FALSE)</f>
        <v>133</v>
      </c>
      <c r="E449" s="102">
        <f>VLOOKUP($B449,'FY24 Formula counts Final Feds'!$D$4:$L$855,9,FALSE)</f>
        <v>3477</v>
      </c>
      <c r="F449" s="129">
        <f>VLOOKUP($B449,'from ED Prelim 2021 (PY)'!$A$6:$E$856,5,FALSE)</f>
        <v>3.825136612021858E-2</v>
      </c>
      <c r="H449" s="102">
        <v>171</v>
      </c>
      <c r="I449" s="102">
        <v>3439</v>
      </c>
      <c r="J449" s="103">
        <v>4.9723756906077346E-2</v>
      </c>
      <c r="L449" s="130">
        <f t="shared" si="24"/>
        <v>38</v>
      </c>
      <c r="M449" s="130">
        <f t="shared" si="24"/>
        <v>-38</v>
      </c>
      <c r="N449" s="130">
        <f t="shared" si="24"/>
        <v>1.1472390785858766E-2</v>
      </c>
      <c r="O449" t="str">
        <f t="shared" si="27"/>
        <v>1724060</v>
      </c>
      <c r="P449" s="8" t="b">
        <f t="shared" si="25"/>
        <v>1</v>
      </c>
      <c r="Q449" s="8" t="b">
        <f t="shared" si="26"/>
        <v>1</v>
      </c>
    </row>
    <row r="450" spans="1:17" ht="15.75" hidden="1" x14ac:dyDescent="0.25">
      <c r="A450" t="str">
        <f>VLOOKUP(O450,'OLDPY1 Public Dist &amp; Sch'!A444:C5301,3,FALSE)</f>
        <v>05016207017</v>
      </c>
      <c r="B450" s="126">
        <v>1724090</v>
      </c>
      <c r="C450" s="101" t="s">
        <v>2146</v>
      </c>
      <c r="D450" s="102">
        <f>VLOOKUP($B450,'FY24 Formula counts Final Feds'!$D$4:$L$855,3,FALSE)</f>
        <v>645</v>
      </c>
      <c r="E450" s="102">
        <f>VLOOKUP($B450,'FY24 Formula counts Final Feds'!$D$4:$L$855,9,FALSE)</f>
        <v>7541</v>
      </c>
      <c r="F450" s="129">
        <f>VLOOKUP($B450,'from ED Prelim 2021 (PY)'!$A$6:$E$856,5,FALSE)</f>
        <v>8.5532422755602702E-2</v>
      </c>
      <c r="H450" s="102">
        <v>663</v>
      </c>
      <c r="I450" s="102">
        <v>7299</v>
      </c>
      <c r="J450" s="103">
        <v>9.0834360871352243E-2</v>
      </c>
      <c r="L450" s="130">
        <f t="shared" si="24"/>
        <v>18</v>
      </c>
      <c r="M450" s="130">
        <f t="shared" si="24"/>
        <v>-242</v>
      </c>
      <c r="N450" s="130">
        <f t="shared" si="24"/>
        <v>5.301938115749541E-3</v>
      </c>
      <c r="O450" t="str">
        <f t="shared" si="27"/>
        <v>1724090</v>
      </c>
      <c r="P450" s="8" t="b">
        <f t="shared" si="25"/>
        <v>1</v>
      </c>
      <c r="Q450" s="8" t="b">
        <f t="shared" si="26"/>
        <v>1</v>
      </c>
    </row>
    <row r="451" spans="1:17" ht="15.75" hidden="1" x14ac:dyDescent="0.25">
      <c r="A451" t="str">
        <f>VLOOKUP(O451,'OLDPY1 Public Dist &amp; Sch'!A445:C5302,3,FALSE)</f>
        <v>28006084004</v>
      </c>
      <c r="B451" s="126">
        <v>1724120</v>
      </c>
      <c r="C451" s="101" t="s">
        <v>2147</v>
      </c>
      <c r="D451" s="102">
        <f>VLOOKUP($B451,'FY24 Formula counts Final Feds'!$D$4:$L$855,3,FALSE)</f>
        <v>10</v>
      </c>
      <c r="E451" s="102">
        <f>VLOOKUP($B451,'FY24 Formula counts Final Feds'!$D$4:$L$855,9,FALSE)</f>
        <v>60</v>
      </c>
      <c r="F451" s="129">
        <f>VLOOKUP($B451,'from ED Prelim 2021 (PY)'!$A$6:$E$856,5,FALSE)</f>
        <v>0.16666666666666666</v>
      </c>
      <c r="H451" s="102">
        <v>10</v>
      </c>
      <c r="I451" s="102">
        <v>58</v>
      </c>
      <c r="J451" s="103">
        <v>0.17241379310344829</v>
      </c>
      <c r="L451" s="130">
        <f t="shared" si="24"/>
        <v>0</v>
      </c>
      <c r="M451" s="130">
        <f t="shared" si="24"/>
        <v>-2</v>
      </c>
      <c r="N451" s="130">
        <f t="shared" si="24"/>
        <v>5.7471264367816299E-3</v>
      </c>
      <c r="O451" t="str">
        <f t="shared" si="27"/>
        <v>1724120</v>
      </c>
      <c r="P451" s="8" t="b">
        <f t="shared" si="25"/>
        <v>1</v>
      </c>
      <c r="Q451" s="8" t="b">
        <f t="shared" si="26"/>
        <v>1</v>
      </c>
    </row>
    <row r="452" spans="1:17" ht="15.75" hidden="1" x14ac:dyDescent="0.25">
      <c r="A452" t="str">
        <f>VLOOKUP(O452,'OLDPY1 Public Dist &amp; Sch'!A446:C5303,3,FALSE)</f>
        <v>56099114002</v>
      </c>
      <c r="B452" s="126">
        <v>1724270</v>
      </c>
      <c r="C452" s="101" t="s">
        <v>2148</v>
      </c>
      <c r="D452" s="102">
        <f>VLOOKUP($B452,'FY24 Formula counts Final Feds'!$D$4:$L$855,3,FALSE)</f>
        <v>62</v>
      </c>
      <c r="E452" s="102">
        <f>VLOOKUP($B452,'FY24 Formula counts Final Feds'!$D$4:$L$855,9,FALSE)</f>
        <v>1682</v>
      </c>
      <c r="F452" s="129">
        <f>VLOOKUP($B452,'from ED Prelim 2021 (PY)'!$A$6:$E$856,5,FALSE)</f>
        <v>3.6860879904875146E-2</v>
      </c>
      <c r="H452" s="102">
        <v>49</v>
      </c>
      <c r="I452" s="102">
        <v>1635</v>
      </c>
      <c r="J452" s="103">
        <v>2.9969418960244649E-2</v>
      </c>
      <c r="L452" s="130">
        <f t="shared" si="24"/>
        <v>-13</v>
      </c>
      <c r="M452" s="130">
        <f t="shared" si="24"/>
        <v>-47</v>
      </c>
      <c r="N452" s="130">
        <f t="shared" si="24"/>
        <v>-6.8914609446304974E-3</v>
      </c>
      <c r="O452" t="str">
        <f t="shared" si="27"/>
        <v>1724270</v>
      </c>
      <c r="P452" s="8" t="b">
        <f t="shared" si="25"/>
        <v>1</v>
      </c>
      <c r="Q452" s="8" t="b">
        <f t="shared" si="26"/>
        <v>1</v>
      </c>
    </row>
    <row r="453" spans="1:17" ht="15.75" hidden="1" x14ac:dyDescent="0.25">
      <c r="A453" t="str">
        <f>VLOOKUP(O453,'OLDPY1 Public Dist &amp; Sch'!A447:C5304,3,FALSE)</f>
        <v>06016083002</v>
      </c>
      <c r="B453" s="126">
        <v>1724330</v>
      </c>
      <c r="C453" s="101" t="s">
        <v>2149</v>
      </c>
      <c r="D453" s="102">
        <f>VLOOKUP($B453,'FY24 Formula counts Final Feds'!$D$4:$L$855,3,FALSE)</f>
        <v>403</v>
      </c>
      <c r="E453" s="102">
        <f>VLOOKUP($B453,'FY24 Formula counts Final Feds'!$D$4:$L$855,9,FALSE)</f>
        <v>2419</v>
      </c>
      <c r="F453" s="129">
        <f>VLOOKUP($B453,'from ED Prelim 2021 (PY)'!$A$6:$E$856,5,FALSE)</f>
        <v>0.16659776767259199</v>
      </c>
      <c r="H453" s="102">
        <v>428</v>
      </c>
      <c r="I453" s="102">
        <v>2341</v>
      </c>
      <c r="J453" s="103">
        <v>0.1828278513455788</v>
      </c>
      <c r="L453" s="130">
        <f t="shared" si="24"/>
        <v>25</v>
      </c>
      <c r="M453" s="130">
        <f t="shared" si="24"/>
        <v>-78</v>
      </c>
      <c r="N453" s="130">
        <f t="shared" si="24"/>
        <v>1.6230083672986811E-2</v>
      </c>
      <c r="O453" t="str">
        <f t="shared" si="27"/>
        <v>1724330</v>
      </c>
      <c r="P453" s="8" t="b">
        <f t="shared" si="25"/>
        <v>1</v>
      </c>
      <c r="Q453" s="8" t="b">
        <f t="shared" si="26"/>
        <v>1</v>
      </c>
    </row>
    <row r="454" spans="1:17" ht="15.75" hidden="1" x14ac:dyDescent="0.25">
      <c r="A454" t="str">
        <f>VLOOKUP(O454,'OLDPY1 Public Dist &amp; Sch'!A448:C5305,3,FALSE)</f>
        <v>32046005026</v>
      </c>
      <c r="B454" s="126">
        <v>1724390</v>
      </c>
      <c r="C454" s="101" t="s">
        <v>2150</v>
      </c>
      <c r="D454" s="102">
        <f>VLOOKUP($B454,'FY24 Formula counts Final Feds'!$D$4:$L$855,3,FALSE)</f>
        <v>167</v>
      </c>
      <c r="E454" s="102">
        <f>VLOOKUP($B454,'FY24 Formula counts Final Feds'!$D$4:$L$855,9,FALSE)</f>
        <v>2053</v>
      </c>
      <c r="F454" s="129">
        <f>VLOOKUP($B454,'from ED Prelim 2021 (PY)'!$A$6:$E$856,5,FALSE)</f>
        <v>8.1344374086702392E-2</v>
      </c>
      <c r="H454" s="102">
        <v>195</v>
      </c>
      <c r="I454" s="102">
        <v>2062</v>
      </c>
      <c r="J454" s="103">
        <v>9.4568380213385067E-2</v>
      </c>
      <c r="L454" s="130">
        <f t="shared" si="24"/>
        <v>28</v>
      </c>
      <c r="M454" s="130">
        <f t="shared" si="24"/>
        <v>9</v>
      </c>
      <c r="N454" s="130">
        <f t="shared" si="24"/>
        <v>1.3224006126682675E-2</v>
      </c>
      <c r="O454" t="str">
        <f t="shared" si="27"/>
        <v>1724390</v>
      </c>
      <c r="P454" s="8" t="b">
        <f t="shared" si="25"/>
        <v>1</v>
      </c>
      <c r="Q454" s="8" t="b">
        <f t="shared" si="26"/>
        <v>1</v>
      </c>
    </row>
    <row r="455" spans="1:17" ht="15.75" hidden="1" x14ac:dyDescent="0.25">
      <c r="A455" t="str">
        <f>VLOOKUP(O455,'OLDPY1 Public Dist &amp; Sch'!A449:C5306,3,FALSE)</f>
        <v>44063154016</v>
      </c>
      <c r="B455" s="126">
        <v>1724570</v>
      </c>
      <c r="C455" s="101" t="s">
        <v>2151</v>
      </c>
      <c r="D455" s="102">
        <f>VLOOKUP($B455,'FY24 Formula counts Final Feds'!$D$4:$L$855,3,FALSE)</f>
        <v>50</v>
      </c>
      <c r="E455" s="102">
        <f>VLOOKUP($B455,'FY24 Formula counts Final Feds'!$D$4:$L$855,9,FALSE)</f>
        <v>806</v>
      </c>
      <c r="F455" s="129">
        <f>VLOOKUP($B455,'from ED Prelim 2021 (PY)'!$A$6:$E$856,5,FALSE)</f>
        <v>6.2034739454094295E-2</v>
      </c>
      <c r="H455" s="102">
        <v>58</v>
      </c>
      <c r="I455" s="102">
        <v>783</v>
      </c>
      <c r="J455" s="103">
        <v>7.407407407407407E-2</v>
      </c>
      <c r="L455" s="130">
        <f t="shared" si="24"/>
        <v>8</v>
      </c>
      <c r="M455" s="130">
        <f t="shared" si="24"/>
        <v>-23</v>
      </c>
      <c r="N455" s="130">
        <f t="shared" si="24"/>
        <v>1.2039334619979775E-2</v>
      </c>
      <c r="O455" t="str">
        <f t="shared" si="27"/>
        <v>1724570</v>
      </c>
      <c r="P455" s="8" t="b">
        <f t="shared" si="25"/>
        <v>1</v>
      </c>
      <c r="Q455" s="8" t="b">
        <f t="shared" si="26"/>
        <v>1</v>
      </c>
    </row>
    <row r="456" spans="1:17" ht="15.75" hidden="1" x14ac:dyDescent="0.25">
      <c r="A456" t="str">
        <f>VLOOKUP(O456,'OLDPY1 Public Dist &amp; Sch'!A450:C5307,3,FALSE)</f>
        <v>44063165003</v>
      </c>
      <c r="B456" s="126">
        <v>1700077</v>
      </c>
      <c r="C456" s="101" t="s">
        <v>2152</v>
      </c>
      <c r="D456" s="102">
        <f>VLOOKUP($B456,'FY24 Formula counts Final Feds'!$D$4:$L$855,3,FALSE)</f>
        <v>97</v>
      </c>
      <c r="E456" s="102">
        <f>VLOOKUP($B456,'FY24 Formula counts Final Feds'!$D$4:$L$855,9,FALSE)</f>
        <v>1138</v>
      </c>
      <c r="F456" s="129">
        <f>VLOOKUP($B456,'from ED Prelim 2021 (PY)'!$A$6:$E$856,5,FALSE)</f>
        <v>8.5237258347978906E-2</v>
      </c>
      <c r="H456" s="102">
        <v>106</v>
      </c>
      <c r="I456" s="102">
        <v>1128</v>
      </c>
      <c r="J456" s="103">
        <v>9.3971631205673756E-2</v>
      </c>
      <c r="L456" s="130">
        <f t="shared" si="24"/>
        <v>9</v>
      </c>
      <c r="M456" s="130">
        <f t="shared" si="24"/>
        <v>-10</v>
      </c>
      <c r="N456" s="130">
        <f t="shared" si="24"/>
        <v>8.7343728576948498E-3</v>
      </c>
      <c r="O456" t="str">
        <f t="shared" si="27"/>
        <v>1700077</v>
      </c>
      <c r="P456" s="8" t="b">
        <f t="shared" si="25"/>
        <v>1</v>
      </c>
      <c r="Q456" s="8" t="b">
        <f t="shared" si="26"/>
        <v>1</v>
      </c>
    </row>
    <row r="457" spans="1:17" ht="15.75" hidden="1" x14ac:dyDescent="0.25">
      <c r="A457" t="str">
        <f>VLOOKUP(O457,'OLDPY1 Public Dist &amp; Sch'!A451:C5308,3,FALSE)</f>
        <v>21100002026</v>
      </c>
      <c r="B457" s="126">
        <v>1724600</v>
      </c>
      <c r="C457" s="101" t="s">
        <v>2153</v>
      </c>
      <c r="D457" s="102">
        <f>VLOOKUP($B457,'FY24 Formula counts Final Feds'!$D$4:$L$855,3,FALSE)</f>
        <v>763</v>
      </c>
      <c r="E457" s="102">
        <f>VLOOKUP($B457,'FY24 Formula counts Final Feds'!$D$4:$L$855,9,FALSE)</f>
        <v>4124</v>
      </c>
      <c r="F457" s="129">
        <f>VLOOKUP($B457,'from ED Prelim 2021 (PY)'!$A$6:$E$856,5,FALSE)</f>
        <v>0.1850145489815713</v>
      </c>
      <c r="H457" s="102">
        <v>715</v>
      </c>
      <c r="I457" s="102">
        <v>4052</v>
      </c>
      <c r="J457" s="103">
        <v>0.17645607107601186</v>
      </c>
      <c r="L457" s="130">
        <f t="shared" ref="L457:N520" si="28">H457-D457</f>
        <v>-48</v>
      </c>
      <c r="M457" s="130">
        <f t="shared" si="28"/>
        <v>-72</v>
      </c>
      <c r="N457" s="130">
        <f t="shared" si="28"/>
        <v>-8.5584779055594418E-3</v>
      </c>
      <c r="O457" t="str">
        <f t="shared" si="27"/>
        <v>1724600</v>
      </c>
      <c r="P457" s="8" t="b">
        <f t="shared" ref="P457:P520" si="29">+IF(AND(H457&gt;9,J457&gt;0.02),TRUE,FALSE)</f>
        <v>1</v>
      </c>
      <c r="Q457" s="8" t="b">
        <f t="shared" ref="Q457:Q520" si="30">+IF(AND(D457&gt;9,F457&gt;0.02),TRUE,FALSE)</f>
        <v>1</v>
      </c>
    </row>
    <row r="458" spans="1:17" ht="15.75" hidden="1" x14ac:dyDescent="0.25">
      <c r="A458" t="str">
        <f>VLOOKUP(O458,'OLDPY1 Public Dist &amp; Sch'!A452:C5309,3,FALSE)</f>
        <v>50082040026</v>
      </c>
      <c r="B458" s="126">
        <v>1724650</v>
      </c>
      <c r="C458" s="101" t="s">
        <v>2154</v>
      </c>
      <c r="D458" s="102">
        <f>VLOOKUP($B458,'FY24 Formula counts Final Feds'!$D$4:$L$855,3,FALSE)</f>
        <v>110</v>
      </c>
      <c r="E458" s="102">
        <f>VLOOKUP($B458,'FY24 Formula counts Final Feds'!$D$4:$L$855,9,FALSE)</f>
        <v>485</v>
      </c>
      <c r="F458" s="129">
        <f>VLOOKUP($B458,'from ED Prelim 2021 (PY)'!$A$6:$E$856,5,FALSE)</f>
        <v>0.22680412371134021</v>
      </c>
      <c r="H458" s="102">
        <v>107</v>
      </c>
      <c r="I458" s="102">
        <v>472</v>
      </c>
      <c r="J458" s="103">
        <v>0.22669491525423729</v>
      </c>
      <c r="L458" s="130">
        <f t="shared" si="28"/>
        <v>-3</v>
      </c>
      <c r="M458" s="130">
        <f t="shared" si="28"/>
        <v>-13</v>
      </c>
      <c r="N458" s="130">
        <f t="shared" si="28"/>
        <v>-1.0920845710291061E-4</v>
      </c>
      <c r="O458" t="str">
        <f t="shared" ref="O458:O521" si="31">LEFT(B458,7)</f>
        <v>1724650</v>
      </c>
      <c r="P458" s="8" t="b">
        <f t="shared" si="29"/>
        <v>1</v>
      </c>
      <c r="Q458" s="8" t="b">
        <f t="shared" si="30"/>
        <v>1</v>
      </c>
    </row>
    <row r="459" spans="1:17" ht="15.75" hidden="1" x14ac:dyDescent="0.25">
      <c r="A459" t="str">
        <f>VLOOKUP(O459,'OLDPY1 Public Dist &amp; Sch'!A453:C5310,3,FALSE)</f>
        <v>39055002026</v>
      </c>
      <c r="B459" s="126">
        <v>1724750</v>
      </c>
      <c r="C459" s="101" t="s">
        <v>2155</v>
      </c>
      <c r="D459" s="102">
        <f>VLOOKUP($B459,'FY24 Formula counts Final Feds'!$D$4:$L$855,3,FALSE)</f>
        <v>96</v>
      </c>
      <c r="E459" s="102">
        <f>VLOOKUP($B459,'FY24 Formula counts Final Feds'!$D$4:$L$855,9,FALSE)</f>
        <v>1257</v>
      </c>
      <c r="F459" s="129">
        <f>VLOOKUP($B459,'from ED Prelim 2021 (PY)'!$A$6:$E$856,5,FALSE)</f>
        <v>7.6372315035799526E-2</v>
      </c>
      <c r="H459" s="102">
        <v>134</v>
      </c>
      <c r="I459" s="102">
        <v>1239</v>
      </c>
      <c r="J459" s="103">
        <v>0.10815173527037934</v>
      </c>
      <c r="L459" s="130">
        <f t="shared" si="28"/>
        <v>38</v>
      </c>
      <c r="M459" s="130">
        <f t="shared" si="28"/>
        <v>-18</v>
      </c>
      <c r="N459" s="130">
        <f t="shared" si="28"/>
        <v>3.1779420234579817E-2</v>
      </c>
      <c r="O459" t="str">
        <f t="shared" si="31"/>
        <v>1724750</v>
      </c>
      <c r="P459" s="8" t="b">
        <f t="shared" si="29"/>
        <v>1</v>
      </c>
      <c r="Q459" s="8" t="b">
        <f t="shared" si="30"/>
        <v>1</v>
      </c>
    </row>
    <row r="460" spans="1:17" ht="15.75" hidden="1" x14ac:dyDescent="0.25">
      <c r="A460" t="str">
        <f>VLOOKUP(O460,'OLDPY1 Public Dist &amp; Sch'!A454:C5311,3,FALSE)</f>
        <v>19022015002</v>
      </c>
      <c r="B460" s="126">
        <v>1724780</v>
      </c>
      <c r="C460" s="101" t="s">
        <v>2156</v>
      </c>
      <c r="D460" s="102">
        <f>VLOOKUP($B460,'FY24 Formula counts Final Feds'!$D$4:$L$855,3,FALSE)</f>
        <v>441</v>
      </c>
      <c r="E460" s="102">
        <f>VLOOKUP($B460,'FY24 Formula counts Final Feds'!$D$4:$L$855,9,FALSE)</f>
        <v>2675</v>
      </c>
      <c r="F460" s="129">
        <f>VLOOKUP($B460,'from ED Prelim 2021 (PY)'!$A$6:$E$856,5,FALSE)</f>
        <v>0.16485981308411216</v>
      </c>
      <c r="H460" s="102">
        <v>450</v>
      </c>
      <c r="I460" s="102">
        <v>2595</v>
      </c>
      <c r="J460" s="103">
        <v>0.17341040462427745</v>
      </c>
      <c r="L460" s="130">
        <f t="shared" si="28"/>
        <v>9</v>
      </c>
      <c r="M460" s="130">
        <f t="shared" si="28"/>
        <v>-80</v>
      </c>
      <c r="N460" s="130">
        <f t="shared" si="28"/>
        <v>8.5505915401652977E-3</v>
      </c>
      <c r="O460" t="str">
        <f t="shared" si="31"/>
        <v>1724780</v>
      </c>
      <c r="P460" s="8" t="b">
        <f t="shared" si="29"/>
        <v>1</v>
      </c>
      <c r="Q460" s="8" t="b">
        <f t="shared" si="30"/>
        <v>1</v>
      </c>
    </row>
    <row r="461" spans="1:17" ht="15.75" hidden="1" x14ac:dyDescent="0.25">
      <c r="A461" t="str">
        <f>VLOOKUP(O461,'OLDPY1 Public Dist &amp; Sch'!A455:C5312,3,FALSE)</f>
        <v>35050150002</v>
      </c>
      <c r="B461" s="126">
        <v>1705466</v>
      </c>
      <c r="C461" s="101" t="s">
        <v>2157</v>
      </c>
      <c r="D461" s="102">
        <f>VLOOKUP($B461,'FY24 Formula counts Final Feds'!$D$4:$L$855,3,FALSE)</f>
        <v>124</v>
      </c>
      <c r="E461" s="102">
        <f>VLOOKUP($B461,'FY24 Formula counts Final Feds'!$D$4:$L$855,9,FALSE)</f>
        <v>500</v>
      </c>
      <c r="F461" s="129">
        <f>VLOOKUP($B461,'from ED Prelim 2021 (PY)'!$A$6:$E$856,5,FALSE)</f>
        <v>0.248</v>
      </c>
      <c r="H461" s="102">
        <v>101</v>
      </c>
      <c r="I461" s="102">
        <v>491</v>
      </c>
      <c r="J461" s="103">
        <v>0.20570264765784113</v>
      </c>
      <c r="L461" s="130">
        <f t="shared" si="28"/>
        <v>-23</v>
      </c>
      <c r="M461" s="130">
        <f t="shared" si="28"/>
        <v>-9</v>
      </c>
      <c r="N461" s="130">
        <f t="shared" si="28"/>
        <v>-4.2297352342158867E-2</v>
      </c>
      <c r="O461" t="str">
        <f t="shared" si="31"/>
        <v>1705466</v>
      </c>
      <c r="P461" s="8" t="b">
        <f t="shared" si="29"/>
        <v>1</v>
      </c>
      <c r="Q461" s="8" t="b">
        <f t="shared" si="30"/>
        <v>1</v>
      </c>
    </row>
    <row r="462" spans="1:17" ht="15.75" hidden="1" x14ac:dyDescent="0.25">
      <c r="A462" t="str">
        <f>VLOOKUP(O462,'OLDPY1 Public Dist &amp; Sch'!A456:C5313,3,FALSE)</f>
        <v>11012002C26</v>
      </c>
      <c r="B462" s="126">
        <v>1724870</v>
      </c>
      <c r="C462" s="101" t="s">
        <v>2158</v>
      </c>
      <c r="D462" s="102">
        <f>VLOOKUP($B462,'FY24 Formula counts Final Feds'!$D$4:$L$855,3,FALSE)</f>
        <v>204</v>
      </c>
      <c r="E462" s="102">
        <f>VLOOKUP($B462,'FY24 Formula counts Final Feds'!$D$4:$L$855,9,FALSE)</f>
        <v>1317</v>
      </c>
      <c r="F462" s="129">
        <f>VLOOKUP($B462,'from ED Prelim 2021 (PY)'!$A$6:$E$856,5,FALSE)</f>
        <v>0.15489749430523919</v>
      </c>
      <c r="H462" s="102">
        <v>188</v>
      </c>
      <c r="I462" s="102">
        <v>1280</v>
      </c>
      <c r="J462" s="103">
        <v>0.14687500000000001</v>
      </c>
      <c r="L462" s="130">
        <f t="shared" si="28"/>
        <v>-16</v>
      </c>
      <c r="M462" s="130">
        <f t="shared" si="28"/>
        <v>-37</v>
      </c>
      <c r="N462" s="130">
        <f t="shared" si="28"/>
        <v>-8.0224943052391862E-3</v>
      </c>
      <c r="O462" t="str">
        <f t="shared" si="31"/>
        <v>1724870</v>
      </c>
      <c r="P462" s="8" t="b">
        <f t="shared" si="29"/>
        <v>1</v>
      </c>
      <c r="Q462" s="8" t="b">
        <f t="shared" si="30"/>
        <v>1</v>
      </c>
    </row>
    <row r="463" spans="1:17" ht="15.75" hidden="1" x14ac:dyDescent="0.25">
      <c r="A463" t="str">
        <f>VLOOKUP(O463,'OLDPY1 Public Dist &amp; Sch'!A457:C5314,3,FALSE)</f>
        <v>11012003C26</v>
      </c>
      <c r="B463" s="126">
        <v>1724900</v>
      </c>
      <c r="C463" s="101" t="s">
        <v>2159</v>
      </c>
      <c r="D463" s="102">
        <f>VLOOKUP($B463,'FY24 Formula counts Final Feds'!$D$4:$L$855,3,FALSE)</f>
        <v>78</v>
      </c>
      <c r="E463" s="102">
        <f>VLOOKUP($B463,'FY24 Formula counts Final Feds'!$D$4:$L$855,9,FALSE)</f>
        <v>439</v>
      </c>
      <c r="F463" s="129">
        <f>VLOOKUP($B463,'from ED Prelim 2021 (PY)'!$A$6:$E$856,5,FALSE)</f>
        <v>0.1776765375854214</v>
      </c>
      <c r="H463" s="102">
        <v>64</v>
      </c>
      <c r="I463" s="102">
        <v>427</v>
      </c>
      <c r="J463" s="103">
        <v>0.14988290398126464</v>
      </c>
      <c r="L463" s="130">
        <f t="shared" si="28"/>
        <v>-14</v>
      </c>
      <c r="M463" s="130">
        <f t="shared" si="28"/>
        <v>-12</v>
      </c>
      <c r="N463" s="130">
        <f t="shared" si="28"/>
        <v>-2.7793633604156764E-2</v>
      </c>
      <c r="O463" t="str">
        <f t="shared" si="31"/>
        <v>1724900</v>
      </c>
      <c r="P463" s="8" t="b">
        <f t="shared" si="29"/>
        <v>1</v>
      </c>
      <c r="Q463" s="8" t="b">
        <f t="shared" si="30"/>
        <v>1</v>
      </c>
    </row>
    <row r="464" spans="1:17" ht="15.75" hidden="1" x14ac:dyDescent="0.25">
      <c r="A464" t="str">
        <f>VLOOKUP(O464,'OLDPY1 Public Dist &amp; Sch'!A458:C5315,3,FALSE)</f>
        <v>50082019026</v>
      </c>
      <c r="B464" s="126">
        <v>1724940</v>
      </c>
      <c r="C464" s="101" t="s">
        <v>2160</v>
      </c>
      <c r="D464" s="102">
        <f>VLOOKUP($B464,'FY24 Formula counts Final Feds'!$D$4:$L$855,3,FALSE)</f>
        <v>240</v>
      </c>
      <c r="E464" s="102">
        <f>VLOOKUP($B464,'FY24 Formula counts Final Feds'!$D$4:$L$855,9,FALSE)</f>
        <v>4315</v>
      </c>
      <c r="F464" s="129">
        <f>VLOOKUP($B464,'from ED Prelim 2021 (PY)'!$A$6:$E$856,5,FALSE)</f>
        <v>5.5619930475086905E-2</v>
      </c>
      <c r="H464" s="102">
        <v>316</v>
      </c>
      <c r="I464" s="102">
        <v>4194</v>
      </c>
      <c r="J464" s="103">
        <v>7.5345731998092511E-2</v>
      </c>
      <c r="L464" s="130">
        <f t="shared" si="28"/>
        <v>76</v>
      </c>
      <c r="M464" s="130">
        <f t="shared" si="28"/>
        <v>-121</v>
      </c>
      <c r="N464" s="130">
        <f t="shared" si="28"/>
        <v>1.9725801523005605E-2</v>
      </c>
      <c r="O464" t="str">
        <f t="shared" si="31"/>
        <v>1724940</v>
      </c>
      <c r="P464" s="8" t="b">
        <f t="shared" si="29"/>
        <v>1</v>
      </c>
      <c r="Q464" s="8" t="b">
        <f t="shared" si="30"/>
        <v>1</v>
      </c>
    </row>
    <row r="465" spans="1:17" ht="15.75" hidden="1" x14ac:dyDescent="0.25">
      <c r="A465" t="str">
        <f>VLOOKUP(O465,'OLDPY1 Public Dist &amp; Sch'!A459:C5316,3,FALSE)</f>
        <v>21061001026</v>
      </c>
      <c r="B465" s="126">
        <v>1725000</v>
      </c>
      <c r="C465" s="101" t="s">
        <v>2161</v>
      </c>
      <c r="D465" s="102">
        <f>VLOOKUP($B465,'FY24 Formula counts Final Feds'!$D$4:$L$855,3,FALSE)</f>
        <v>479</v>
      </c>
      <c r="E465" s="102">
        <f>VLOOKUP($B465,'FY24 Formula counts Final Feds'!$D$4:$L$855,9,FALSE)</f>
        <v>1946</v>
      </c>
      <c r="F465" s="129">
        <f>VLOOKUP($B465,'from ED Prelim 2021 (PY)'!$A$6:$E$856,5,FALSE)</f>
        <v>0.24614594039054472</v>
      </c>
      <c r="H465" s="102">
        <v>420</v>
      </c>
      <c r="I465" s="102">
        <v>1916</v>
      </c>
      <c r="J465" s="103">
        <v>0.21920668058455114</v>
      </c>
      <c r="L465" s="130">
        <f t="shared" si="28"/>
        <v>-59</v>
      </c>
      <c r="M465" s="130">
        <f t="shared" si="28"/>
        <v>-30</v>
      </c>
      <c r="N465" s="130">
        <f t="shared" si="28"/>
        <v>-2.6939259805993571E-2</v>
      </c>
      <c r="O465" t="str">
        <f t="shared" si="31"/>
        <v>1725000</v>
      </c>
      <c r="P465" s="8" t="b">
        <f t="shared" si="29"/>
        <v>1</v>
      </c>
      <c r="Q465" s="8" t="b">
        <f t="shared" si="30"/>
        <v>1</v>
      </c>
    </row>
    <row r="466" spans="1:17" ht="15.75" hidden="1" x14ac:dyDescent="0.25">
      <c r="A466" t="str">
        <f>VLOOKUP(O466,'OLDPY1 Public Dist &amp; Sch'!A460:C5317,3,FALSE)</f>
        <v>07016162002</v>
      </c>
      <c r="B466" s="126">
        <v>1725020</v>
      </c>
      <c r="C466" s="101" t="s">
        <v>2162</v>
      </c>
      <c r="D466" s="102">
        <f>VLOOKUP($B466,'FY24 Formula counts Final Feds'!$D$4:$L$855,3,FALSE)</f>
        <v>638</v>
      </c>
      <c r="E466" s="102">
        <f>VLOOKUP($B466,'FY24 Formula counts Final Feds'!$D$4:$L$855,9,FALSE)</f>
        <v>2634</v>
      </c>
      <c r="F466" s="129">
        <f>VLOOKUP($B466,'from ED Prelim 2021 (PY)'!$A$6:$E$856,5,FALSE)</f>
        <v>0.24221716021260439</v>
      </c>
      <c r="H466" s="102">
        <v>466</v>
      </c>
      <c r="I466" s="102">
        <v>2549</v>
      </c>
      <c r="J466" s="103">
        <v>0.18281679089839153</v>
      </c>
      <c r="L466" s="130">
        <f t="shared" si="28"/>
        <v>-172</v>
      </c>
      <c r="M466" s="130">
        <f t="shared" si="28"/>
        <v>-85</v>
      </c>
      <c r="N466" s="130">
        <f t="shared" si="28"/>
        <v>-5.9400369314212859E-2</v>
      </c>
      <c r="O466" t="str">
        <f t="shared" si="31"/>
        <v>1725020</v>
      </c>
      <c r="P466" s="8" t="b">
        <f t="shared" si="29"/>
        <v>1</v>
      </c>
      <c r="Q466" s="8" t="b">
        <f t="shared" si="30"/>
        <v>1</v>
      </c>
    </row>
    <row r="467" spans="1:17" ht="15.75" hidden="1" x14ac:dyDescent="0.25">
      <c r="A467" t="str">
        <f>VLOOKUP(O467,'OLDPY1 Public Dist &amp; Sch'!A461:C5318,3,FALSE)</f>
        <v>11015002026</v>
      </c>
      <c r="B467" s="126">
        <v>1725050</v>
      </c>
      <c r="C467" s="101" t="s">
        <v>2163</v>
      </c>
      <c r="D467" s="102">
        <f>VLOOKUP($B467,'FY24 Formula counts Final Feds'!$D$4:$L$855,3,FALSE)</f>
        <v>574</v>
      </c>
      <c r="E467" s="102">
        <f>VLOOKUP($B467,'FY24 Formula counts Final Feds'!$D$4:$L$855,9,FALSE)</f>
        <v>3114</v>
      </c>
      <c r="F467" s="129">
        <f>VLOOKUP($B467,'from ED Prelim 2021 (PY)'!$A$6:$E$856,5,FALSE)</f>
        <v>0.18432883750802825</v>
      </c>
      <c r="H467" s="102">
        <v>582</v>
      </c>
      <c r="I467" s="102">
        <v>3078</v>
      </c>
      <c r="J467" s="103">
        <v>0.18908382066276802</v>
      </c>
      <c r="L467" s="130">
        <f t="shared" si="28"/>
        <v>8</v>
      </c>
      <c r="M467" s="130">
        <f t="shared" si="28"/>
        <v>-36</v>
      </c>
      <c r="N467" s="130">
        <f t="shared" si="28"/>
        <v>4.754983154739767E-3</v>
      </c>
      <c r="O467" t="str">
        <f t="shared" si="31"/>
        <v>1725050</v>
      </c>
      <c r="P467" s="8" t="b">
        <f t="shared" si="29"/>
        <v>1</v>
      </c>
      <c r="Q467" s="8" t="b">
        <f t="shared" si="30"/>
        <v>1</v>
      </c>
    </row>
    <row r="468" spans="1:17" ht="15.75" hidden="1" x14ac:dyDescent="0.25">
      <c r="A468" t="str">
        <f>VLOOKUP(O468,'OLDPY1 Public Dist &amp; Sch'!A462:C5319,3,FALSE)</f>
        <v>06016089002</v>
      </c>
      <c r="B468" s="126">
        <v>1725110</v>
      </c>
      <c r="C468" s="101" t="s">
        <v>2164</v>
      </c>
      <c r="D468" s="102">
        <f>VLOOKUP($B468,'FY24 Formula counts Final Feds'!$D$4:$L$855,3,FALSE)</f>
        <v>1275</v>
      </c>
      <c r="E468" s="102">
        <f>VLOOKUP($B468,'FY24 Formula counts Final Feds'!$D$4:$L$855,9,FALSE)</f>
        <v>5379</v>
      </c>
      <c r="F468" s="129">
        <f>VLOOKUP($B468,'from ED Prelim 2021 (PY)'!$A$6:$E$856,5,FALSE)</f>
        <v>0.23703290574456218</v>
      </c>
      <c r="H468" s="102">
        <v>1251</v>
      </c>
      <c r="I468" s="102">
        <v>5205</v>
      </c>
      <c r="J468" s="103">
        <v>0.24034582132564841</v>
      </c>
      <c r="L468" s="130">
        <f t="shared" si="28"/>
        <v>-24</v>
      </c>
      <c r="M468" s="130">
        <f t="shared" si="28"/>
        <v>-174</v>
      </c>
      <c r="N468" s="130">
        <f t="shared" si="28"/>
        <v>3.3129155810862343E-3</v>
      </c>
      <c r="O468" t="str">
        <f t="shared" si="31"/>
        <v>1725110</v>
      </c>
      <c r="P468" s="8" t="b">
        <f t="shared" si="29"/>
        <v>1</v>
      </c>
      <c r="Q468" s="8" t="b">
        <f t="shared" si="30"/>
        <v>1</v>
      </c>
    </row>
    <row r="469" spans="1:17" ht="15.75" hidden="1" x14ac:dyDescent="0.25">
      <c r="A469" t="str">
        <f>VLOOKUP(O469,'OLDPY1 Public Dist &amp; Sch'!A463:C5320,3,FALSE)</f>
        <v>24032002C02</v>
      </c>
      <c r="B469" s="126">
        <v>1725190</v>
      </c>
      <c r="C469" s="101" t="s">
        <v>2165</v>
      </c>
      <c r="D469" s="102">
        <f>VLOOKUP($B469,'FY24 Formula counts Final Feds'!$D$4:$L$855,3,FALSE)</f>
        <v>58</v>
      </c>
      <c r="E469" s="102">
        <f>VLOOKUP($B469,'FY24 Formula counts Final Feds'!$D$4:$L$855,9,FALSE)</f>
        <v>385</v>
      </c>
      <c r="F469" s="129">
        <f>VLOOKUP($B469,'from ED Prelim 2021 (PY)'!$A$6:$E$856,5,FALSE)</f>
        <v>0.15064935064935064</v>
      </c>
      <c r="H469" s="102">
        <v>30</v>
      </c>
      <c r="I469" s="102">
        <v>379</v>
      </c>
      <c r="J469" s="103">
        <v>7.9155672823219003E-2</v>
      </c>
      <c r="L469" s="130">
        <f t="shared" si="28"/>
        <v>-28</v>
      </c>
      <c r="M469" s="130">
        <f t="shared" si="28"/>
        <v>-6</v>
      </c>
      <c r="N469" s="130">
        <f t="shared" si="28"/>
        <v>-7.1493677826131641E-2</v>
      </c>
      <c r="O469" t="str">
        <f t="shared" si="31"/>
        <v>1725190</v>
      </c>
      <c r="P469" s="8" t="b">
        <f t="shared" si="29"/>
        <v>1</v>
      </c>
      <c r="Q469" s="8" t="b">
        <f t="shared" si="30"/>
        <v>1</v>
      </c>
    </row>
    <row r="470" spans="1:17" ht="18.75" x14ac:dyDescent="0.3">
      <c r="A470" t="str">
        <f>VLOOKUP(O470,'OLDPY1 Public Dist &amp; Sch'!A464:C5321,3,FALSE)</f>
        <v>13041012004</v>
      </c>
      <c r="B470" s="126">
        <v>1725260</v>
      </c>
      <c r="C470" s="173" t="s">
        <v>2166</v>
      </c>
      <c r="D470" s="174">
        <f>VLOOKUP($B470,'FY24 Formula counts Final Feds'!$D$4:$L$855,3,FALSE)</f>
        <v>11</v>
      </c>
      <c r="E470" s="174">
        <f>VLOOKUP($B470,'FY24 Formula counts Final Feds'!$D$4:$L$855,9,FALSE)</f>
        <v>72</v>
      </c>
      <c r="F470" s="175">
        <f>VLOOKUP($B470,'from ED Prelim 2021 (PY)'!$A$6:$E$856,5,FALSE)</f>
        <v>0.15277777777777779</v>
      </c>
      <c r="G470" s="176"/>
      <c r="H470" s="174">
        <v>9</v>
      </c>
      <c r="I470" s="174">
        <v>70</v>
      </c>
      <c r="J470" s="177">
        <v>0.12857142857142856</v>
      </c>
      <c r="K470" s="176"/>
      <c r="L470" s="178">
        <f t="shared" si="28"/>
        <v>-2</v>
      </c>
      <c r="M470" s="178">
        <f t="shared" si="28"/>
        <v>-2</v>
      </c>
      <c r="N470" s="178">
        <f t="shared" si="28"/>
        <v>-2.4206349206349231E-2</v>
      </c>
      <c r="O470" t="str">
        <f t="shared" si="31"/>
        <v>1725260</v>
      </c>
      <c r="P470" s="8" t="b">
        <f t="shared" si="29"/>
        <v>0</v>
      </c>
      <c r="Q470" s="8" t="b">
        <f t="shared" si="30"/>
        <v>1</v>
      </c>
    </row>
    <row r="471" spans="1:17" ht="15.75" hidden="1" x14ac:dyDescent="0.25">
      <c r="A471" t="str">
        <f>VLOOKUP(O471,'OLDPY1 Public Dist &amp; Sch'!A465:C5322,3,FALSE)</f>
        <v>44063015004</v>
      </c>
      <c r="B471" s="126">
        <v>1725290</v>
      </c>
      <c r="C471" s="101" t="s">
        <v>2167</v>
      </c>
      <c r="D471" s="102">
        <f>VLOOKUP($B471,'FY24 Formula counts Final Feds'!$D$4:$L$855,3,FALSE)</f>
        <v>367</v>
      </c>
      <c r="E471" s="102">
        <f>VLOOKUP($B471,'FY24 Formula counts Final Feds'!$D$4:$L$855,9,FALSE)</f>
        <v>4539</v>
      </c>
      <c r="F471" s="129">
        <f>VLOOKUP($B471,'from ED Prelim 2021 (PY)'!$A$6:$E$856,5,FALSE)</f>
        <v>8.0854813835646619E-2</v>
      </c>
      <c r="H471" s="102">
        <v>406</v>
      </c>
      <c r="I471" s="102">
        <v>4433</v>
      </c>
      <c r="J471" s="103">
        <v>9.1585833521317397E-2</v>
      </c>
      <c r="L471" s="130">
        <f t="shared" si="28"/>
        <v>39</v>
      </c>
      <c r="M471" s="130">
        <f t="shared" si="28"/>
        <v>-106</v>
      </c>
      <c r="N471" s="130">
        <f t="shared" si="28"/>
        <v>1.0731019685670778E-2</v>
      </c>
      <c r="O471" t="str">
        <f t="shared" si="31"/>
        <v>1725290</v>
      </c>
      <c r="P471" s="8" t="b">
        <f t="shared" si="29"/>
        <v>1</v>
      </c>
      <c r="Q471" s="8" t="b">
        <f t="shared" si="30"/>
        <v>1</v>
      </c>
    </row>
    <row r="472" spans="1:17" ht="15.75" hidden="1" x14ac:dyDescent="0.25">
      <c r="A472" t="str">
        <f>VLOOKUP(O472,'OLDPY1 Public Dist &amp; Sch'!A466:C5323,3,FALSE)</f>
        <v>44063156016</v>
      </c>
      <c r="B472" s="126">
        <v>1725320</v>
      </c>
      <c r="C472" s="101" t="s">
        <v>2168</v>
      </c>
      <c r="D472" s="102">
        <f>VLOOKUP($B472,'FY24 Formula counts Final Feds'!$D$4:$L$855,3,FALSE)</f>
        <v>150</v>
      </c>
      <c r="E472" s="102">
        <f>VLOOKUP($B472,'FY24 Formula counts Final Feds'!$D$4:$L$855,9,FALSE)</f>
        <v>2327</v>
      </c>
      <c r="F472" s="129">
        <f>VLOOKUP($B472,'from ED Prelim 2021 (PY)'!$A$6:$E$856,5,FALSE)</f>
        <v>6.4460678985818656E-2</v>
      </c>
      <c r="H472" s="102">
        <v>178</v>
      </c>
      <c r="I472" s="102">
        <v>2276</v>
      </c>
      <c r="J472" s="103">
        <v>7.8207381370826015E-2</v>
      </c>
      <c r="L472" s="130">
        <f t="shared" si="28"/>
        <v>28</v>
      </c>
      <c r="M472" s="130">
        <f t="shared" si="28"/>
        <v>-51</v>
      </c>
      <c r="N472" s="130">
        <f t="shared" si="28"/>
        <v>1.3746702385007359E-2</v>
      </c>
      <c r="O472" t="str">
        <f t="shared" si="31"/>
        <v>1725320</v>
      </c>
      <c r="P472" s="8" t="b">
        <f t="shared" si="29"/>
        <v>1</v>
      </c>
      <c r="Q472" s="8" t="b">
        <f t="shared" si="30"/>
        <v>1</v>
      </c>
    </row>
    <row r="473" spans="1:17" ht="15.75" hidden="1" x14ac:dyDescent="0.25">
      <c r="A473" t="str">
        <f>VLOOKUP(O473,'OLDPY1 Public Dist &amp; Sch'!A467:C5324,3,FALSE)</f>
        <v>17064005026</v>
      </c>
      <c r="B473" s="126">
        <v>1728620</v>
      </c>
      <c r="C473" s="101" t="s">
        <v>2169</v>
      </c>
      <c r="D473" s="102">
        <f>VLOOKUP($B473,'FY24 Formula counts Final Feds'!$D$4:$L$855,3,FALSE)</f>
        <v>1293</v>
      </c>
      <c r="E473" s="102">
        <f>VLOOKUP($B473,'FY24 Formula counts Final Feds'!$D$4:$L$855,9,FALSE)</f>
        <v>15095</v>
      </c>
      <c r="F473" s="129">
        <f>VLOOKUP($B473,'from ED Prelim 2021 (PY)'!$A$6:$E$856,5,FALSE)</f>
        <v>8.5510217578202499E-2</v>
      </c>
      <c r="H473" s="102">
        <v>1111</v>
      </c>
      <c r="I473" s="102">
        <v>14969</v>
      </c>
      <c r="J473" s="103">
        <v>7.4220054779878419E-2</v>
      </c>
      <c r="L473" s="130">
        <f t="shared" si="28"/>
        <v>-182</v>
      </c>
      <c r="M473" s="130">
        <f t="shared" si="28"/>
        <v>-126</v>
      </c>
      <c r="N473" s="130">
        <f t="shared" si="28"/>
        <v>-1.129016279832408E-2</v>
      </c>
      <c r="O473" t="str">
        <f t="shared" si="31"/>
        <v>1728620</v>
      </c>
      <c r="P473" s="8" t="b">
        <f t="shared" si="29"/>
        <v>1</v>
      </c>
      <c r="Q473" s="8" t="b">
        <f t="shared" si="30"/>
        <v>1</v>
      </c>
    </row>
    <row r="474" spans="1:17" ht="15.75" hidden="1" x14ac:dyDescent="0.25">
      <c r="A474" t="str">
        <f>VLOOKUP(O474,'OLDPY1 Public Dist &amp; Sch'!A468:C5325,3,FALSE)</f>
        <v>19022011002</v>
      </c>
      <c r="B474" s="126">
        <v>1725500</v>
      </c>
      <c r="C474" s="101" t="s">
        <v>2170</v>
      </c>
      <c r="D474" s="102">
        <f>VLOOKUP($B474,'FY24 Formula counts Final Feds'!$D$4:$L$855,3,FALSE)</f>
        <v>65</v>
      </c>
      <c r="E474" s="102">
        <f>VLOOKUP($B474,'FY24 Formula counts Final Feds'!$D$4:$L$855,9,FALSE)</f>
        <v>749</v>
      </c>
      <c r="F474" s="129">
        <f>VLOOKUP($B474,'from ED Prelim 2021 (PY)'!$A$6:$E$856,5,FALSE)</f>
        <v>8.678237650200267E-2</v>
      </c>
      <c r="H474" s="102">
        <v>55</v>
      </c>
      <c r="I474" s="102">
        <v>727</v>
      </c>
      <c r="J474" s="103">
        <v>7.5653370013755161E-2</v>
      </c>
      <c r="L474" s="130">
        <f t="shared" si="28"/>
        <v>-10</v>
      </c>
      <c r="M474" s="130">
        <f t="shared" si="28"/>
        <v>-22</v>
      </c>
      <c r="N474" s="130">
        <f t="shared" si="28"/>
        <v>-1.1129006488247509E-2</v>
      </c>
      <c r="O474" t="str">
        <f t="shared" si="31"/>
        <v>1725500</v>
      </c>
      <c r="P474" s="8" t="b">
        <f t="shared" si="29"/>
        <v>1</v>
      </c>
      <c r="Q474" s="8" t="b">
        <f t="shared" si="30"/>
        <v>1</v>
      </c>
    </row>
    <row r="475" spans="1:17" ht="15.75" hidden="1" x14ac:dyDescent="0.25">
      <c r="A475" t="str">
        <f>VLOOKUP(O475,'OLDPY1 Public Dist &amp; Sch'!A469:C5326,3,FALSE)</f>
        <v>35050289004</v>
      </c>
      <c r="B475" s="126">
        <v>1725620</v>
      </c>
      <c r="C475" s="101" t="s">
        <v>2171</v>
      </c>
      <c r="D475" s="102">
        <f>VLOOKUP($B475,'FY24 Formula counts Final Feds'!$D$4:$L$855,3,FALSE)</f>
        <v>205</v>
      </c>
      <c r="E475" s="102">
        <f>VLOOKUP($B475,'FY24 Formula counts Final Feds'!$D$4:$L$855,9,FALSE)</f>
        <v>1218</v>
      </c>
      <c r="F475" s="129">
        <f>VLOOKUP($B475,'from ED Prelim 2021 (PY)'!$A$6:$E$856,5,FALSE)</f>
        <v>0.1683087027914614</v>
      </c>
      <c r="H475" s="102">
        <v>190</v>
      </c>
      <c r="I475" s="102">
        <v>1193</v>
      </c>
      <c r="J475" s="103">
        <v>0.15926236378876782</v>
      </c>
      <c r="L475" s="130">
        <f t="shared" si="28"/>
        <v>-15</v>
      </c>
      <c r="M475" s="130">
        <f t="shared" si="28"/>
        <v>-25</v>
      </c>
      <c r="N475" s="130">
        <f t="shared" si="28"/>
        <v>-9.0463390026935819E-3</v>
      </c>
      <c r="O475" t="str">
        <f t="shared" si="31"/>
        <v>1725620</v>
      </c>
      <c r="P475" s="8" t="b">
        <f t="shared" si="29"/>
        <v>1</v>
      </c>
      <c r="Q475" s="8" t="b">
        <f t="shared" si="30"/>
        <v>1</v>
      </c>
    </row>
    <row r="476" spans="1:17" ht="15.75" hidden="1" x14ac:dyDescent="0.25">
      <c r="A476" t="str">
        <f>VLOOKUP(O476,'OLDPY1 Public Dist &amp; Sch'!A470:C5327,3,FALSE)</f>
        <v>35050280017</v>
      </c>
      <c r="B476" s="126">
        <v>1725650</v>
      </c>
      <c r="C476" s="101" t="s">
        <v>2172</v>
      </c>
      <c r="D476" s="102">
        <f>VLOOKUP($B476,'FY24 Formula counts Final Feds'!$D$4:$L$855,3,FALSE)</f>
        <v>82</v>
      </c>
      <c r="E476" s="102">
        <f>VLOOKUP($B476,'FY24 Formula counts Final Feds'!$D$4:$L$855,9,FALSE)</f>
        <v>607</v>
      </c>
      <c r="F476" s="129">
        <f>VLOOKUP($B476,'from ED Prelim 2021 (PY)'!$A$6:$E$856,5,FALSE)</f>
        <v>0.13509060955518945</v>
      </c>
      <c r="H476" s="102">
        <v>85</v>
      </c>
      <c r="I476" s="102">
        <v>595</v>
      </c>
      <c r="J476" s="103">
        <v>0.14285714285714285</v>
      </c>
      <c r="L476" s="130">
        <f t="shared" si="28"/>
        <v>3</v>
      </c>
      <c r="M476" s="130">
        <f t="shared" si="28"/>
        <v>-12</v>
      </c>
      <c r="N476" s="130">
        <f t="shared" si="28"/>
        <v>7.7665333019533989E-3</v>
      </c>
      <c r="O476" t="str">
        <f t="shared" si="31"/>
        <v>1725650</v>
      </c>
      <c r="P476" s="8" t="b">
        <f t="shared" si="29"/>
        <v>1</v>
      </c>
      <c r="Q476" s="8" t="b">
        <f t="shared" si="30"/>
        <v>1</v>
      </c>
    </row>
    <row r="477" spans="1:17" ht="15.75" hidden="1" x14ac:dyDescent="0.25">
      <c r="A477" t="str">
        <f>VLOOKUP(O477,'OLDPY1 Public Dist &amp; Sch'!A471:C5328,3,FALSE)</f>
        <v>33066404026</v>
      </c>
      <c r="B477" s="126">
        <v>1701395</v>
      </c>
      <c r="C477" s="101" t="s">
        <v>461</v>
      </c>
      <c r="D477" s="102">
        <f>VLOOKUP($B477,'FY24 Formula counts Final Feds'!$D$4:$L$855,3,FALSE)</f>
        <v>200</v>
      </c>
      <c r="E477" s="102">
        <f>VLOOKUP($B477,'FY24 Formula counts Final Feds'!$D$4:$L$855,9,FALSE)</f>
        <v>1273</v>
      </c>
      <c r="F477" s="129">
        <f>VLOOKUP($B477,'from ED Prelim 2021 (PY)'!$A$6:$E$856,5,FALSE)</f>
        <v>0.15710919088766692</v>
      </c>
      <c r="H477" s="102">
        <v>177</v>
      </c>
      <c r="I477" s="102">
        <v>1259</v>
      </c>
      <c r="J477" s="103">
        <v>0.14058776806989676</v>
      </c>
      <c r="L477" s="130">
        <f t="shared" si="28"/>
        <v>-23</v>
      </c>
      <c r="M477" s="130">
        <f t="shared" si="28"/>
        <v>-14</v>
      </c>
      <c r="N477" s="130">
        <f t="shared" si="28"/>
        <v>-1.6521422817770165E-2</v>
      </c>
      <c r="O477" t="str">
        <f t="shared" si="31"/>
        <v>1701395</v>
      </c>
      <c r="P477" s="8" t="b">
        <f t="shared" si="29"/>
        <v>1</v>
      </c>
      <c r="Q477" s="8" t="b">
        <f t="shared" si="30"/>
        <v>1</v>
      </c>
    </row>
    <row r="478" spans="1:17" ht="15.75" hidden="1" x14ac:dyDescent="0.25">
      <c r="A478" t="str">
        <f>VLOOKUP(O478,'OLDPY1 Public Dist &amp; Sch'!A472:C5329,3,FALSE)</f>
        <v>01069011026</v>
      </c>
      <c r="B478" s="126">
        <v>1725680</v>
      </c>
      <c r="C478" s="101" t="s">
        <v>2173</v>
      </c>
      <c r="D478" s="102">
        <f>VLOOKUP($B478,'FY24 Formula counts Final Feds'!$D$4:$L$855,3,FALSE)</f>
        <v>51</v>
      </c>
      <c r="E478" s="102">
        <f>VLOOKUP($B478,'FY24 Formula counts Final Feds'!$D$4:$L$855,9,FALSE)</f>
        <v>209</v>
      </c>
      <c r="F478" s="129">
        <f>VLOOKUP($B478,'from ED Prelim 2021 (PY)'!$A$6:$E$856,5,FALSE)</f>
        <v>0.24401913875598086</v>
      </c>
      <c r="H478" s="102">
        <v>37</v>
      </c>
      <c r="I478" s="102">
        <v>210</v>
      </c>
      <c r="J478" s="103">
        <v>0.1761904761904762</v>
      </c>
      <c r="L478" s="130">
        <f t="shared" si="28"/>
        <v>-14</v>
      </c>
      <c r="M478" s="130">
        <f t="shared" si="28"/>
        <v>1</v>
      </c>
      <c r="N478" s="130">
        <f t="shared" si="28"/>
        <v>-6.7828662565504655E-2</v>
      </c>
      <c r="O478" t="str">
        <f t="shared" si="31"/>
        <v>1725680</v>
      </c>
      <c r="P478" s="8" t="b">
        <f t="shared" si="29"/>
        <v>1</v>
      </c>
      <c r="Q478" s="8" t="b">
        <f t="shared" si="30"/>
        <v>1</v>
      </c>
    </row>
    <row r="479" spans="1:17" ht="15.75" hidden="1" x14ac:dyDescent="0.25">
      <c r="A479" t="str">
        <f>VLOOKUP(O479,'OLDPY1 Public Dist &amp; Sch'!A473:C5330,3,FALSE)</f>
        <v>30077101026</v>
      </c>
      <c r="B479" s="126">
        <v>1726970</v>
      </c>
      <c r="C479" s="101" t="s">
        <v>2174</v>
      </c>
      <c r="D479" s="102">
        <f>VLOOKUP($B479,'FY24 Formula counts Final Feds'!$D$4:$L$855,3,FALSE)</f>
        <v>191</v>
      </c>
      <c r="E479" s="102">
        <f>VLOOKUP($B479,'FY24 Formula counts Final Feds'!$D$4:$L$855,9,FALSE)</f>
        <v>487</v>
      </c>
      <c r="F479" s="129">
        <f>VLOOKUP($B479,'from ED Prelim 2021 (PY)'!$A$6:$E$856,5,FALSE)</f>
        <v>0.3921971252566735</v>
      </c>
      <c r="H479" s="102">
        <v>201</v>
      </c>
      <c r="I479" s="102">
        <v>457</v>
      </c>
      <c r="J479" s="103">
        <v>0.43982494529540483</v>
      </c>
      <c r="L479" s="130">
        <f t="shared" si="28"/>
        <v>10</v>
      </c>
      <c r="M479" s="130">
        <f t="shared" si="28"/>
        <v>-30</v>
      </c>
      <c r="N479" s="130">
        <f t="shared" si="28"/>
        <v>4.7627820038731339E-2</v>
      </c>
      <c r="O479" t="str">
        <f t="shared" si="31"/>
        <v>1726970</v>
      </c>
      <c r="P479" s="8" t="b">
        <f t="shared" si="29"/>
        <v>1</v>
      </c>
      <c r="Q479" s="8" t="b">
        <f t="shared" si="30"/>
        <v>1</v>
      </c>
    </row>
    <row r="480" spans="1:17" ht="15.75" hidden="1" x14ac:dyDescent="0.25">
      <c r="A480" t="str">
        <f>VLOOKUP(O480,'OLDPY1 Public Dist &amp; Sch'!A474:C5331,3,FALSE)</f>
        <v>39055015026</v>
      </c>
      <c r="B480" s="126">
        <v>1700123</v>
      </c>
      <c r="C480" s="101" t="s">
        <v>2175</v>
      </c>
      <c r="D480" s="102">
        <f>VLOOKUP($B480,'FY24 Formula counts Final Feds'!$D$4:$L$855,3,FALSE)</f>
        <v>134</v>
      </c>
      <c r="E480" s="102">
        <f>VLOOKUP($B480,'FY24 Formula counts Final Feds'!$D$4:$L$855,9,FALSE)</f>
        <v>1071</v>
      </c>
      <c r="F480" s="129">
        <f>VLOOKUP($B480,'from ED Prelim 2021 (PY)'!$A$6:$E$856,5,FALSE)</f>
        <v>0.12511671335200747</v>
      </c>
      <c r="H480" s="102">
        <v>76</v>
      </c>
      <c r="I480" s="102">
        <v>1056</v>
      </c>
      <c r="J480" s="103">
        <v>7.1969696969696975E-2</v>
      </c>
      <c r="L480" s="130">
        <f t="shared" si="28"/>
        <v>-58</v>
      </c>
      <c r="M480" s="130">
        <f t="shared" si="28"/>
        <v>-15</v>
      </c>
      <c r="N480" s="130">
        <f t="shared" si="28"/>
        <v>-5.3147016382310494E-2</v>
      </c>
      <c r="O480" t="str">
        <f t="shared" si="31"/>
        <v>1700123</v>
      </c>
      <c r="P480" s="8" t="b">
        <f t="shared" si="29"/>
        <v>1</v>
      </c>
      <c r="Q480" s="8" t="b">
        <f t="shared" si="30"/>
        <v>1</v>
      </c>
    </row>
    <row r="481" spans="1:17" ht="15.75" hidden="1" x14ac:dyDescent="0.25">
      <c r="A481" t="str">
        <f>VLOOKUP(O481,'OLDPY1 Public Dist &amp; Sch'!A475:C5332,3,FALSE)</f>
        <v>47071223026</v>
      </c>
      <c r="B481" s="126">
        <v>1725690</v>
      </c>
      <c r="C481" s="101" t="s">
        <v>2176</v>
      </c>
      <c r="D481" s="102">
        <f>VLOOKUP($B481,'FY24 Formula counts Final Feds'!$D$4:$L$855,3,FALSE)</f>
        <v>113</v>
      </c>
      <c r="E481" s="102">
        <f>VLOOKUP($B481,'FY24 Formula counts Final Feds'!$D$4:$L$855,9,FALSE)</f>
        <v>1626</v>
      </c>
      <c r="F481" s="129">
        <f>VLOOKUP($B481,'from ED Prelim 2021 (PY)'!$A$6:$E$856,5,FALSE)</f>
        <v>6.9495694956949572E-2</v>
      </c>
      <c r="H481" s="102">
        <v>106</v>
      </c>
      <c r="I481" s="102">
        <v>1609</v>
      </c>
      <c r="J481" s="103">
        <v>6.5879428216283412E-2</v>
      </c>
      <c r="L481" s="130">
        <f t="shared" si="28"/>
        <v>-7</v>
      </c>
      <c r="M481" s="130">
        <f t="shared" si="28"/>
        <v>-17</v>
      </c>
      <c r="N481" s="130">
        <f t="shared" si="28"/>
        <v>-3.6162667406661603E-3</v>
      </c>
      <c r="O481" t="str">
        <f t="shared" si="31"/>
        <v>1725690</v>
      </c>
      <c r="P481" s="8" t="b">
        <f t="shared" si="29"/>
        <v>1</v>
      </c>
      <c r="Q481" s="8" t="b">
        <f t="shared" si="30"/>
        <v>1</v>
      </c>
    </row>
    <row r="482" spans="1:17" ht="15.75" hidden="1" x14ac:dyDescent="0.25">
      <c r="A482" t="str">
        <f>VLOOKUP(O482,'OLDPY1 Public Dist &amp; Sch'!A476:C5333,3,FALSE)</f>
        <v>53102001004</v>
      </c>
      <c r="B482" s="126">
        <v>1725740</v>
      </c>
      <c r="C482" s="101" t="s">
        <v>2177</v>
      </c>
      <c r="D482" s="102">
        <f>VLOOKUP($B482,'FY24 Formula counts Final Feds'!$D$4:$L$855,3,FALSE)</f>
        <v>60</v>
      </c>
      <c r="E482" s="102">
        <f>VLOOKUP($B482,'FY24 Formula counts Final Feds'!$D$4:$L$855,9,FALSE)</f>
        <v>954</v>
      </c>
      <c r="F482" s="129">
        <f>VLOOKUP($B482,'from ED Prelim 2021 (PY)'!$A$6:$E$856,5,FALSE)</f>
        <v>6.2893081761006289E-2</v>
      </c>
      <c r="H482" s="102">
        <v>47</v>
      </c>
      <c r="I482" s="102">
        <v>935</v>
      </c>
      <c r="J482" s="103">
        <v>5.0267379679144387E-2</v>
      </c>
      <c r="L482" s="130">
        <f t="shared" si="28"/>
        <v>-13</v>
      </c>
      <c r="M482" s="130">
        <f t="shared" si="28"/>
        <v>-19</v>
      </c>
      <c r="N482" s="130">
        <f t="shared" si="28"/>
        <v>-1.2625702081861902E-2</v>
      </c>
      <c r="O482" t="str">
        <f t="shared" si="31"/>
        <v>1725740</v>
      </c>
      <c r="P482" s="8" t="b">
        <f t="shared" si="29"/>
        <v>1</v>
      </c>
      <c r="Q482" s="8" t="b">
        <f t="shared" si="30"/>
        <v>1</v>
      </c>
    </row>
    <row r="483" spans="1:17" ht="15.75" hidden="1" x14ac:dyDescent="0.25">
      <c r="A483" t="str">
        <f>VLOOKUP(O483,'OLDPY1 Public Dist &amp; Sch'!A477:C5334,3,FALSE)</f>
        <v>35059007026</v>
      </c>
      <c r="B483" s="126">
        <v>1700126</v>
      </c>
      <c r="C483" s="101" t="s">
        <v>2179</v>
      </c>
      <c r="D483" s="102">
        <f>VLOOKUP($B483,'FY24 Formula counts Final Feds'!$D$4:$L$855,3,FALSE)</f>
        <v>71</v>
      </c>
      <c r="E483" s="102">
        <f>VLOOKUP($B483,'FY24 Formula counts Final Feds'!$D$4:$L$855,9,FALSE)</f>
        <v>753</v>
      </c>
      <c r="F483" s="129">
        <f>VLOOKUP($B483,'from ED Prelim 2021 (PY)'!$A$6:$E$856,5,FALSE)</f>
        <v>9.4289508632138114E-2</v>
      </c>
      <c r="H483" s="102">
        <v>107</v>
      </c>
      <c r="I483" s="102">
        <v>739</v>
      </c>
      <c r="J483" s="103">
        <v>0.14479025710419485</v>
      </c>
      <c r="L483" s="130">
        <f t="shared" si="28"/>
        <v>36</v>
      </c>
      <c r="M483" s="130">
        <f t="shared" si="28"/>
        <v>-14</v>
      </c>
      <c r="N483" s="130">
        <f t="shared" si="28"/>
        <v>5.0500748472056739E-2</v>
      </c>
      <c r="O483" t="str">
        <f t="shared" si="31"/>
        <v>1700126</v>
      </c>
      <c r="P483" s="8" t="b">
        <f t="shared" si="29"/>
        <v>1</v>
      </c>
      <c r="Q483" s="8" t="b">
        <f t="shared" si="30"/>
        <v>1</v>
      </c>
    </row>
    <row r="484" spans="1:17" ht="15.75" hidden="1" x14ac:dyDescent="0.25">
      <c r="A484" t="str">
        <f>VLOOKUP(O484,'OLDPY1 Public Dist &amp; Sch'!A478:C5335,3,FALSE)</f>
        <v>07016143002</v>
      </c>
      <c r="B484" s="126">
        <v>1725920</v>
      </c>
      <c r="C484" s="101" t="s">
        <v>2180</v>
      </c>
      <c r="D484" s="102">
        <f>VLOOKUP($B484,'FY24 Formula counts Final Feds'!$D$4:$L$855,3,FALSE)</f>
        <v>359</v>
      </c>
      <c r="E484" s="102">
        <f>VLOOKUP($B484,'FY24 Formula counts Final Feds'!$D$4:$L$855,9,FALSE)</f>
        <v>1678</v>
      </c>
      <c r="F484" s="129">
        <f>VLOOKUP($B484,'from ED Prelim 2021 (PY)'!$A$6:$E$856,5,FALSE)</f>
        <v>0.21394517282479142</v>
      </c>
      <c r="H484" s="102">
        <v>314</v>
      </c>
      <c r="I484" s="102">
        <v>1624</v>
      </c>
      <c r="J484" s="103">
        <v>0.19334975369458129</v>
      </c>
      <c r="L484" s="130">
        <f t="shared" si="28"/>
        <v>-45</v>
      </c>
      <c r="M484" s="130">
        <f t="shared" si="28"/>
        <v>-54</v>
      </c>
      <c r="N484" s="130">
        <f t="shared" si="28"/>
        <v>-2.0595419130210124E-2</v>
      </c>
      <c r="O484" t="str">
        <f t="shared" si="31"/>
        <v>1725920</v>
      </c>
      <c r="P484" s="8" t="b">
        <f t="shared" si="29"/>
        <v>1</v>
      </c>
      <c r="Q484" s="8" t="b">
        <f t="shared" si="30"/>
        <v>1</v>
      </c>
    </row>
    <row r="485" spans="1:17" ht="15.75" hidden="1" x14ac:dyDescent="0.25">
      <c r="A485" t="str">
        <f>VLOOKUP(O485,'OLDPY1 Public Dist &amp; Sch'!A479:C5336,3,FALSE)</f>
        <v>53060191026</v>
      </c>
      <c r="B485" s="126">
        <v>1743962</v>
      </c>
      <c r="C485" s="101" t="s">
        <v>2181</v>
      </c>
      <c r="D485" s="102">
        <f>VLOOKUP($B485,'FY24 Formula counts Final Feds'!$D$4:$L$855,3,FALSE)</f>
        <v>125</v>
      </c>
      <c r="E485" s="102">
        <f>VLOOKUP($B485,'FY24 Formula counts Final Feds'!$D$4:$L$855,9,FALSE)</f>
        <v>957</v>
      </c>
      <c r="F485" s="129">
        <f>VLOOKUP($B485,'from ED Prelim 2021 (PY)'!$A$6:$E$856,5,FALSE)</f>
        <v>0.13061650992685475</v>
      </c>
      <c r="H485" s="102">
        <v>126</v>
      </c>
      <c r="I485" s="102">
        <v>943</v>
      </c>
      <c r="J485" s="103">
        <v>0.13361611876988336</v>
      </c>
      <c r="L485" s="130">
        <f t="shared" si="28"/>
        <v>1</v>
      </c>
      <c r="M485" s="130">
        <f t="shared" si="28"/>
        <v>-14</v>
      </c>
      <c r="N485" s="130">
        <f t="shared" si="28"/>
        <v>2.9996088430286061E-3</v>
      </c>
      <c r="O485" t="str">
        <f t="shared" si="31"/>
        <v>1743962</v>
      </c>
      <c r="P485" s="8" t="b">
        <f t="shared" si="29"/>
        <v>1</v>
      </c>
      <c r="Q485" s="8" t="b">
        <f t="shared" si="30"/>
        <v>1</v>
      </c>
    </row>
    <row r="486" spans="1:17" ht="15.75" hidden="1" x14ac:dyDescent="0.25">
      <c r="A486" t="str">
        <f>VLOOKUP(O486,'OLDPY1 Public Dist &amp; Sch'!A480:C5337,3,FALSE)</f>
        <v>32038124026</v>
      </c>
      <c r="B486" s="126">
        <v>1701416</v>
      </c>
      <c r="C486" s="101" t="s">
        <v>2182</v>
      </c>
      <c r="D486" s="102">
        <f>VLOOKUP($B486,'FY24 Formula counts Final Feds'!$D$4:$L$855,3,FALSE)</f>
        <v>87</v>
      </c>
      <c r="E486" s="102">
        <f>VLOOKUP($B486,'FY24 Formula counts Final Feds'!$D$4:$L$855,9,FALSE)</f>
        <v>591</v>
      </c>
      <c r="F486" s="129">
        <f>VLOOKUP($B486,'from ED Prelim 2021 (PY)'!$A$6:$E$856,5,FALSE)</f>
        <v>0.14720812182741116</v>
      </c>
      <c r="H486" s="102">
        <v>105</v>
      </c>
      <c r="I486" s="102">
        <v>580</v>
      </c>
      <c r="J486" s="103">
        <v>0.18103448275862069</v>
      </c>
      <c r="L486" s="130">
        <f t="shared" si="28"/>
        <v>18</v>
      </c>
      <c r="M486" s="130">
        <f t="shared" si="28"/>
        <v>-11</v>
      </c>
      <c r="N486" s="130">
        <f t="shared" si="28"/>
        <v>3.3826360931209526E-2</v>
      </c>
      <c r="O486" t="str">
        <f t="shared" si="31"/>
        <v>1701416</v>
      </c>
      <c r="P486" s="8" t="b">
        <f t="shared" si="29"/>
        <v>1</v>
      </c>
      <c r="Q486" s="8" t="b">
        <f t="shared" si="30"/>
        <v>1</v>
      </c>
    </row>
    <row r="487" spans="1:17" ht="15.75" hidden="1" x14ac:dyDescent="0.25">
      <c r="A487" t="str">
        <f>VLOOKUP(O487,'OLDPY1 Public Dist &amp; Sch'!A481:C5338,3,FALSE)</f>
        <v>34049024004</v>
      </c>
      <c r="B487" s="126">
        <v>1726100</v>
      </c>
      <c r="C487" s="101" t="s">
        <v>2183</v>
      </c>
      <c r="D487" s="102">
        <f>VLOOKUP($B487,'FY24 Formula counts Final Feds'!$D$4:$L$855,3,FALSE)</f>
        <v>47</v>
      </c>
      <c r="E487" s="102">
        <f>VLOOKUP($B487,'FY24 Formula counts Final Feds'!$D$4:$L$855,9,FALSE)</f>
        <v>1370</v>
      </c>
      <c r="F487" s="129">
        <f>VLOOKUP($B487,'from ED Prelim 2021 (PY)'!$A$6:$E$856,5,FALSE)</f>
        <v>3.4306569343065696E-2</v>
      </c>
      <c r="H487" s="102">
        <v>53</v>
      </c>
      <c r="I487" s="102">
        <v>1329</v>
      </c>
      <c r="J487" s="103">
        <v>3.9879608728367197E-2</v>
      </c>
      <c r="L487" s="130">
        <f t="shared" si="28"/>
        <v>6</v>
      </c>
      <c r="M487" s="130">
        <f t="shared" si="28"/>
        <v>-41</v>
      </c>
      <c r="N487" s="130">
        <f t="shared" si="28"/>
        <v>5.5730393853015009E-3</v>
      </c>
      <c r="O487" t="str">
        <f t="shared" si="31"/>
        <v>1726100</v>
      </c>
      <c r="P487" s="8" t="b">
        <f t="shared" si="29"/>
        <v>1</v>
      </c>
      <c r="Q487" s="8" t="b">
        <f t="shared" si="30"/>
        <v>1</v>
      </c>
    </row>
    <row r="488" spans="1:17" ht="15.75" hidden="1" x14ac:dyDescent="0.25">
      <c r="A488" t="str">
        <f>VLOOKUP(O488,'OLDPY1 Public Dist &amp; Sch'!A482:C5339,3,FALSE)</f>
        <v>35050210004</v>
      </c>
      <c r="B488" s="126">
        <v>1726250</v>
      </c>
      <c r="C488" s="101" t="s">
        <v>2184</v>
      </c>
      <c r="D488" s="102">
        <f>VLOOKUP($B488,'FY24 Formula counts Final Feds'!$D$4:$L$855,3,FALSE)</f>
        <v>32</v>
      </c>
      <c r="E488" s="102">
        <f>VLOOKUP($B488,'FY24 Formula counts Final Feds'!$D$4:$L$855,9,FALSE)</f>
        <v>250</v>
      </c>
      <c r="F488" s="129">
        <f>VLOOKUP($B488,'from ED Prelim 2021 (PY)'!$A$6:$E$856,5,FALSE)</f>
        <v>0.128</v>
      </c>
      <c r="H488" s="102">
        <v>21</v>
      </c>
      <c r="I488" s="102">
        <v>243</v>
      </c>
      <c r="J488" s="103">
        <v>8.6419753086419748E-2</v>
      </c>
      <c r="L488" s="130">
        <f t="shared" si="28"/>
        <v>-11</v>
      </c>
      <c r="M488" s="130">
        <f t="shared" si="28"/>
        <v>-7</v>
      </c>
      <c r="N488" s="130">
        <f t="shared" si="28"/>
        <v>-4.1580246913580254E-2</v>
      </c>
      <c r="O488" t="str">
        <f t="shared" si="31"/>
        <v>1726250</v>
      </c>
      <c r="P488" s="8" t="b">
        <f t="shared" si="29"/>
        <v>1</v>
      </c>
      <c r="Q488" s="8" t="b">
        <f t="shared" si="30"/>
        <v>1</v>
      </c>
    </row>
    <row r="489" spans="1:17" ht="15.75" hidden="1" x14ac:dyDescent="0.25">
      <c r="A489" t="str">
        <f>VLOOKUP(O489,'OLDPY1 Public Dist &amp; Sch'!A483:C5340,3,FALSE)</f>
        <v>50082160004</v>
      </c>
      <c r="B489" s="126">
        <v>1726190</v>
      </c>
      <c r="C489" s="101" t="s">
        <v>2185</v>
      </c>
      <c r="D489" s="102">
        <f>VLOOKUP($B489,'FY24 Formula counts Final Feds'!$D$4:$L$855,3,FALSE)</f>
        <v>52</v>
      </c>
      <c r="E489" s="102">
        <f>VLOOKUP($B489,'FY24 Formula counts Final Feds'!$D$4:$L$855,9,FALSE)</f>
        <v>879</v>
      </c>
      <c r="F489" s="129">
        <f>VLOOKUP($B489,'from ED Prelim 2021 (PY)'!$A$6:$E$856,5,FALSE)</f>
        <v>5.9158134243458477E-2</v>
      </c>
      <c r="H489" s="102">
        <v>60</v>
      </c>
      <c r="I489" s="102">
        <v>855</v>
      </c>
      <c r="J489" s="103">
        <v>7.0175438596491224E-2</v>
      </c>
      <c r="L489" s="130">
        <f t="shared" si="28"/>
        <v>8</v>
      </c>
      <c r="M489" s="130">
        <f t="shared" si="28"/>
        <v>-24</v>
      </c>
      <c r="N489" s="130">
        <f t="shared" si="28"/>
        <v>1.1017304353032747E-2</v>
      </c>
      <c r="O489" t="str">
        <f t="shared" si="31"/>
        <v>1726190</v>
      </c>
      <c r="P489" s="8" t="b">
        <f t="shared" si="29"/>
        <v>1</v>
      </c>
      <c r="Q489" s="8" t="b">
        <f t="shared" si="30"/>
        <v>1</v>
      </c>
    </row>
    <row r="490" spans="1:17" ht="15.75" hidden="1" x14ac:dyDescent="0.25">
      <c r="A490" t="str">
        <f>VLOOKUP(O490,'OLDPY1 Public Dist &amp; Sch'!A484:C5341,3,FALSE)</f>
        <v>24032201004</v>
      </c>
      <c r="B490" s="126">
        <v>1726310</v>
      </c>
      <c r="C490" s="101" t="s">
        <v>2186</v>
      </c>
      <c r="D490" s="102">
        <f>VLOOKUP($B490,'FY24 Formula counts Final Feds'!$D$4:$L$855,3,FALSE)</f>
        <v>259</v>
      </c>
      <c r="E490" s="102">
        <f>VLOOKUP($B490,'FY24 Formula counts Final Feds'!$D$4:$L$855,9,FALSE)</f>
        <v>4822</v>
      </c>
      <c r="F490" s="129">
        <f>VLOOKUP($B490,'from ED Prelim 2021 (PY)'!$A$6:$E$856,5,FALSE)</f>
        <v>5.3712152633761924E-2</v>
      </c>
      <c r="H490" s="102">
        <v>312</v>
      </c>
      <c r="I490" s="102">
        <v>4740</v>
      </c>
      <c r="J490" s="103">
        <v>6.5822784810126586E-2</v>
      </c>
      <c r="L490" s="130">
        <f t="shared" si="28"/>
        <v>53</v>
      </c>
      <c r="M490" s="130">
        <f t="shared" si="28"/>
        <v>-82</v>
      </c>
      <c r="N490" s="130">
        <f t="shared" si="28"/>
        <v>1.2110632176364662E-2</v>
      </c>
      <c r="O490" t="str">
        <f t="shared" si="31"/>
        <v>1726310</v>
      </c>
      <c r="P490" s="8" t="b">
        <f t="shared" si="29"/>
        <v>1</v>
      </c>
      <c r="Q490" s="8" t="b">
        <f t="shared" si="30"/>
        <v>1</v>
      </c>
    </row>
    <row r="491" spans="1:17" ht="15.75" hidden="1" x14ac:dyDescent="0.25">
      <c r="A491" t="str">
        <f>VLOOKUP(O491,'OLDPY1 Public Dist &amp; Sch'!A485:C5342,3,FALSE)</f>
        <v>24032111016</v>
      </c>
      <c r="B491" s="126">
        <v>1726340</v>
      </c>
      <c r="C491" s="101" t="s">
        <v>2187</v>
      </c>
      <c r="D491" s="102">
        <f>VLOOKUP($B491,'FY24 Formula counts Final Feds'!$D$4:$L$855,3,FALSE)</f>
        <v>95</v>
      </c>
      <c r="E491" s="102">
        <f>VLOOKUP($B491,'FY24 Formula counts Final Feds'!$D$4:$L$855,9,FALSE)</f>
        <v>2776</v>
      </c>
      <c r="F491" s="129">
        <f>VLOOKUP($B491,'from ED Prelim 2021 (PY)'!$A$6:$E$856,5,FALSE)</f>
        <v>3.4221902017291063E-2</v>
      </c>
      <c r="H491" s="102">
        <v>105</v>
      </c>
      <c r="I491" s="102">
        <v>2718</v>
      </c>
      <c r="J491" s="103">
        <v>3.8631346578366449E-2</v>
      </c>
      <c r="L491" s="130">
        <f t="shared" si="28"/>
        <v>10</v>
      </c>
      <c r="M491" s="130">
        <f t="shared" si="28"/>
        <v>-58</v>
      </c>
      <c r="N491" s="130">
        <f t="shared" si="28"/>
        <v>4.409444561075386E-3</v>
      </c>
      <c r="O491" t="str">
        <f t="shared" si="31"/>
        <v>1726340</v>
      </c>
      <c r="P491" s="8" t="b">
        <f t="shared" si="29"/>
        <v>1</v>
      </c>
      <c r="Q491" s="8" t="b">
        <f t="shared" si="30"/>
        <v>1</v>
      </c>
    </row>
    <row r="492" spans="1:17" ht="15.75" hidden="1" x14ac:dyDescent="0.25">
      <c r="A492" t="str">
        <f>VLOOKUP(O492,'OLDPY1 Public Dist &amp; Sch'!A486:C5343,3,FALSE)</f>
        <v>56099159002</v>
      </c>
      <c r="B492" s="126">
        <v>1726370</v>
      </c>
      <c r="C492" s="101" t="s">
        <v>2188</v>
      </c>
      <c r="D492" s="102">
        <f>VLOOKUP($B492,'FY24 Formula counts Final Feds'!$D$4:$L$855,3,FALSE)</f>
        <v>71</v>
      </c>
      <c r="E492" s="102">
        <f>VLOOKUP($B492,'FY24 Formula counts Final Feds'!$D$4:$L$855,9,FALSE)</f>
        <v>1753</v>
      </c>
      <c r="F492" s="129">
        <f>VLOOKUP($B492,'from ED Prelim 2021 (PY)'!$A$6:$E$856,5,FALSE)</f>
        <v>4.0501996577296064E-2</v>
      </c>
      <c r="H492" s="102">
        <v>61</v>
      </c>
      <c r="I492" s="102">
        <v>1704</v>
      </c>
      <c r="J492" s="103">
        <v>3.5798122065727703E-2</v>
      </c>
      <c r="L492" s="130">
        <f t="shared" si="28"/>
        <v>-10</v>
      </c>
      <c r="M492" s="130">
        <f t="shared" si="28"/>
        <v>-49</v>
      </c>
      <c r="N492" s="130">
        <f t="shared" si="28"/>
        <v>-4.7038745115683608E-3</v>
      </c>
      <c r="O492" t="str">
        <f t="shared" si="31"/>
        <v>1726370</v>
      </c>
      <c r="P492" s="8" t="b">
        <f t="shared" si="29"/>
        <v>1</v>
      </c>
      <c r="Q492" s="8" t="b">
        <f t="shared" si="30"/>
        <v>1</v>
      </c>
    </row>
    <row r="493" spans="1:17" ht="15.75" hidden="1" x14ac:dyDescent="0.25">
      <c r="A493" t="str">
        <f>VLOOKUP(O493,'OLDPY1 Public Dist &amp; Sch'!A487:C5344,3,FALSE)</f>
        <v>49081040022</v>
      </c>
      <c r="B493" s="126">
        <v>1726400</v>
      </c>
      <c r="C493" s="101" t="s">
        <v>2189</v>
      </c>
      <c r="D493" s="102">
        <f>VLOOKUP($B493,'FY24 Formula counts Final Feds'!$D$4:$L$855,3,FALSE)</f>
        <v>1538</v>
      </c>
      <c r="E493" s="102">
        <f>VLOOKUP($B493,'FY24 Formula counts Final Feds'!$D$4:$L$855,9,FALSE)</f>
        <v>8152</v>
      </c>
      <c r="F493" s="129">
        <f>VLOOKUP($B493,'from ED Prelim 2021 (PY)'!$A$6:$E$856,5,FALSE)</f>
        <v>0.18866535819430816</v>
      </c>
      <c r="H493" s="102">
        <v>1695</v>
      </c>
      <c r="I493" s="102">
        <v>8036</v>
      </c>
      <c r="J493" s="103">
        <v>0.2109258337481334</v>
      </c>
      <c r="L493" s="130">
        <f t="shared" si="28"/>
        <v>157</v>
      </c>
      <c r="M493" s="130">
        <f t="shared" si="28"/>
        <v>-116</v>
      </c>
      <c r="N493" s="130">
        <f t="shared" si="28"/>
        <v>2.2260475553825237E-2</v>
      </c>
      <c r="O493" t="str">
        <f t="shared" si="31"/>
        <v>1726400</v>
      </c>
      <c r="P493" s="8" t="b">
        <f t="shared" si="29"/>
        <v>1</v>
      </c>
      <c r="Q493" s="8" t="b">
        <f t="shared" si="30"/>
        <v>1</v>
      </c>
    </row>
    <row r="494" spans="1:17" ht="15.75" hidden="1" x14ac:dyDescent="0.25">
      <c r="A494" t="str">
        <f>VLOOKUP(O494,'OLDPY1 Public Dist &amp; Sch'!A488:C5345,3,FALSE)</f>
        <v>32046001026</v>
      </c>
      <c r="B494" s="126">
        <v>1726430</v>
      </c>
      <c r="C494" s="101" t="s">
        <v>2190</v>
      </c>
      <c r="D494" s="102">
        <f>VLOOKUP($B494,'FY24 Formula counts Final Feds'!$D$4:$L$855,3,FALSE)</f>
        <v>195</v>
      </c>
      <c r="E494" s="102">
        <f>VLOOKUP($B494,'FY24 Formula counts Final Feds'!$D$4:$L$855,9,FALSE)</f>
        <v>1133</v>
      </c>
      <c r="F494" s="129">
        <f>VLOOKUP($B494,'from ED Prelim 2021 (PY)'!$A$6:$E$856,5,FALSE)</f>
        <v>0.17210944395410416</v>
      </c>
      <c r="H494" s="102">
        <v>238</v>
      </c>
      <c r="I494" s="102">
        <v>1138</v>
      </c>
      <c r="J494" s="103">
        <v>0.20913884007029876</v>
      </c>
      <c r="L494" s="130">
        <f t="shared" si="28"/>
        <v>43</v>
      </c>
      <c r="M494" s="130">
        <f t="shared" si="28"/>
        <v>5</v>
      </c>
      <c r="N494" s="130">
        <f t="shared" si="28"/>
        <v>3.7029396116194602E-2</v>
      </c>
      <c r="O494" t="str">
        <f t="shared" si="31"/>
        <v>1726430</v>
      </c>
      <c r="P494" s="8" t="b">
        <f t="shared" si="29"/>
        <v>1</v>
      </c>
      <c r="Q494" s="8" t="b">
        <f t="shared" si="30"/>
        <v>1</v>
      </c>
    </row>
    <row r="495" spans="1:17" ht="15.75" hidden="1" x14ac:dyDescent="0.25">
      <c r="A495" t="str">
        <f>VLOOKUP(O495,'OLDPY1 Public Dist &amp; Sch'!A489:C5346,3,FALSE)</f>
        <v>33094238026</v>
      </c>
      <c r="B495" s="126">
        <v>1700320</v>
      </c>
      <c r="C495" s="101" t="s">
        <v>2191</v>
      </c>
      <c r="D495" s="102">
        <f>VLOOKUP($B495,'FY24 Formula counts Final Feds'!$D$4:$L$855,3,FALSE)</f>
        <v>297</v>
      </c>
      <c r="E495" s="102">
        <f>VLOOKUP($B495,'FY24 Formula counts Final Feds'!$D$4:$L$855,9,FALSE)</f>
        <v>1697</v>
      </c>
      <c r="F495" s="129">
        <f>VLOOKUP($B495,'from ED Prelim 2021 (PY)'!$A$6:$E$856,5,FALSE)</f>
        <v>0.17501473187978786</v>
      </c>
      <c r="H495" s="102">
        <v>402</v>
      </c>
      <c r="I495" s="102">
        <v>1698</v>
      </c>
      <c r="J495" s="103">
        <v>0.23674911660777384</v>
      </c>
      <c r="L495" s="130">
        <f t="shared" si="28"/>
        <v>105</v>
      </c>
      <c r="M495" s="130">
        <f t="shared" si="28"/>
        <v>1</v>
      </c>
      <c r="N495" s="130">
        <f t="shared" si="28"/>
        <v>6.173438472798598E-2</v>
      </c>
      <c r="O495" t="str">
        <f t="shared" si="31"/>
        <v>1700320</v>
      </c>
      <c r="P495" s="8" t="b">
        <f t="shared" si="29"/>
        <v>1</v>
      </c>
      <c r="Q495" s="8" t="b">
        <f t="shared" si="30"/>
        <v>1</v>
      </c>
    </row>
    <row r="496" spans="1:17" ht="15.75" hidden="1" x14ac:dyDescent="0.25">
      <c r="A496" t="str">
        <f>VLOOKUP(O496,'OLDPY1 Public Dist &amp; Sch'!A490:C5347,3,FALSE)</f>
        <v>48072070002</v>
      </c>
      <c r="B496" s="126">
        <v>1726490</v>
      </c>
      <c r="C496" s="101" t="s">
        <v>2192</v>
      </c>
      <c r="D496" s="102">
        <f>VLOOKUP($B496,'FY24 Formula counts Final Feds'!$D$4:$L$855,3,FALSE)</f>
        <v>34</v>
      </c>
      <c r="E496" s="102">
        <f>VLOOKUP($B496,'FY24 Formula counts Final Feds'!$D$4:$L$855,9,FALSE)</f>
        <v>311</v>
      </c>
      <c r="F496" s="129">
        <f>VLOOKUP($B496,'from ED Prelim 2021 (PY)'!$A$6:$E$856,5,FALSE)</f>
        <v>0.10932475884244373</v>
      </c>
      <c r="H496" s="102">
        <v>31</v>
      </c>
      <c r="I496" s="102">
        <v>305</v>
      </c>
      <c r="J496" s="103">
        <v>0.10163934426229508</v>
      </c>
      <c r="L496" s="130">
        <f t="shared" si="28"/>
        <v>-3</v>
      </c>
      <c r="M496" s="130">
        <f t="shared" si="28"/>
        <v>-6</v>
      </c>
      <c r="N496" s="130">
        <f t="shared" si="28"/>
        <v>-7.6854145801486529E-3</v>
      </c>
      <c r="O496" t="str">
        <f t="shared" si="31"/>
        <v>1726490</v>
      </c>
      <c r="P496" s="8" t="b">
        <f t="shared" si="29"/>
        <v>1</v>
      </c>
      <c r="Q496" s="8" t="b">
        <f t="shared" si="30"/>
        <v>1</v>
      </c>
    </row>
    <row r="497" spans="1:17" ht="15.75" hidden="1" x14ac:dyDescent="0.25">
      <c r="A497" t="str">
        <f>VLOOKUP(O497,'OLDPY1 Public Dist &amp; Sch'!A491:C5348,3,FALSE)</f>
        <v>39074025026</v>
      </c>
      <c r="B497" s="126">
        <v>1726550</v>
      </c>
      <c r="C497" s="101" t="s">
        <v>2193</v>
      </c>
      <c r="D497" s="102">
        <f>VLOOKUP($B497,'FY24 Formula counts Final Feds'!$D$4:$L$855,3,FALSE)</f>
        <v>79</v>
      </c>
      <c r="E497" s="102">
        <f>VLOOKUP($B497,'FY24 Formula counts Final Feds'!$D$4:$L$855,9,FALSE)</f>
        <v>1691</v>
      </c>
      <c r="F497" s="129">
        <f>VLOOKUP($B497,'from ED Prelim 2021 (PY)'!$A$6:$E$856,5,FALSE)</f>
        <v>4.6717918391484328E-2</v>
      </c>
      <c r="H497" s="102">
        <v>59</v>
      </c>
      <c r="I497" s="102">
        <v>1669</v>
      </c>
      <c r="J497" s="103">
        <v>3.5350509286998205E-2</v>
      </c>
      <c r="L497" s="130">
        <f t="shared" si="28"/>
        <v>-20</v>
      </c>
      <c r="M497" s="130">
        <f t="shared" si="28"/>
        <v>-22</v>
      </c>
      <c r="N497" s="130">
        <f t="shared" si="28"/>
        <v>-1.1367409104486123E-2</v>
      </c>
      <c r="O497" t="str">
        <f t="shared" si="31"/>
        <v>1726550</v>
      </c>
      <c r="P497" s="8" t="b">
        <f t="shared" si="29"/>
        <v>1</v>
      </c>
      <c r="Q497" s="8" t="b">
        <f t="shared" si="30"/>
        <v>1</v>
      </c>
    </row>
    <row r="498" spans="1:17" ht="15.75" hidden="1" x14ac:dyDescent="0.25">
      <c r="A498" t="str">
        <f>VLOOKUP(O498,'OLDPY1 Public Dist &amp; Sch'!A492:C5349,3,FALSE)</f>
        <v>47098145004</v>
      </c>
      <c r="B498" s="126">
        <v>1726590</v>
      </c>
      <c r="C498" s="101" t="s">
        <v>2194</v>
      </c>
      <c r="D498" s="102">
        <f>VLOOKUP($B498,'FY24 Formula counts Final Feds'!$D$4:$L$855,3,FALSE)</f>
        <v>40</v>
      </c>
      <c r="E498" s="102">
        <f>VLOOKUP($B498,'FY24 Formula counts Final Feds'!$D$4:$L$855,9,FALSE)</f>
        <v>270</v>
      </c>
      <c r="F498" s="129">
        <f>VLOOKUP($B498,'from ED Prelim 2021 (PY)'!$A$6:$E$856,5,FALSE)</f>
        <v>0.14814814814814814</v>
      </c>
      <c r="H498" s="102">
        <v>30</v>
      </c>
      <c r="I498" s="102">
        <v>263</v>
      </c>
      <c r="J498" s="103">
        <v>0.11406844106463879</v>
      </c>
      <c r="L498" s="130">
        <f t="shared" si="28"/>
        <v>-10</v>
      </c>
      <c r="M498" s="130">
        <f t="shared" si="28"/>
        <v>-7</v>
      </c>
      <c r="N498" s="130">
        <f t="shared" si="28"/>
        <v>-3.4079707083509353E-2</v>
      </c>
      <c r="O498" t="str">
        <f t="shared" si="31"/>
        <v>1726590</v>
      </c>
      <c r="P498" s="8" t="b">
        <f t="shared" si="29"/>
        <v>1</v>
      </c>
      <c r="Q498" s="8" t="b">
        <f t="shared" si="30"/>
        <v>1</v>
      </c>
    </row>
    <row r="499" spans="1:17" ht="15.75" hidden="1" x14ac:dyDescent="0.25">
      <c r="A499" t="str">
        <f>VLOOKUP(O499,'OLDPY1 Public Dist &amp; Sch'!A493:C5350,3,FALSE)</f>
        <v>24032101016</v>
      </c>
      <c r="B499" s="126">
        <v>1726640</v>
      </c>
      <c r="C499" s="101" t="s">
        <v>2195</v>
      </c>
      <c r="D499" s="102">
        <f>VLOOKUP($B499,'FY24 Formula counts Final Feds'!$D$4:$L$855,3,FALSE)</f>
        <v>65</v>
      </c>
      <c r="E499" s="102">
        <f>VLOOKUP($B499,'FY24 Formula counts Final Feds'!$D$4:$L$855,9,FALSE)</f>
        <v>1014</v>
      </c>
      <c r="F499" s="129">
        <f>VLOOKUP($B499,'from ED Prelim 2021 (PY)'!$A$6:$E$856,5,FALSE)</f>
        <v>6.4102564102564097E-2</v>
      </c>
      <c r="H499" s="102">
        <v>97</v>
      </c>
      <c r="I499" s="102">
        <v>1000</v>
      </c>
      <c r="J499" s="103">
        <v>9.7000000000000003E-2</v>
      </c>
      <c r="L499" s="130">
        <f t="shared" si="28"/>
        <v>32</v>
      </c>
      <c r="M499" s="130">
        <f t="shared" si="28"/>
        <v>-14</v>
      </c>
      <c r="N499" s="130">
        <f t="shared" si="28"/>
        <v>3.2897435897435906E-2</v>
      </c>
      <c r="O499" t="str">
        <f t="shared" si="31"/>
        <v>1726640</v>
      </c>
      <c r="P499" s="8" t="b">
        <f t="shared" si="29"/>
        <v>1</v>
      </c>
      <c r="Q499" s="8" t="b">
        <f t="shared" si="30"/>
        <v>1</v>
      </c>
    </row>
    <row r="500" spans="1:17" ht="15.75" hidden="1" x14ac:dyDescent="0.25">
      <c r="A500" t="str">
        <f>VLOOKUP(O500,'OLDPY1 Public Dist &amp; Sch'!A494:C5351,3,FALSE)</f>
        <v>24032054002</v>
      </c>
      <c r="B500" s="126">
        <v>1726610</v>
      </c>
      <c r="C500" s="101" t="s">
        <v>2196</v>
      </c>
      <c r="D500" s="102">
        <f>VLOOKUP($B500,'FY24 Formula counts Final Feds'!$D$4:$L$855,3,FALSE)</f>
        <v>144</v>
      </c>
      <c r="E500" s="102">
        <f>VLOOKUP($B500,'FY24 Formula counts Final Feds'!$D$4:$L$855,9,FALSE)</f>
        <v>1266</v>
      </c>
      <c r="F500" s="129">
        <f>VLOOKUP($B500,'from ED Prelim 2021 (PY)'!$A$6:$E$856,5,FALSE)</f>
        <v>0.11374407582938388</v>
      </c>
      <c r="H500" s="102">
        <v>163</v>
      </c>
      <c r="I500" s="102">
        <v>1248</v>
      </c>
      <c r="J500" s="103">
        <v>0.13060897435897437</v>
      </c>
      <c r="L500" s="130">
        <f t="shared" si="28"/>
        <v>19</v>
      </c>
      <c r="M500" s="130">
        <f t="shared" si="28"/>
        <v>-18</v>
      </c>
      <c r="N500" s="130">
        <f t="shared" si="28"/>
        <v>1.6864898529590486E-2</v>
      </c>
      <c r="O500" t="str">
        <f t="shared" si="31"/>
        <v>1726610</v>
      </c>
      <c r="P500" s="8" t="b">
        <f t="shared" si="29"/>
        <v>1</v>
      </c>
      <c r="Q500" s="8" t="b">
        <f t="shared" si="30"/>
        <v>1</v>
      </c>
    </row>
    <row r="501" spans="1:17" ht="15.75" hidden="1" x14ac:dyDescent="0.25">
      <c r="A501" t="str">
        <f>VLOOKUP(O501,'OLDPY1 Public Dist &amp; Sch'!A495:C5352,3,FALSE)</f>
        <v>47098006026</v>
      </c>
      <c r="B501" s="126">
        <v>1726710</v>
      </c>
      <c r="C501" s="101" t="s">
        <v>2197</v>
      </c>
      <c r="D501" s="102">
        <f>VLOOKUP($B501,'FY24 Formula counts Final Feds'!$D$4:$L$855,3,FALSE)</f>
        <v>122</v>
      </c>
      <c r="E501" s="102">
        <f>VLOOKUP($B501,'FY24 Formula counts Final Feds'!$D$4:$L$855,9,FALSE)</f>
        <v>1069</v>
      </c>
      <c r="F501" s="129">
        <f>VLOOKUP($B501,'from ED Prelim 2021 (PY)'!$A$6:$E$856,5,FALSE)</f>
        <v>0.11412535079513564</v>
      </c>
      <c r="H501" s="102">
        <v>94</v>
      </c>
      <c r="I501" s="102">
        <v>1039</v>
      </c>
      <c r="J501" s="103">
        <v>9.0471607314725699E-2</v>
      </c>
      <c r="L501" s="130">
        <f t="shared" si="28"/>
        <v>-28</v>
      </c>
      <c r="M501" s="130">
        <f t="shared" si="28"/>
        <v>-30</v>
      </c>
      <c r="N501" s="130">
        <f t="shared" si="28"/>
        <v>-2.3653743480409939E-2</v>
      </c>
      <c r="O501" t="str">
        <f t="shared" si="31"/>
        <v>1726710</v>
      </c>
      <c r="P501" s="8" t="b">
        <f t="shared" si="29"/>
        <v>1</v>
      </c>
      <c r="Q501" s="8" t="b">
        <f t="shared" si="30"/>
        <v>1</v>
      </c>
    </row>
    <row r="502" spans="1:17" ht="15.75" hidden="1" x14ac:dyDescent="0.25">
      <c r="A502" t="str">
        <f>VLOOKUP(O502,'OLDPY1 Public Dist &amp; Sch'!A496:C5353,3,FALSE)</f>
        <v>03011001026</v>
      </c>
      <c r="B502" s="126">
        <v>1726760</v>
      </c>
      <c r="C502" s="101" t="s">
        <v>2198</v>
      </c>
      <c r="D502" s="102">
        <f>VLOOKUP($B502,'FY24 Formula counts Final Feds'!$D$4:$L$855,3,FALSE)</f>
        <v>42</v>
      </c>
      <c r="E502" s="102">
        <f>VLOOKUP($B502,'FY24 Formula counts Final Feds'!$D$4:$L$855,9,FALSE)</f>
        <v>305</v>
      </c>
      <c r="F502" s="129">
        <f>VLOOKUP($B502,'from ED Prelim 2021 (PY)'!$A$6:$E$856,5,FALSE)</f>
        <v>0.13770491803278689</v>
      </c>
      <c r="H502" s="102">
        <v>37</v>
      </c>
      <c r="I502" s="102">
        <v>285</v>
      </c>
      <c r="J502" s="103">
        <v>0.12982456140350876</v>
      </c>
      <c r="L502" s="130">
        <f t="shared" si="28"/>
        <v>-5</v>
      </c>
      <c r="M502" s="130">
        <f t="shared" si="28"/>
        <v>-20</v>
      </c>
      <c r="N502" s="130">
        <f t="shared" si="28"/>
        <v>-7.8803566292781346E-3</v>
      </c>
      <c r="O502" t="str">
        <f t="shared" si="31"/>
        <v>1726760</v>
      </c>
      <c r="P502" s="8" t="b">
        <f t="shared" si="29"/>
        <v>1</v>
      </c>
      <c r="Q502" s="8" t="b">
        <f t="shared" si="30"/>
        <v>1</v>
      </c>
    </row>
    <row r="503" spans="1:17" ht="15.75" hidden="1" x14ac:dyDescent="0.25">
      <c r="A503" t="str">
        <f>VLOOKUP(O503,'OLDPY1 Public Dist &amp; Sch'!A497:C5354,3,FALSE)</f>
        <v>53090709026</v>
      </c>
      <c r="B503" s="126">
        <v>1726800</v>
      </c>
      <c r="C503" s="101" t="s">
        <v>2199</v>
      </c>
      <c r="D503" s="102">
        <f>VLOOKUP($B503,'FY24 Formula counts Final Feds'!$D$4:$L$855,3,FALSE)</f>
        <v>166</v>
      </c>
      <c r="E503" s="102">
        <f>VLOOKUP($B503,'FY24 Formula counts Final Feds'!$D$4:$L$855,9,FALSE)</f>
        <v>3631</v>
      </c>
      <c r="F503" s="129">
        <f>VLOOKUP($B503,'from ED Prelim 2021 (PY)'!$A$6:$E$856,5,FALSE)</f>
        <v>4.5717433213990639E-2</v>
      </c>
      <c r="H503" s="102">
        <v>146</v>
      </c>
      <c r="I503" s="102">
        <v>3517</v>
      </c>
      <c r="J503" s="103">
        <v>4.1512652829115725E-2</v>
      </c>
      <c r="L503" s="130">
        <f t="shared" si="28"/>
        <v>-20</v>
      </c>
      <c r="M503" s="130">
        <f t="shared" si="28"/>
        <v>-114</v>
      </c>
      <c r="N503" s="130">
        <f t="shared" si="28"/>
        <v>-4.2047803848749149E-3</v>
      </c>
      <c r="O503" t="str">
        <f t="shared" si="31"/>
        <v>1726800</v>
      </c>
      <c r="P503" s="8" t="b">
        <f t="shared" si="29"/>
        <v>1</v>
      </c>
      <c r="Q503" s="8" t="b">
        <f t="shared" si="30"/>
        <v>1</v>
      </c>
    </row>
    <row r="504" spans="1:17" ht="15.75" hidden="1" x14ac:dyDescent="0.25">
      <c r="A504" t="str">
        <f>VLOOKUP(O504,'OLDPY1 Public Dist &amp; Sch'!A498:C5355,3,FALSE)</f>
        <v>05016070002</v>
      </c>
      <c r="B504" s="126">
        <v>1726850</v>
      </c>
      <c r="C504" s="101" t="s">
        <v>2200</v>
      </c>
      <c r="D504" s="102">
        <f>VLOOKUP($B504,'FY24 Formula counts Final Feds'!$D$4:$L$855,3,FALSE)</f>
        <v>104</v>
      </c>
      <c r="E504" s="102">
        <f>VLOOKUP($B504,'FY24 Formula counts Final Feds'!$D$4:$L$855,9,FALSE)</f>
        <v>1059</v>
      </c>
      <c r="F504" s="129">
        <f>VLOOKUP($B504,'from ED Prelim 2021 (PY)'!$A$6:$E$856,5,FALSE)</f>
        <v>9.8205854579792251E-2</v>
      </c>
      <c r="H504" s="102">
        <v>77</v>
      </c>
      <c r="I504" s="102">
        <v>1025</v>
      </c>
      <c r="J504" s="103">
        <v>7.5121951219512192E-2</v>
      </c>
      <c r="L504" s="130">
        <f t="shared" si="28"/>
        <v>-27</v>
      </c>
      <c r="M504" s="130">
        <f t="shared" si="28"/>
        <v>-34</v>
      </c>
      <c r="N504" s="130">
        <f t="shared" si="28"/>
        <v>-2.3083903360280059E-2</v>
      </c>
      <c r="O504" t="str">
        <f t="shared" si="31"/>
        <v>1726850</v>
      </c>
      <c r="P504" s="8" t="b">
        <f t="shared" si="29"/>
        <v>1</v>
      </c>
      <c r="Q504" s="8" t="b">
        <f t="shared" si="30"/>
        <v>1</v>
      </c>
    </row>
    <row r="505" spans="1:17" ht="15.75" hidden="1" x14ac:dyDescent="0.25">
      <c r="A505" t="str">
        <f>VLOOKUP(O505,'OLDPY1 Public Dist &amp; Sch'!A499:C5356,3,FALSE)</f>
        <v>40056005026</v>
      </c>
      <c r="B505" s="126">
        <v>1727180</v>
      </c>
      <c r="C505" s="101" t="s">
        <v>2201</v>
      </c>
      <c r="D505" s="102">
        <f>VLOOKUP($B505,'FY24 Formula counts Final Feds'!$D$4:$L$855,3,FALSE)</f>
        <v>96</v>
      </c>
      <c r="E505" s="102">
        <f>VLOOKUP($B505,'FY24 Formula counts Final Feds'!$D$4:$L$855,9,FALSE)</f>
        <v>516</v>
      </c>
      <c r="F505" s="129">
        <f>VLOOKUP($B505,'from ED Prelim 2021 (PY)'!$A$6:$E$856,5,FALSE)</f>
        <v>0.18604651162790697</v>
      </c>
      <c r="H505" s="102">
        <v>65</v>
      </c>
      <c r="I505" s="102">
        <v>501</v>
      </c>
      <c r="J505" s="103">
        <v>0.12974051896207583</v>
      </c>
      <c r="L505" s="130">
        <f t="shared" si="28"/>
        <v>-31</v>
      </c>
      <c r="M505" s="130">
        <f t="shared" si="28"/>
        <v>-15</v>
      </c>
      <c r="N505" s="130">
        <f t="shared" si="28"/>
        <v>-5.6305992665831139E-2</v>
      </c>
      <c r="O505" t="str">
        <f t="shared" si="31"/>
        <v>1727180</v>
      </c>
      <c r="P505" s="8" t="b">
        <f t="shared" si="29"/>
        <v>1</v>
      </c>
      <c r="Q505" s="8" t="b">
        <f t="shared" si="30"/>
        <v>1</v>
      </c>
    </row>
    <row r="506" spans="1:17" ht="15.75" hidden="1" x14ac:dyDescent="0.25">
      <c r="A506" t="str">
        <f>VLOOKUP(O506,'OLDPY1 Public Dist &amp; Sch'!A500:C5357,3,FALSE)</f>
        <v>05016057002</v>
      </c>
      <c r="B506" s="126">
        <v>1727210</v>
      </c>
      <c r="C506" s="101" t="s">
        <v>2202</v>
      </c>
      <c r="D506" s="102">
        <f>VLOOKUP($B506,'FY24 Formula counts Final Feds'!$D$4:$L$855,3,FALSE)</f>
        <v>122</v>
      </c>
      <c r="E506" s="102">
        <f>VLOOKUP($B506,'FY24 Formula counts Final Feds'!$D$4:$L$855,9,FALSE)</f>
        <v>2676</v>
      </c>
      <c r="F506" s="129">
        <f>VLOOKUP($B506,'from ED Prelim 2021 (PY)'!$A$6:$E$856,5,FALSE)</f>
        <v>4.5590433482810166E-2</v>
      </c>
      <c r="H506" s="102">
        <v>87</v>
      </c>
      <c r="I506" s="102">
        <v>2590</v>
      </c>
      <c r="J506" s="103">
        <v>3.3590733590733592E-2</v>
      </c>
      <c r="L506" s="130">
        <f t="shared" si="28"/>
        <v>-35</v>
      </c>
      <c r="M506" s="130">
        <f t="shared" si="28"/>
        <v>-86</v>
      </c>
      <c r="N506" s="130">
        <f t="shared" si="28"/>
        <v>-1.1999699892076575E-2</v>
      </c>
      <c r="O506" t="str">
        <f t="shared" si="31"/>
        <v>1727210</v>
      </c>
      <c r="P506" s="8" t="b">
        <f t="shared" si="29"/>
        <v>1</v>
      </c>
      <c r="Q506" s="8" t="b">
        <f t="shared" si="30"/>
        <v>1</v>
      </c>
    </row>
    <row r="507" spans="1:17" ht="15.75" hidden="1" x14ac:dyDescent="0.25">
      <c r="A507" t="str">
        <f>VLOOKUP(O507,'OLDPY1 Public Dist &amp; Sch'!A501:C5358,3,FALSE)</f>
        <v>17054023026</v>
      </c>
      <c r="B507" s="126">
        <v>1727290</v>
      </c>
      <c r="C507" s="101" t="s">
        <v>2203</v>
      </c>
      <c r="D507" s="102">
        <f>VLOOKUP($B507,'FY24 Formula counts Final Feds'!$D$4:$L$855,3,FALSE)</f>
        <v>36</v>
      </c>
      <c r="E507" s="102">
        <f>VLOOKUP($B507,'FY24 Formula counts Final Feds'!$D$4:$L$855,9,FALSE)</f>
        <v>569</v>
      </c>
      <c r="F507" s="129">
        <f>VLOOKUP($B507,'from ED Prelim 2021 (PY)'!$A$6:$E$856,5,FALSE)</f>
        <v>6.32688927943761E-2</v>
      </c>
      <c r="H507" s="102">
        <v>42</v>
      </c>
      <c r="I507" s="102">
        <v>579</v>
      </c>
      <c r="J507" s="103">
        <v>7.2538860103626937E-2</v>
      </c>
      <c r="L507" s="130">
        <f t="shared" si="28"/>
        <v>6</v>
      </c>
      <c r="M507" s="130">
        <f t="shared" si="28"/>
        <v>10</v>
      </c>
      <c r="N507" s="130">
        <f t="shared" si="28"/>
        <v>9.2699673092508372E-3</v>
      </c>
      <c r="O507" t="str">
        <f t="shared" si="31"/>
        <v>1727290</v>
      </c>
      <c r="P507" s="8" t="b">
        <f t="shared" si="29"/>
        <v>1</v>
      </c>
      <c r="Q507" s="8" t="b">
        <f t="shared" si="30"/>
        <v>1</v>
      </c>
    </row>
    <row r="508" spans="1:17" ht="15.75" hidden="1" x14ac:dyDescent="0.25">
      <c r="A508" t="str">
        <f>VLOOKUP(O508,'OLDPY1 Public Dist &amp; Sch'!A502:C5359,3,FALSE)</f>
        <v>13041080002</v>
      </c>
      <c r="B508" s="126">
        <v>1727340</v>
      </c>
      <c r="C508" s="101" t="s">
        <v>2204</v>
      </c>
      <c r="D508" s="102">
        <f>VLOOKUP($B508,'FY24 Formula counts Final Feds'!$D$4:$L$855,3,FALSE)</f>
        <v>431</v>
      </c>
      <c r="E508" s="102">
        <f>VLOOKUP($B508,'FY24 Formula counts Final Feds'!$D$4:$L$855,9,FALSE)</f>
        <v>1411</v>
      </c>
      <c r="F508" s="129">
        <f>VLOOKUP($B508,'from ED Prelim 2021 (PY)'!$A$6:$E$856,5,FALSE)</f>
        <v>0.30545712260807939</v>
      </c>
      <c r="H508" s="102">
        <v>385</v>
      </c>
      <c r="I508" s="102">
        <v>1382</v>
      </c>
      <c r="J508" s="103">
        <v>0.27858176555716352</v>
      </c>
      <c r="L508" s="130">
        <f t="shared" si="28"/>
        <v>-46</v>
      </c>
      <c r="M508" s="130">
        <f t="shared" si="28"/>
        <v>-29</v>
      </c>
      <c r="N508" s="130">
        <f t="shared" si="28"/>
        <v>-2.6875357050915871E-2</v>
      </c>
      <c r="O508" t="str">
        <f t="shared" si="31"/>
        <v>1727340</v>
      </c>
      <c r="P508" s="8" t="b">
        <f t="shared" si="29"/>
        <v>1</v>
      </c>
      <c r="Q508" s="8" t="b">
        <f t="shared" si="30"/>
        <v>1</v>
      </c>
    </row>
    <row r="509" spans="1:17" ht="15.75" hidden="1" x14ac:dyDescent="0.25">
      <c r="A509" t="str">
        <f>VLOOKUP(O509,'OLDPY1 Public Dist &amp; Sch'!A503:C5360,3,FALSE)</f>
        <v>13041201017</v>
      </c>
      <c r="B509" s="126">
        <v>1727360</v>
      </c>
      <c r="C509" s="101" t="s">
        <v>2205</v>
      </c>
      <c r="D509" s="102">
        <f>VLOOKUP($B509,'FY24 Formula counts Final Feds'!$D$4:$L$855,3,FALSE)</f>
        <v>247</v>
      </c>
      <c r="E509" s="102">
        <f>VLOOKUP($B509,'FY24 Formula counts Final Feds'!$D$4:$L$855,9,FALSE)</f>
        <v>1484</v>
      </c>
      <c r="F509" s="129">
        <f>VLOOKUP($B509,'from ED Prelim 2021 (PY)'!$A$6:$E$856,5,FALSE)</f>
        <v>0.1664420485175202</v>
      </c>
      <c r="H509" s="102">
        <v>283</v>
      </c>
      <c r="I509" s="102">
        <v>1453</v>
      </c>
      <c r="J509" s="103">
        <v>0.19476944253269099</v>
      </c>
      <c r="L509" s="130">
        <f t="shared" si="28"/>
        <v>36</v>
      </c>
      <c r="M509" s="130">
        <f t="shared" si="28"/>
        <v>-31</v>
      </c>
      <c r="N509" s="130">
        <f t="shared" si="28"/>
        <v>2.8327394015170787E-2</v>
      </c>
      <c r="O509" t="str">
        <f t="shared" si="31"/>
        <v>1727360</v>
      </c>
      <c r="P509" s="8" t="b">
        <f t="shared" si="29"/>
        <v>1</v>
      </c>
      <c r="Q509" s="8" t="b">
        <f t="shared" si="30"/>
        <v>1</v>
      </c>
    </row>
    <row r="510" spans="1:17" ht="15.75" hidden="1" x14ac:dyDescent="0.25">
      <c r="A510" t="str">
        <f>VLOOKUP(O510,'OLDPY1 Public Dist &amp; Sch'!A504:C5361,3,FALSE)</f>
        <v>39055003026</v>
      </c>
      <c r="B510" s="126">
        <v>1727390</v>
      </c>
      <c r="C510" s="101" t="s">
        <v>2206</v>
      </c>
      <c r="D510" s="102">
        <f>VLOOKUP($B510,'FY24 Formula counts Final Feds'!$D$4:$L$855,3,FALSE)</f>
        <v>154</v>
      </c>
      <c r="E510" s="102">
        <f>VLOOKUP($B510,'FY24 Formula counts Final Feds'!$D$4:$L$855,9,FALSE)</f>
        <v>2430</v>
      </c>
      <c r="F510" s="129">
        <f>VLOOKUP($B510,'from ED Prelim 2021 (PY)'!$A$6:$E$856,5,FALSE)</f>
        <v>6.3374485596707816E-2</v>
      </c>
      <c r="H510" s="102">
        <v>276</v>
      </c>
      <c r="I510" s="102">
        <v>2394</v>
      </c>
      <c r="J510" s="103">
        <v>0.11528822055137844</v>
      </c>
      <c r="L510" s="130">
        <f t="shared" si="28"/>
        <v>122</v>
      </c>
      <c r="M510" s="130">
        <f t="shared" si="28"/>
        <v>-36</v>
      </c>
      <c r="N510" s="130">
        <f t="shared" si="28"/>
        <v>5.1913734954670623E-2</v>
      </c>
      <c r="O510" t="str">
        <f t="shared" si="31"/>
        <v>1727390</v>
      </c>
      <c r="P510" s="8" t="b">
        <f t="shared" si="29"/>
        <v>1</v>
      </c>
      <c r="Q510" s="8" t="b">
        <f t="shared" si="30"/>
        <v>1</v>
      </c>
    </row>
    <row r="511" spans="1:17" ht="15.75" hidden="1" x14ac:dyDescent="0.25">
      <c r="A511" t="str">
        <f>VLOOKUP(O511,'OLDPY1 Public Dist &amp; Sch'!A505:C5362,3,FALSE)</f>
        <v>03003001026</v>
      </c>
      <c r="B511" s="126">
        <v>1727450</v>
      </c>
      <c r="C511" s="101" t="s">
        <v>2207</v>
      </c>
      <c r="D511" s="102">
        <f>VLOOKUP($B511,'FY24 Formula counts Final Feds'!$D$4:$L$855,3,FALSE)</f>
        <v>58</v>
      </c>
      <c r="E511" s="102">
        <f>VLOOKUP($B511,'FY24 Formula counts Final Feds'!$D$4:$L$855,9,FALSE)</f>
        <v>365</v>
      </c>
      <c r="F511" s="129">
        <f>VLOOKUP($B511,'from ED Prelim 2021 (PY)'!$A$6:$E$856,5,FALSE)</f>
        <v>0.15890410958904111</v>
      </c>
      <c r="H511" s="102">
        <v>51</v>
      </c>
      <c r="I511" s="102">
        <v>343</v>
      </c>
      <c r="J511" s="103">
        <v>0.14868804664723032</v>
      </c>
      <c r="L511" s="130">
        <f t="shared" si="28"/>
        <v>-7</v>
      </c>
      <c r="M511" s="130">
        <f t="shared" si="28"/>
        <v>-22</v>
      </c>
      <c r="N511" s="130">
        <f t="shared" si="28"/>
        <v>-1.0216062941810794E-2</v>
      </c>
      <c r="O511" t="str">
        <f t="shared" si="31"/>
        <v>1727450</v>
      </c>
      <c r="P511" s="8" t="b">
        <f t="shared" si="29"/>
        <v>1</v>
      </c>
      <c r="Q511" s="8" t="b">
        <f t="shared" si="30"/>
        <v>1</v>
      </c>
    </row>
    <row r="512" spans="1:17" ht="15.75" hidden="1" x14ac:dyDescent="0.25">
      <c r="A512" t="str">
        <f>VLOOKUP(O512,'OLDPY1 Public Dist &amp; Sch'!A506:C5363,3,FALSE)</f>
        <v>34049120013</v>
      </c>
      <c r="B512" s="126">
        <v>1727570</v>
      </c>
      <c r="C512" s="101" t="s">
        <v>2208</v>
      </c>
      <c r="D512" s="102">
        <f>VLOOKUP($B512,'FY24 Formula counts Final Feds'!$D$4:$L$855,3,FALSE)</f>
        <v>152</v>
      </c>
      <c r="E512" s="102">
        <f>VLOOKUP($B512,'FY24 Formula counts Final Feds'!$D$4:$L$855,9,FALSE)</f>
        <v>2317</v>
      </c>
      <c r="F512" s="129">
        <f>VLOOKUP($B512,'from ED Prelim 2021 (PY)'!$A$6:$E$856,5,FALSE)</f>
        <v>6.5602071644367724E-2</v>
      </c>
      <c r="H512" s="102">
        <v>163</v>
      </c>
      <c r="I512" s="102">
        <v>2248</v>
      </c>
      <c r="J512" s="103">
        <v>7.2508896797153027E-2</v>
      </c>
      <c r="L512" s="130">
        <f t="shared" si="28"/>
        <v>11</v>
      </c>
      <c r="M512" s="130">
        <f t="shared" si="28"/>
        <v>-69</v>
      </c>
      <c r="N512" s="130">
        <f t="shared" si="28"/>
        <v>6.9068251527853036E-3</v>
      </c>
      <c r="O512" t="str">
        <f t="shared" si="31"/>
        <v>1727570</v>
      </c>
      <c r="P512" s="8" t="b">
        <f t="shared" si="29"/>
        <v>1</v>
      </c>
      <c r="Q512" s="8" t="b">
        <f t="shared" si="30"/>
        <v>1</v>
      </c>
    </row>
    <row r="513" spans="1:17" ht="15.75" hidden="1" x14ac:dyDescent="0.25">
      <c r="A513" t="str">
        <f>VLOOKUP(O513,'OLDPY1 Public Dist &amp; Sch'!A507:C5364,3,FALSE)</f>
        <v>34049075002</v>
      </c>
      <c r="B513" s="126">
        <v>1727540</v>
      </c>
      <c r="C513" s="101" t="s">
        <v>2209</v>
      </c>
      <c r="D513" s="102">
        <f>VLOOKUP($B513,'FY24 Formula counts Final Feds'!$D$4:$L$855,3,FALSE)</f>
        <v>160</v>
      </c>
      <c r="E513" s="102">
        <f>VLOOKUP($B513,'FY24 Formula counts Final Feds'!$D$4:$L$855,9,FALSE)</f>
        <v>1691</v>
      </c>
      <c r="F513" s="129">
        <f>VLOOKUP($B513,'from ED Prelim 2021 (PY)'!$A$6:$E$856,5,FALSE)</f>
        <v>9.461856889414548E-2</v>
      </c>
      <c r="H513" s="102">
        <v>168</v>
      </c>
      <c r="I513" s="102">
        <v>1640</v>
      </c>
      <c r="J513" s="103">
        <v>0.1024390243902439</v>
      </c>
      <c r="L513" s="130">
        <f t="shared" si="28"/>
        <v>8</v>
      </c>
      <c r="M513" s="130">
        <f t="shared" si="28"/>
        <v>-51</v>
      </c>
      <c r="N513" s="130">
        <f t="shared" si="28"/>
        <v>7.8204554960984163E-3</v>
      </c>
      <c r="O513" t="str">
        <f t="shared" si="31"/>
        <v>1727540</v>
      </c>
      <c r="P513" s="8" t="b">
        <f t="shared" si="29"/>
        <v>1</v>
      </c>
      <c r="Q513" s="8" t="b">
        <f t="shared" si="30"/>
        <v>1</v>
      </c>
    </row>
    <row r="514" spans="1:17" ht="15.75" hidden="1" x14ac:dyDescent="0.25">
      <c r="A514" t="str">
        <f>VLOOKUP(O514,'OLDPY1 Public Dist &amp; Sch'!A508:C5365,3,FALSE)</f>
        <v>30039186026</v>
      </c>
      <c r="B514" s="126">
        <v>1727610</v>
      </c>
      <c r="C514" s="101" t="s">
        <v>2210</v>
      </c>
      <c r="D514" s="102">
        <f>VLOOKUP($B514,'FY24 Formula counts Final Feds'!$D$4:$L$855,3,FALSE)</f>
        <v>551</v>
      </c>
      <c r="E514" s="102">
        <f>VLOOKUP($B514,'FY24 Formula counts Final Feds'!$D$4:$L$855,9,FALSE)</f>
        <v>2201</v>
      </c>
      <c r="F514" s="129">
        <f>VLOOKUP($B514,'from ED Prelim 2021 (PY)'!$A$6:$E$856,5,FALSE)</f>
        <v>0.25034075420263519</v>
      </c>
      <c r="H514" s="102">
        <v>436</v>
      </c>
      <c r="I514" s="102">
        <v>2159</v>
      </c>
      <c r="J514" s="103">
        <v>0.20194534506716072</v>
      </c>
      <c r="L514" s="130">
        <f t="shared" si="28"/>
        <v>-115</v>
      </c>
      <c r="M514" s="130">
        <f t="shared" si="28"/>
        <v>-42</v>
      </c>
      <c r="N514" s="130">
        <f t="shared" si="28"/>
        <v>-4.8395409135474465E-2</v>
      </c>
      <c r="O514" t="str">
        <f t="shared" si="31"/>
        <v>1727610</v>
      </c>
      <c r="P514" s="8" t="b">
        <f t="shared" si="29"/>
        <v>1</v>
      </c>
      <c r="Q514" s="8" t="b">
        <f t="shared" si="30"/>
        <v>1</v>
      </c>
    </row>
    <row r="515" spans="1:17" ht="15.75" hidden="1" x14ac:dyDescent="0.25">
      <c r="A515" t="str">
        <f>VLOOKUP(O515,'OLDPY1 Public Dist &amp; Sch'!A509:C5366,3,FALSE)</f>
        <v>19022203026</v>
      </c>
      <c r="B515" s="126">
        <v>1727710</v>
      </c>
      <c r="C515" s="101" t="s">
        <v>2211</v>
      </c>
      <c r="D515" s="102">
        <f>VLOOKUP($B515,'FY24 Formula counts Final Feds'!$D$4:$L$855,3,FALSE)</f>
        <v>781</v>
      </c>
      <c r="E515" s="102">
        <f>VLOOKUP($B515,'FY24 Formula counts Final Feds'!$D$4:$L$855,9,FALSE)</f>
        <v>17940</v>
      </c>
      <c r="F515" s="129">
        <f>VLOOKUP($B515,'from ED Prelim 2021 (PY)'!$A$6:$E$856,5,FALSE)</f>
        <v>4.3534002229654402E-2</v>
      </c>
      <c r="H515" s="102">
        <v>726</v>
      </c>
      <c r="I515" s="102">
        <v>17409</v>
      </c>
      <c r="J515" s="103">
        <v>4.1702567637428918E-2</v>
      </c>
      <c r="L515" s="130">
        <f t="shared" si="28"/>
        <v>-55</v>
      </c>
      <c r="M515" s="130">
        <f t="shared" si="28"/>
        <v>-531</v>
      </c>
      <c r="N515" s="130">
        <f t="shared" si="28"/>
        <v>-1.8314345922254838E-3</v>
      </c>
      <c r="O515" t="str">
        <f t="shared" si="31"/>
        <v>1727710</v>
      </c>
      <c r="P515" s="8" t="b">
        <f t="shared" si="29"/>
        <v>1</v>
      </c>
      <c r="Q515" s="8" t="b">
        <f t="shared" si="30"/>
        <v>1</v>
      </c>
    </row>
    <row r="516" spans="1:17" ht="15.75" hidden="1" x14ac:dyDescent="0.25">
      <c r="A516" t="str">
        <f>VLOOKUP(O516,'OLDPY1 Public Dist &amp; Sch'!A510:C5367,3,FALSE)</f>
        <v>13095099016</v>
      </c>
      <c r="B516" s="126">
        <v>1727740</v>
      </c>
      <c r="C516" s="101" t="s">
        <v>2212</v>
      </c>
      <c r="D516" s="102">
        <f>VLOOKUP($B516,'FY24 Formula counts Final Feds'!$D$4:$L$855,3,FALSE)</f>
        <v>44</v>
      </c>
      <c r="E516" s="102">
        <f>VLOOKUP($B516,'FY24 Formula counts Final Feds'!$D$4:$L$855,9,FALSE)</f>
        <v>490</v>
      </c>
      <c r="F516" s="129">
        <f>VLOOKUP($B516,'from ED Prelim 2021 (PY)'!$A$6:$E$856,5,FALSE)</f>
        <v>8.9795918367346933E-2</v>
      </c>
      <c r="H516" s="102">
        <v>28</v>
      </c>
      <c r="I516" s="102">
        <v>482</v>
      </c>
      <c r="J516" s="103">
        <v>5.8091286307053944E-2</v>
      </c>
      <c r="L516" s="130">
        <f t="shared" si="28"/>
        <v>-16</v>
      </c>
      <c r="M516" s="130">
        <f t="shared" si="28"/>
        <v>-8</v>
      </c>
      <c r="N516" s="130">
        <f t="shared" si="28"/>
        <v>-3.1704632060292989E-2</v>
      </c>
      <c r="O516" t="str">
        <f t="shared" si="31"/>
        <v>1727740</v>
      </c>
      <c r="P516" s="8" t="b">
        <f t="shared" si="29"/>
        <v>1</v>
      </c>
      <c r="Q516" s="8" t="b">
        <f t="shared" si="30"/>
        <v>1</v>
      </c>
    </row>
    <row r="517" spans="1:17" ht="15.75" hidden="1" x14ac:dyDescent="0.25">
      <c r="A517" t="str">
        <f>VLOOKUP(O517,'OLDPY1 Public Dist &amp; Sch'!A511:C5368,3,FALSE)</f>
        <v>13095049004</v>
      </c>
      <c r="B517" s="126">
        <v>1727720</v>
      </c>
      <c r="C517" s="101" t="s">
        <v>2213</v>
      </c>
      <c r="D517" s="102">
        <f>VLOOKUP($B517,'FY24 Formula counts Final Feds'!$D$4:$L$855,3,FALSE)</f>
        <v>73</v>
      </c>
      <c r="E517" s="102">
        <f>VLOOKUP($B517,'FY24 Formula counts Final Feds'!$D$4:$L$855,9,FALSE)</f>
        <v>663</v>
      </c>
      <c r="F517" s="129">
        <f>VLOOKUP($B517,'from ED Prelim 2021 (PY)'!$A$6:$E$856,5,FALSE)</f>
        <v>0.11010558069381599</v>
      </c>
      <c r="H517" s="102">
        <v>47</v>
      </c>
      <c r="I517" s="102">
        <v>652</v>
      </c>
      <c r="J517" s="103">
        <v>7.2085889570552147E-2</v>
      </c>
      <c r="L517" s="130">
        <f t="shared" si="28"/>
        <v>-26</v>
      </c>
      <c r="M517" s="130">
        <f t="shared" si="28"/>
        <v>-11</v>
      </c>
      <c r="N517" s="130">
        <f t="shared" si="28"/>
        <v>-3.8019691123263838E-2</v>
      </c>
      <c r="O517" t="str">
        <f t="shared" si="31"/>
        <v>1727720</v>
      </c>
      <c r="P517" s="8" t="b">
        <f t="shared" si="29"/>
        <v>1</v>
      </c>
      <c r="Q517" s="8" t="b">
        <f t="shared" si="30"/>
        <v>1</v>
      </c>
    </row>
    <row r="518" spans="1:17" ht="15.75" hidden="1" x14ac:dyDescent="0.25">
      <c r="A518" t="str">
        <f>VLOOKUP(O518,'OLDPY1 Public Dist &amp; Sch'!A512:C5369,3,FALSE)</f>
        <v>26034325026</v>
      </c>
      <c r="B518" s="126">
        <v>1727780</v>
      </c>
      <c r="C518" s="101" t="s">
        <v>2214</v>
      </c>
      <c r="D518" s="102">
        <f>VLOOKUP($B518,'FY24 Formula counts Final Feds'!$D$4:$L$855,3,FALSE)</f>
        <v>53</v>
      </c>
      <c r="E518" s="102">
        <f>VLOOKUP($B518,'FY24 Formula counts Final Feds'!$D$4:$L$855,9,FALSE)</f>
        <v>326</v>
      </c>
      <c r="F518" s="129">
        <f>VLOOKUP($B518,'from ED Prelim 2021 (PY)'!$A$6:$E$856,5,FALSE)</f>
        <v>0.16257668711656442</v>
      </c>
      <c r="H518" s="102">
        <v>46</v>
      </c>
      <c r="I518" s="102">
        <v>321</v>
      </c>
      <c r="J518" s="103">
        <v>0.14330218068535824</v>
      </c>
      <c r="L518" s="130">
        <f t="shared" si="28"/>
        <v>-7</v>
      </c>
      <c r="M518" s="130">
        <f t="shared" si="28"/>
        <v>-5</v>
      </c>
      <c r="N518" s="130">
        <f t="shared" si="28"/>
        <v>-1.9274506431206179E-2</v>
      </c>
      <c r="O518" t="str">
        <f t="shared" si="31"/>
        <v>1727780</v>
      </c>
      <c r="P518" s="8" t="b">
        <f t="shared" si="29"/>
        <v>1</v>
      </c>
      <c r="Q518" s="8" t="b">
        <f t="shared" si="30"/>
        <v>1</v>
      </c>
    </row>
    <row r="519" spans="1:17" ht="15.75" hidden="1" x14ac:dyDescent="0.25">
      <c r="A519" t="str">
        <f>VLOOKUP(O519,'OLDPY1 Public Dist &amp; Sch'!A513:C5370,3,FALSE)</f>
        <v>11018003026</v>
      </c>
      <c r="B519" s="126">
        <v>1727840</v>
      </c>
      <c r="C519" s="101" t="s">
        <v>2215</v>
      </c>
      <c r="D519" s="102">
        <f>VLOOKUP($B519,'FY24 Formula counts Final Feds'!$D$4:$L$855,3,FALSE)</f>
        <v>108</v>
      </c>
      <c r="E519" s="102">
        <f>VLOOKUP($B519,'FY24 Formula counts Final Feds'!$D$4:$L$855,9,FALSE)</f>
        <v>699</v>
      </c>
      <c r="F519" s="129">
        <f>VLOOKUP($B519,'from ED Prelim 2021 (PY)'!$A$6:$E$856,5,FALSE)</f>
        <v>0.15450643776824036</v>
      </c>
      <c r="H519" s="102">
        <v>73</v>
      </c>
      <c r="I519" s="102">
        <v>688</v>
      </c>
      <c r="J519" s="103">
        <v>0.10610465116279069</v>
      </c>
      <c r="L519" s="130">
        <f t="shared" si="28"/>
        <v>-35</v>
      </c>
      <c r="M519" s="130">
        <f t="shared" si="28"/>
        <v>-11</v>
      </c>
      <c r="N519" s="130">
        <f t="shared" si="28"/>
        <v>-4.8401786605449665E-2</v>
      </c>
      <c r="O519" t="str">
        <f t="shared" si="31"/>
        <v>1727840</v>
      </c>
      <c r="P519" s="8" t="b">
        <f t="shared" si="29"/>
        <v>1</v>
      </c>
      <c r="Q519" s="8" t="b">
        <f t="shared" si="30"/>
        <v>1</v>
      </c>
    </row>
    <row r="520" spans="1:17" ht="15.75" x14ac:dyDescent="0.25">
      <c r="A520" t="str">
        <f>VLOOKUP(O520,'OLDPY1 Public Dist &amp; Sch'!A514:C5371,3,FALSE)</f>
        <v>24032024C04</v>
      </c>
      <c r="B520" s="126">
        <v>1727930</v>
      </c>
      <c r="C520" s="101" t="s">
        <v>2216</v>
      </c>
      <c r="D520" s="102">
        <f>VLOOKUP($B520,'FY24 Formula counts Final Feds'!$D$4:$L$855,3,FALSE)</f>
        <v>4</v>
      </c>
      <c r="E520" s="102">
        <f>VLOOKUP($B520,'FY24 Formula counts Final Feds'!$D$4:$L$855,9,FALSE)</f>
        <v>116</v>
      </c>
      <c r="F520" s="129">
        <f>VLOOKUP($B520,'from ED Prelim 2021 (PY)'!$A$6:$E$856,5,FALSE)</f>
        <v>3.4482758620689655E-2</v>
      </c>
      <c r="H520" s="102">
        <v>4</v>
      </c>
      <c r="I520" s="102">
        <v>114</v>
      </c>
      <c r="J520" s="103">
        <v>3.5087719298245612E-2</v>
      </c>
      <c r="L520" s="130">
        <f t="shared" si="28"/>
        <v>0</v>
      </c>
      <c r="M520" s="130">
        <f t="shared" si="28"/>
        <v>-2</v>
      </c>
      <c r="N520" s="130">
        <f t="shared" si="28"/>
        <v>6.0496067755595739E-4</v>
      </c>
      <c r="O520" t="str">
        <f t="shared" si="31"/>
        <v>1727930</v>
      </c>
      <c r="P520" s="8" t="b">
        <f t="shared" si="29"/>
        <v>0</v>
      </c>
      <c r="Q520" s="8" t="b">
        <f t="shared" si="30"/>
        <v>0</v>
      </c>
    </row>
    <row r="521" spans="1:17" ht="15.75" hidden="1" x14ac:dyDescent="0.25">
      <c r="A521" t="str">
        <f>VLOOKUP(O521,'OLDPY1 Public Dist &amp; Sch'!A515:C5372,3,FALSE)</f>
        <v>50082060026</v>
      </c>
      <c r="B521" s="126">
        <v>1727960</v>
      </c>
      <c r="C521" s="101" t="s">
        <v>2217</v>
      </c>
      <c r="D521" s="102">
        <f>VLOOKUP($B521,'FY24 Formula counts Final Feds'!$D$4:$L$855,3,FALSE)</f>
        <v>56</v>
      </c>
      <c r="E521" s="102">
        <f>VLOOKUP($B521,'FY24 Formula counts Final Feds'!$D$4:$L$855,9,FALSE)</f>
        <v>572</v>
      </c>
      <c r="F521" s="129">
        <f>VLOOKUP($B521,'from ED Prelim 2021 (PY)'!$A$6:$E$856,5,FALSE)</f>
        <v>9.7902097902097904E-2</v>
      </c>
      <c r="H521" s="102">
        <v>66</v>
      </c>
      <c r="I521" s="102">
        <v>556</v>
      </c>
      <c r="J521" s="103">
        <v>0.11870503597122302</v>
      </c>
      <c r="L521" s="130">
        <f t="shared" ref="L521:N584" si="32">H521-D521</f>
        <v>10</v>
      </c>
      <c r="M521" s="130">
        <f t="shared" si="32"/>
        <v>-16</v>
      </c>
      <c r="N521" s="130">
        <f t="shared" si="32"/>
        <v>2.0802938069125115E-2</v>
      </c>
      <c r="O521" t="str">
        <f t="shared" si="31"/>
        <v>1727960</v>
      </c>
      <c r="P521" s="8" t="b">
        <f t="shared" ref="P521:P584" si="33">+IF(AND(H521&gt;9,J521&gt;0.02),TRUE,FALSE)</f>
        <v>1</v>
      </c>
      <c r="Q521" s="8" t="b">
        <f t="shared" ref="Q521:Q584" si="34">+IF(AND(D521&gt;9,F521&gt;0.02),TRUE,FALSE)</f>
        <v>1</v>
      </c>
    </row>
    <row r="522" spans="1:17" ht="15.75" hidden="1" x14ac:dyDescent="0.25">
      <c r="A522" t="str">
        <f>VLOOKUP(O522,'OLDPY1 Public Dist &amp; Sch'!A516:C5373,3,FALSE)</f>
        <v>51084016026</v>
      </c>
      <c r="B522" s="126">
        <v>1727990</v>
      </c>
      <c r="C522" s="101" t="s">
        <v>2595</v>
      </c>
      <c r="D522" s="102">
        <f>VLOOKUP($B522,'FY24 Formula counts Final Feds'!$D$4:$L$855,3,FALSE)</f>
        <v>88</v>
      </c>
      <c r="E522" s="102">
        <f>VLOOKUP($B522,'FY24 Formula counts Final Feds'!$D$4:$L$855,9,FALSE)</f>
        <v>1019</v>
      </c>
      <c r="F522" s="129">
        <f>VLOOKUP($B522,'from ED Prelim 2021 (PY)'!$A$6:$E$856,5,FALSE)</f>
        <v>8.6359175662414134E-2</v>
      </c>
      <c r="H522" s="102">
        <v>77</v>
      </c>
      <c r="I522" s="102">
        <v>994</v>
      </c>
      <c r="J522" s="103">
        <v>7.746478873239436E-2</v>
      </c>
      <c r="L522" s="130">
        <f t="shared" si="32"/>
        <v>-11</v>
      </c>
      <c r="M522" s="130">
        <f t="shared" si="32"/>
        <v>-25</v>
      </c>
      <c r="N522" s="130">
        <f t="shared" si="32"/>
        <v>-8.8943869300197737E-3</v>
      </c>
      <c r="O522" t="str">
        <f t="shared" ref="O522:O585" si="35">LEFT(B522,7)</f>
        <v>1727990</v>
      </c>
      <c r="P522" s="8" t="b">
        <f t="shared" si="33"/>
        <v>1</v>
      </c>
      <c r="Q522" s="8" t="b">
        <f t="shared" si="34"/>
        <v>1</v>
      </c>
    </row>
    <row r="523" spans="1:17" ht="15.75" hidden="1" x14ac:dyDescent="0.25">
      <c r="A523" t="str">
        <f>VLOOKUP(O523,'OLDPY1 Public Dist &amp; Sch'!A517:C5374,3,FALSE)</f>
        <v>17054088002</v>
      </c>
      <c r="B523" s="126">
        <v>1700103</v>
      </c>
      <c r="C523" s="101" t="s">
        <v>2218</v>
      </c>
      <c r="D523" s="102">
        <f>VLOOKUP($B523,'FY24 Formula counts Final Feds'!$D$4:$L$855,3,FALSE)</f>
        <v>17</v>
      </c>
      <c r="E523" s="102">
        <f>VLOOKUP($B523,'FY24 Formula counts Final Feds'!$D$4:$L$855,9,FALSE)</f>
        <v>122</v>
      </c>
      <c r="F523" s="129">
        <f>VLOOKUP($B523,'from ED Prelim 2021 (PY)'!$A$6:$E$856,5,FALSE)</f>
        <v>0.13934426229508196</v>
      </c>
      <c r="H523" s="102">
        <v>17</v>
      </c>
      <c r="I523" s="102">
        <v>123</v>
      </c>
      <c r="J523" s="103">
        <v>0.13821138211382114</v>
      </c>
      <c r="L523" s="130">
        <f t="shared" si="32"/>
        <v>0</v>
      </c>
      <c r="M523" s="130">
        <f t="shared" si="32"/>
        <v>1</v>
      </c>
      <c r="N523" s="130">
        <f t="shared" si="32"/>
        <v>-1.1328801812608147E-3</v>
      </c>
      <c r="O523" t="str">
        <f t="shared" si="35"/>
        <v>1700103</v>
      </c>
      <c r="P523" s="8" t="b">
        <f t="shared" si="33"/>
        <v>1</v>
      </c>
      <c r="Q523" s="8" t="b">
        <f t="shared" si="34"/>
        <v>1</v>
      </c>
    </row>
    <row r="524" spans="1:17" ht="15.75" hidden="1" x14ac:dyDescent="0.25">
      <c r="A524" t="str">
        <f>VLOOKUP(O524,'OLDPY1 Public Dist &amp; Sch'!A518:C5375,3,FALSE)</f>
        <v>20096006004</v>
      </c>
      <c r="B524" s="126">
        <v>1728110</v>
      </c>
      <c r="C524" s="101" t="s">
        <v>2219</v>
      </c>
      <c r="D524" s="102">
        <f>VLOOKUP($B524,'FY24 Formula counts Final Feds'!$D$4:$L$855,3,FALSE)</f>
        <v>22</v>
      </c>
      <c r="E524" s="102">
        <f>VLOOKUP($B524,'FY24 Formula counts Final Feds'!$D$4:$L$855,9,FALSE)</f>
        <v>189</v>
      </c>
      <c r="F524" s="129">
        <f>VLOOKUP($B524,'from ED Prelim 2021 (PY)'!$A$6:$E$856,5,FALSE)</f>
        <v>0.1164021164021164</v>
      </c>
      <c r="H524" s="102">
        <v>23</v>
      </c>
      <c r="I524" s="102">
        <v>182</v>
      </c>
      <c r="J524" s="103">
        <v>0.12637362637362637</v>
      </c>
      <c r="L524" s="130">
        <f t="shared" si="32"/>
        <v>1</v>
      </c>
      <c r="M524" s="130">
        <f t="shared" si="32"/>
        <v>-7</v>
      </c>
      <c r="N524" s="130">
        <f t="shared" si="32"/>
        <v>9.9715099715099731E-3</v>
      </c>
      <c r="O524" t="str">
        <f t="shared" si="35"/>
        <v>1728110</v>
      </c>
      <c r="P524" s="8" t="b">
        <f t="shared" si="33"/>
        <v>1</v>
      </c>
      <c r="Q524" s="8" t="b">
        <f t="shared" si="34"/>
        <v>1</v>
      </c>
    </row>
    <row r="525" spans="1:17" ht="15.75" hidden="1" x14ac:dyDescent="0.25">
      <c r="A525" t="str">
        <f>VLOOKUP(O525,'OLDPY1 Public Dist &amp; Sch'!A519:C5376,3,FALSE)</f>
        <v>56099122002</v>
      </c>
      <c r="B525" s="126">
        <v>1728140</v>
      </c>
      <c r="C525" s="101" t="s">
        <v>2220</v>
      </c>
      <c r="D525" s="102">
        <f>VLOOKUP($B525,'FY24 Formula counts Final Feds'!$D$4:$L$855,3,FALSE)</f>
        <v>215</v>
      </c>
      <c r="E525" s="102">
        <f>VLOOKUP($B525,'FY24 Formula counts Final Feds'!$D$4:$L$855,9,FALSE)</f>
        <v>5807</v>
      </c>
      <c r="F525" s="129">
        <f>VLOOKUP($B525,'from ED Prelim 2021 (PY)'!$A$6:$E$856,5,FALSE)</f>
        <v>3.7024281040123987E-2</v>
      </c>
      <c r="H525" s="102">
        <v>156</v>
      </c>
      <c r="I525" s="102">
        <v>5646</v>
      </c>
      <c r="J525" s="103">
        <v>2.763018065887354E-2</v>
      </c>
      <c r="L525" s="130">
        <f t="shared" si="32"/>
        <v>-59</v>
      </c>
      <c r="M525" s="130">
        <f t="shared" si="32"/>
        <v>-161</v>
      </c>
      <c r="N525" s="130">
        <f t="shared" si="32"/>
        <v>-9.3941003812504469E-3</v>
      </c>
      <c r="O525" t="str">
        <f t="shared" si="35"/>
        <v>1728140</v>
      </c>
      <c r="P525" s="8" t="b">
        <f t="shared" si="33"/>
        <v>1</v>
      </c>
      <c r="Q525" s="8" t="b">
        <f t="shared" si="34"/>
        <v>1</v>
      </c>
    </row>
    <row r="526" spans="1:17" ht="15.75" hidden="1" x14ac:dyDescent="0.25">
      <c r="A526" t="str">
        <f>VLOOKUP(O526,'OLDPY1 Public Dist &amp; Sch'!A520:C5377,3,FALSE)</f>
        <v>21044032003</v>
      </c>
      <c r="B526" s="126">
        <v>1728160</v>
      </c>
      <c r="C526" s="101" t="s">
        <v>2221</v>
      </c>
      <c r="D526" s="102">
        <f>VLOOKUP($B526,'FY24 Formula counts Final Feds'!$D$4:$L$855,3,FALSE)</f>
        <v>38</v>
      </c>
      <c r="E526" s="102">
        <f>VLOOKUP($B526,'FY24 Formula counts Final Feds'!$D$4:$L$855,9,FALSE)</f>
        <v>247</v>
      </c>
      <c r="F526" s="129">
        <f>VLOOKUP($B526,'from ED Prelim 2021 (PY)'!$A$6:$E$856,5,FALSE)</f>
        <v>0.15384615384615385</v>
      </c>
      <c r="H526" s="102">
        <v>28</v>
      </c>
      <c r="I526" s="102">
        <v>225</v>
      </c>
      <c r="J526" s="103">
        <v>0.12444444444444444</v>
      </c>
      <c r="L526" s="130">
        <f t="shared" si="32"/>
        <v>-10</v>
      </c>
      <c r="M526" s="130">
        <f t="shared" si="32"/>
        <v>-22</v>
      </c>
      <c r="N526" s="130">
        <f t="shared" si="32"/>
        <v>-2.9401709401709414E-2</v>
      </c>
      <c r="O526" t="str">
        <f t="shared" si="35"/>
        <v>1728160</v>
      </c>
      <c r="P526" s="8" t="b">
        <f t="shared" si="33"/>
        <v>1</v>
      </c>
      <c r="Q526" s="8" t="b">
        <f t="shared" si="34"/>
        <v>1</v>
      </c>
    </row>
    <row r="527" spans="1:17" ht="15.75" hidden="1" x14ac:dyDescent="0.25">
      <c r="A527" t="str">
        <f>VLOOKUP(O527,'OLDPY1 Public Dist &amp; Sch'!A521:C5378,3,FALSE)</f>
        <v>05016203017</v>
      </c>
      <c r="B527" s="126">
        <v>1728200</v>
      </c>
      <c r="C527" s="101" t="s">
        <v>2222</v>
      </c>
      <c r="D527" s="102">
        <f>VLOOKUP($B527,'FY24 Formula counts Final Feds'!$D$4:$L$855,3,FALSE)</f>
        <v>116</v>
      </c>
      <c r="E527" s="102">
        <f>VLOOKUP($B527,'FY24 Formula counts Final Feds'!$D$4:$L$855,9,FALSE)</f>
        <v>4776</v>
      </c>
      <c r="F527" s="129">
        <f>VLOOKUP($B527,'from ED Prelim 2021 (PY)'!$A$6:$E$856,5,FALSE)</f>
        <v>2.4288107202680067E-2</v>
      </c>
      <c r="H527" s="102">
        <v>127</v>
      </c>
      <c r="I527" s="102">
        <v>4623</v>
      </c>
      <c r="J527" s="103">
        <v>2.7471338957386977E-2</v>
      </c>
      <c r="L527" s="130">
        <f t="shared" si="32"/>
        <v>11</v>
      </c>
      <c r="M527" s="130">
        <f t="shared" si="32"/>
        <v>-153</v>
      </c>
      <c r="N527" s="130">
        <f t="shared" si="32"/>
        <v>3.1832317547069097E-3</v>
      </c>
      <c r="O527" t="str">
        <f t="shared" si="35"/>
        <v>1728200</v>
      </c>
      <c r="P527" s="8" t="b">
        <f t="shared" si="33"/>
        <v>1</v>
      </c>
      <c r="Q527" s="8" t="b">
        <f t="shared" si="34"/>
        <v>1</v>
      </c>
    </row>
    <row r="528" spans="1:17" ht="15.75" hidden="1" x14ac:dyDescent="0.25">
      <c r="A528" t="str">
        <f>VLOOKUP(O528,'OLDPY1 Public Dist &amp; Sch'!A522:C5379,3,FALSE)</f>
        <v>24047066004</v>
      </c>
      <c r="B528" s="126">
        <v>1728270</v>
      </c>
      <c r="C528" s="101" t="s">
        <v>2223</v>
      </c>
      <c r="D528" s="102">
        <f>VLOOKUP($B528,'FY24 Formula counts Final Feds'!$D$4:$L$855,3,FALSE)</f>
        <v>23</v>
      </c>
      <c r="E528" s="102">
        <f>VLOOKUP($B528,'FY24 Formula counts Final Feds'!$D$4:$L$855,9,FALSE)</f>
        <v>314</v>
      </c>
      <c r="F528" s="129">
        <f>VLOOKUP($B528,'from ED Prelim 2021 (PY)'!$A$6:$E$856,5,FALSE)</f>
        <v>7.32484076433121E-2</v>
      </c>
      <c r="H528" s="102">
        <v>22</v>
      </c>
      <c r="I528" s="102">
        <v>309</v>
      </c>
      <c r="J528" s="103">
        <v>7.1197411003236247E-2</v>
      </c>
      <c r="L528" s="130">
        <f t="shared" si="32"/>
        <v>-1</v>
      </c>
      <c r="M528" s="130">
        <f t="shared" si="32"/>
        <v>-5</v>
      </c>
      <c r="N528" s="130">
        <f t="shared" si="32"/>
        <v>-2.0509966400758528E-3</v>
      </c>
      <c r="O528" t="str">
        <f t="shared" si="35"/>
        <v>1728270</v>
      </c>
      <c r="P528" s="8" t="b">
        <f t="shared" si="33"/>
        <v>1</v>
      </c>
      <c r="Q528" s="8" t="b">
        <f t="shared" si="34"/>
        <v>1</v>
      </c>
    </row>
    <row r="529" spans="1:17" ht="15.75" hidden="1" x14ac:dyDescent="0.25">
      <c r="A529" t="str">
        <f>VLOOKUP(O529,'OLDPY1 Public Dist &amp; Sch'!A523:C5380,3,FALSE)</f>
        <v>24047018016</v>
      </c>
      <c r="B529" s="126">
        <v>1728260</v>
      </c>
      <c r="C529" s="101" t="s">
        <v>2224</v>
      </c>
      <c r="D529" s="102">
        <f>VLOOKUP($B529,'FY24 Formula counts Final Feds'!$D$4:$L$855,3,FALSE)</f>
        <v>14</v>
      </c>
      <c r="E529" s="102">
        <f>VLOOKUP($B529,'FY24 Formula counts Final Feds'!$D$4:$L$855,9,FALSE)</f>
        <v>239</v>
      </c>
      <c r="F529" s="129">
        <f>VLOOKUP($B529,'from ED Prelim 2021 (PY)'!$A$6:$E$856,5,FALSE)</f>
        <v>5.8577405857740586E-2</v>
      </c>
      <c r="H529" s="102">
        <v>29</v>
      </c>
      <c r="I529" s="102">
        <v>236</v>
      </c>
      <c r="J529" s="103">
        <v>0.1228813559322034</v>
      </c>
      <c r="L529" s="130">
        <f t="shared" si="32"/>
        <v>15</v>
      </c>
      <c r="M529" s="130">
        <f t="shared" si="32"/>
        <v>-3</v>
      </c>
      <c r="N529" s="130">
        <f t="shared" si="32"/>
        <v>6.430395007446281E-2</v>
      </c>
      <c r="O529" t="str">
        <f t="shared" si="35"/>
        <v>1728260</v>
      </c>
      <c r="P529" s="8" t="b">
        <f t="shared" si="33"/>
        <v>1</v>
      </c>
      <c r="Q529" s="8" t="b">
        <f t="shared" si="34"/>
        <v>1</v>
      </c>
    </row>
    <row r="530" spans="1:17" ht="15.75" hidden="1" x14ac:dyDescent="0.25">
      <c r="A530" t="str">
        <f>VLOOKUP(O530,'OLDPY1 Public Dist &amp; Sch'!A524:C5381,3,FALSE)</f>
        <v>05016071002</v>
      </c>
      <c r="B530" s="126">
        <v>1728500</v>
      </c>
      <c r="C530" s="101" t="s">
        <v>2225</v>
      </c>
      <c r="D530" s="102">
        <f>VLOOKUP($B530,'FY24 Formula counts Final Feds'!$D$4:$L$855,3,FALSE)</f>
        <v>77</v>
      </c>
      <c r="E530" s="102">
        <f>VLOOKUP($B530,'FY24 Formula counts Final Feds'!$D$4:$L$855,9,FALSE)</f>
        <v>632</v>
      </c>
      <c r="F530" s="129">
        <f>VLOOKUP($B530,'from ED Prelim 2021 (PY)'!$A$6:$E$856,5,FALSE)</f>
        <v>0.12183544303797468</v>
      </c>
      <c r="H530" s="102">
        <v>55</v>
      </c>
      <c r="I530" s="102">
        <v>611</v>
      </c>
      <c r="J530" s="103">
        <v>9.0016366612111293E-2</v>
      </c>
      <c r="L530" s="130">
        <f t="shared" si="32"/>
        <v>-22</v>
      </c>
      <c r="M530" s="130">
        <f t="shared" si="32"/>
        <v>-21</v>
      </c>
      <c r="N530" s="130">
        <f t="shared" si="32"/>
        <v>-3.1819076425863388E-2</v>
      </c>
      <c r="O530" t="str">
        <f t="shared" si="35"/>
        <v>1728500</v>
      </c>
      <c r="P530" s="8" t="b">
        <f t="shared" si="33"/>
        <v>1</v>
      </c>
      <c r="Q530" s="8" t="b">
        <f t="shared" si="34"/>
        <v>1</v>
      </c>
    </row>
    <row r="531" spans="1:17" ht="15.75" hidden="1" x14ac:dyDescent="0.25">
      <c r="A531" t="str">
        <f>VLOOKUP(O531,'OLDPY1 Public Dist &amp; Sch'!A525:C5382,3,FALSE)</f>
        <v>05016219017</v>
      </c>
      <c r="B531" s="126">
        <v>1728530</v>
      </c>
      <c r="C531" s="101" t="s">
        <v>2226</v>
      </c>
      <c r="D531" s="102">
        <f>VLOOKUP($B531,'FY24 Formula counts Final Feds'!$D$4:$L$855,3,FALSE)</f>
        <v>620</v>
      </c>
      <c r="E531" s="102">
        <f>VLOOKUP($B531,'FY24 Formula counts Final Feds'!$D$4:$L$855,9,FALSE)</f>
        <v>5527</v>
      </c>
      <c r="F531" s="129">
        <f>VLOOKUP($B531,'from ED Prelim 2021 (PY)'!$A$6:$E$856,5,FALSE)</f>
        <v>0.11217658766057535</v>
      </c>
      <c r="H531" s="102">
        <v>706</v>
      </c>
      <c r="I531" s="102">
        <v>5349</v>
      </c>
      <c r="J531" s="103">
        <v>0.13198728734342868</v>
      </c>
      <c r="L531" s="130">
        <f t="shared" si="32"/>
        <v>86</v>
      </c>
      <c r="M531" s="130">
        <f t="shared" si="32"/>
        <v>-178</v>
      </c>
      <c r="N531" s="130">
        <f t="shared" si="32"/>
        <v>1.981069968285333E-2</v>
      </c>
      <c r="O531" t="str">
        <f t="shared" si="35"/>
        <v>1728530</v>
      </c>
      <c r="P531" s="8" t="b">
        <f t="shared" si="33"/>
        <v>1</v>
      </c>
      <c r="Q531" s="8" t="b">
        <f t="shared" si="34"/>
        <v>1</v>
      </c>
    </row>
    <row r="532" spans="1:17" ht="15.75" hidden="1" x14ac:dyDescent="0.25">
      <c r="A532" t="str">
        <f>VLOOKUP(O532,'OLDPY1 Public Dist &amp; Sch'!A526:C5383,3,FALSE)</f>
        <v>44063002003</v>
      </c>
      <c r="B532" s="126">
        <v>1700222</v>
      </c>
      <c r="C532" s="101" t="s">
        <v>2227</v>
      </c>
      <c r="D532" s="102">
        <f>VLOOKUP($B532,'FY24 Formula counts Final Feds'!$D$4:$L$855,3,FALSE)</f>
        <v>73</v>
      </c>
      <c r="E532" s="102">
        <f>VLOOKUP($B532,'FY24 Formula counts Final Feds'!$D$4:$L$855,9,FALSE)</f>
        <v>1288</v>
      </c>
      <c r="F532" s="129">
        <f>VLOOKUP($B532,'from ED Prelim 2021 (PY)'!$A$6:$E$856,5,FALSE)</f>
        <v>5.6677018633540376E-2</v>
      </c>
      <c r="H532" s="102">
        <v>66</v>
      </c>
      <c r="I532" s="102">
        <v>1259</v>
      </c>
      <c r="J532" s="103">
        <v>5.2422557585385228E-2</v>
      </c>
      <c r="L532" s="130">
        <f t="shared" si="32"/>
        <v>-7</v>
      </c>
      <c r="M532" s="130">
        <f t="shared" si="32"/>
        <v>-29</v>
      </c>
      <c r="N532" s="130">
        <f t="shared" si="32"/>
        <v>-4.2544610481551476E-3</v>
      </c>
      <c r="O532" t="str">
        <f t="shared" si="35"/>
        <v>1700222</v>
      </c>
      <c r="P532" s="8" t="b">
        <f t="shared" si="33"/>
        <v>1</v>
      </c>
      <c r="Q532" s="8" t="b">
        <f t="shared" si="34"/>
        <v>1</v>
      </c>
    </row>
    <row r="533" spans="1:17" ht="15.75" hidden="1" x14ac:dyDescent="0.25">
      <c r="A533" t="str">
        <f>VLOOKUP(O533,'OLDPY1 Public Dist &amp; Sch'!A527:C5384,3,FALSE)</f>
        <v>03068022026</v>
      </c>
      <c r="B533" s="126">
        <v>1728560</v>
      </c>
      <c r="C533" s="101" t="s">
        <v>2228</v>
      </c>
      <c r="D533" s="102">
        <f>VLOOKUP($B533,'FY24 Formula counts Final Feds'!$D$4:$L$855,3,FALSE)</f>
        <v>100</v>
      </c>
      <c r="E533" s="102">
        <f>VLOOKUP($B533,'FY24 Formula counts Final Feds'!$D$4:$L$855,9,FALSE)</f>
        <v>694</v>
      </c>
      <c r="F533" s="129">
        <f>VLOOKUP($B533,'from ED Prelim 2021 (PY)'!$A$6:$E$856,5,FALSE)</f>
        <v>0.14409221902017291</v>
      </c>
      <c r="H533" s="102">
        <v>116</v>
      </c>
      <c r="I533" s="102">
        <v>686</v>
      </c>
      <c r="J533" s="103">
        <v>0.16909620991253643</v>
      </c>
      <c r="L533" s="130">
        <f t="shared" si="32"/>
        <v>16</v>
      </c>
      <c r="M533" s="130">
        <f t="shared" si="32"/>
        <v>-8</v>
      </c>
      <c r="N533" s="130">
        <f t="shared" si="32"/>
        <v>2.500399089236352E-2</v>
      </c>
      <c r="O533" t="str">
        <f t="shared" si="35"/>
        <v>1728560</v>
      </c>
      <c r="P533" s="8" t="b">
        <f t="shared" si="33"/>
        <v>1</v>
      </c>
      <c r="Q533" s="8" t="b">
        <f t="shared" si="34"/>
        <v>1</v>
      </c>
    </row>
    <row r="534" spans="1:17" ht="15.75" hidden="1" x14ac:dyDescent="0.25">
      <c r="A534" t="str">
        <f>VLOOKUP(O534,'OLDPY1 Public Dist &amp; Sch'!A528:C5385,3,FALSE)</f>
        <v>06016080002</v>
      </c>
      <c r="B534" s="126">
        <v>1728650</v>
      </c>
      <c r="C534" s="101" t="s">
        <v>2229</v>
      </c>
      <c r="D534" s="102">
        <f>VLOOKUP($B534,'FY24 Formula counts Final Feds'!$D$4:$L$855,3,FALSE)</f>
        <v>136</v>
      </c>
      <c r="E534" s="102">
        <f>VLOOKUP($B534,'FY24 Formula counts Final Feds'!$D$4:$L$855,9,FALSE)</f>
        <v>1241</v>
      </c>
      <c r="F534" s="129">
        <f>VLOOKUP($B534,'from ED Prelim 2021 (PY)'!$A$6:$E$856,5,FALSE)</f>
        <v>0.1095890410958904</v>
      </c>
      <c r="H534" s="102">
        <v>90</v>
      </c>
      <c r="I534" s="102">
        <v>1201</v>
      </c>
      <c r="J534" s="103">
        <v>7.4937552039966701E-2</v>
      </c>
      <c r="L534" s="130">
        <f t="shared" si="32"/>
        <v>-46</v>
      </c>
      <c r="M534" s="130">
        <f t="shared" si="32"/>
        <v>-40</v>
      </c>
      <c r="N534" s="130">
        <f t="shared" si="32"/>
        <v>-3.4651489055923704E-2</v>
      </c>
      <c r="O534" t="str">
        <f t="shared" si="35"/>
        <v>1728650</v>
      </c>
      <c r="P534" s="8" t="b">
        <f t="shared" si="33"/>
        <v>1</v>
      </c>
      <c r="Q534" s="8" t="b">
        <f t="shared" si="34"/>
        <v>1</v>
      </c>
    </row>
    <row r="535" spans="1:17" ht="15.75" hidden="1" x14ac:dyDescent="0.25">
      <c r="A535" t="str">
        <f>VLOOKUP(O535,'OLDPY1 Public Dist &amp; Sch'!A529:C5386,3,FALSE)</f>
        <v>20097003026</v>
      </c>
      <c r="B535" s="126">
        <v>1700004</v>
      </c>
      <c r="C535" s="101" t="s">
        <v>2230</v>
      </c>
      <c r="D535" s="102">
        <f>VLOOKUP($B535,'FY24 Formula counts Final Feds'!$D$4:$L$855,3,FALSE)</f>
        <v>143</v>
      </c>
      <c r="E535" s="102">
        <f>VLOOKUP($B535,'FY24 Formula counts Final Feds'!$D$4:$L$855,9,FALSE)</f>
        <v>775</v>
      </c>
      <c r="F535" s="129">
        <f>VLOOKUP($B535,'from ED Prelim 2021 (PY)'!$A$6:$E$856,5,FALSE)</f>
        <v>0.18451612903225806</v>
      </c>
      <c r="H535" s="102">
        <v>140</v>
      </c>
      <c r="I535" s="102">
        <v>743</v>
      </c>
      <c r="J535" s="103">
        <v>0.18842530282637954</v>
      </c>
      <c r="L535" s="130">
        <f t="shared" si="32"/>
        <v>-3</v>
      </c>
      <c r="M535" s="130">
        <f t="shared" si="32"/>
        <v>-32</v>
      </c>
      <c r="N535" s="130">
        <f t="shared" si="32"/>
        <v>3.9091737941214788E-3</v>
      </c>
      <c r="O535" t="str">
        <f t="shared" si="35"/>
        <v>1700004</v>
      </c>
      <c r="P535" s="8" t="b">
        <f t="shared" si="33"/>
        <v>1</v>
      </c>
      <c r="Q535" s="8" t="b">
        <f t="shared" si="34"/>
        <v>1</v>
      </c>
    </row>
    <row r="536" spans="1:17" ht="15.75" hidden="1" x14ac:dyDescent="0.25">
      <c r="A536" t="str">
        <f>VLOOKUP(O536,'OLDPY1 Public Dist &amp; Sch'!A530:C5387,3,FALSE)</f>
        <v>04004200026</v>
      </c>
      <c r="B536" s="126">
        <v>1728700</v>
      </c>
      <c r="C536" s="101" t="s">
        <v>2231</v>
      </c>
      <c r="D536" s="102">
        <f>VLOOKUP($B536,'FY24 Formula counts Final Feds'!$D$4:$L$855,3,FALSE)</f>
        <v>212</v>
      </c>
      <c r="E536" s="102">
        <f>VLOOKUP($B536,'FY24 Formula counts Final Feds'!$D$4:$L$855,9,FALSE)</f>
        <v>1712</v>
      </c>
      <c r="F536" s="129">
        <f>VLOOKUP($B536,'from ED Prelim 2021 (PY)'!$A$6:$E$856,5,FALSE)</f>
        <v>0.12383177570093458</v>
      </c>
      <c r="H536" s="102">
        <v>187</v>
      </c>
      <c r="I536" s="102">
        <v>1669</v>
      </c>
      <c r="J536" s="103">
        <v>0.11204313960455363</v>
      </c>
      <c r="L536" s="130">
        <f t="shared" si="32"/>
        <v>-25</v>
      </c>
      <c r="M536" s="130">
        <f t="shared" si="32"/>
        <v>-43</v>
      </c>
      <c r="N536" s="130">
        <f t="shared" si="32"/>
        <v>-1.178863609638095E-2</v>
      </c>
      <c r="O536" t="str">
        <f t="shared" si="35"/>
        <v>1728700</v>
      </c>
      <c r="P536" s="8" t="b">
        <f t="shared" si="33"/>
        <v>1</v>
      </c>
      <c r="Q536" s="8" t="b">
        <f t="shared" si="34"/>
        <v>1</v>
      </c>
    </row>
    <row r="537" spans="1:17" ht="15.75" hidden="1" x14ac:dyDescent="0.25">
      <c r="A537" t="str">
        <f>VLOOKUP(O537,'OLDPY1 Public Dist &amp; Sch'!A531:C5388,3,FALSE)</f>
        <v>34049187026</v>
      </c>
      <c r="B537" s="126">
        <v>1700110</v>
      </c>
      <c r="C537" s="101" t="s">
        <v>2232</v>
      </c>
      <c r="D537" s="102">
        <f>VLOOKUP($B537,'FY24 Formula counts Final Feds'!$D$4:$L$855,3,FALSE)</f>
        <v>837</v>
      </c>
      <c r="E537" s="102">
        <f>VLOOKUP($B537,'FY24 Formula counts Final Feds'!$D$4:$L$855,9,FALSE)</f>
        <v>3557</v>
      </c>
      <c r="F537" s="129">
        <f>VLOOKUP($B537,'from ED Prelim 2021 (PY)'!$A$6:$E$856,5,FALSE)</f>
        <v>0.2353106550463874</v>
      </c>
      <c r="H537" s="102">
        <v>903</v>
      </c>
      <c r="I537" s="102">
        <v>3451</v>
      </c>
      <c r="J537" s="103">
        <v>0.26166328600405681</v>
      </c>
      <c r="L537" s="130">
        <f t="shared" si="32"/>
        <v>66</v>
      </c>
      <c r="M537" s="130">
        <f t="shared" si="32"/>
        <v>-106</v>
      </c>
      <c r="N537" s="130">
        <f t="shared" si="32"/>
        <v>2.6352630957669404E-2</v>
      </c>
      <c r="O537" t="str">
        <f t="shared" si="35"/>
        <v>1700110</v>
      </c>
      <c r="P537" s="8" t="b">
        <f t="shared" si="33"/>
        <v>1</v>
      </c>
      <c r="Q537" s="8" t="b">
        <f t="shared" si="34"/>
        <v>1</v>
      </c>
    </row>
    <row r="538" spans="1:17" ht="15.75" hidden="1" x14ac:dyDescent="0.25">
      <c r="A538" t="str">
        <f>VLOOKUP(O538,'OLDPY1 Public Dist &amp; Sch'!A532:C5389,3,FALSE)</f>
        <v>12013025026</v>
      </c>
      <c r="B538" s="126">
        <v>1728810</v>
      </c>
      <c r="C538" s="101" t="s">
        <v>2233</v>
      </c>
      <c r="D538" s="102">
        <f>VLOOKUP($B538,'FY24 Formula counts Final Feds'!$D$4:$L$855,3,FALSE)</f>
        <v>142</v>
      </c>
      <c r="E538" s="102">
        <f>VLOOKUP($B538,'FY24 Formula counts Final Feds'!$D$4:$L$855,9,FALSE)</f>
        <v>665</v>
      </c>
      <c r="F538" s="129">
        <f>VLOOKUP($B538,'from ED Prelim 2021 (PY)'!$A$6:$E$856,5,FALSE)</f>
        <v>0.21353383458646616</v>
      </c>
      <c r="H538" s="102">
        <v>99</v>
      </c>
      <c r="I538" s="102">
        <v>650</v>
      </c>
      <c r="J538" s="103">
        <v>0.15230769230769231</v>
      </c>
      <c r="L538" s="130">
        <f t="shared" si="32"/>
        <v>-43</v>
      </c>
      <c r="M538" s="130">
        <f t="shared" si="32"/>
        <v>-15</v>
      </c>
      <c r="N538" s="130">
        <f t="shared" si="32"/>
        <v>-6.1226142278773849E-2</v>
      </c>
      <c r="O538" t="str">
        <f t="shared" si="35"/>
        <v>1728810</v>
      </c>
      <c r="P538" s="8" t="b">
        <f t="shared" si="33"/>
        <v>1</v>
      </c>
      <c r="Q538" s="8" t="b">
        <f t="shared" si="34"/>
        <v>1</v>
      </c>
    </row>
    <row r="539" spans="1:17" ht="15.75" hidden="1" x14ac:dyDescent="0.25">
      <c r="A539" t="str">
        <f>VLOOKUP(O539,'OLDPY1 Public Dist &amp; Sch'!A533:C5390,3,FALSE)</f>
        <v>40031003026</v>
      </c>
      <c r="B539" s="126">
        <v>1742240</v>
      </c>
      <c r="C539" s="101" t="s">
        <v>2234</v>
      </c>
      <c r="D539" s="102">
        <f>VLOOKUP($B539,'FY24 Formula counts Final Feds'!$D$4:$L$855,3,FALSE)</f>
        <v>177</v>
      </c>
      <c r="E539" s="102">
        <f>VLOOKUP($B539,'FY24 Formula counts Final Feds'!$D$4:$L$855,9,FALSE)</f>
        <v>796</v>
      </c>
      <c r="F539" s="129">
        <f>VLOOKUP($B539,'from ED Prelim 2021 (PY)'!$A$6:$E$856,5,FALSE)</f>
        <v>0.22236180904522612</v>
      </c>
      <c r="H539" s="102">
        <v>140</v>
      </c>
      <c r="I539" s="102">
        <v>771</v>
      </c>
      <c r="J539" s="103">
        <v>0.18158236057068741</v>
      </c>
      <c r="L539" s="130">
        <f t="shared" si="32"/>
        <v>-37</v>
      </c>
      <c r="M539" s="130">
        <f t="shared" si="32"/>
        <v>-25</v>
      </c>
      <c r="N539" s="130">
        <f t="shared" si="32"/>
        <v>-4.077944847453871E-2</v>
      </c>
      <c r="O539" t="str">
        <f t="shared" si="35"/>
        <v>1742240</v>
      </c>
      <c r="P539" s="8" t="b">
        <f t="shared" si="33"/>
        <v>1</v>
      </c>
      <c r="Q539" s="8" t="b">
        <f t="shared" si="34"/>
        <v>1</v>
      </c>
    </row>
    <row r="540" spans="1:17" ht="15.75" hidden="1" x14ac:dyDescent="0.25">
      <c r="A540" t="str">
        <f>VLOOKUP(O540,'OLDPY1 Public Dist &amp; Sch'!A534:C5391,3,FALSE)</f>
        <v>40056034026</v>
      </c>
      <c r="B540" s="126">
        <v>1701403</v>
      </c>
      <c r="C540" s="101" t="s">
        <v>2235</v>
      </c>
      <c r="D540" s="102">
        <f>VLOOKUP($B540,'FY24 Formula counts Final Feds'!$D$4:$L$855,3,FALSE)</f>
        <v>277</v>
      </c>
      <c r="E540" s="102">
        <f>VLOOKUP($B540,'FY24 Formula counts Final Feds'!$D$4:$L$855,9,FALSE)</f>
        <v>1293</v>
      </c>
      <c r="F540" s="129">
        <f>VLOOKUP($B540,'from ED Prelim 2021 (PY)'!$A$6:$E$856,5,FALSE)</f>
        <v>0.21423047177107502</v>
      </c>
      <c r="H540" s="102">
        <v>148</v>
      </c>
      <c r="I540" s="102">
        <v>1254</v>
      </c>
      <c r="J540" s="103">
        <v>0.11802232854864433</v>
      </c>
      <c r="L540" s="130">
        <f t="shared" si="32"/>
        <v>-129</v>
      </c>
      <c r="M540" s="130">
        <f t="shared" si="32"/>
        <v>-39</v>
      </c>
      <c r="N540" s="130">
        <f t="shared" si="32"/>
        <v>-9.6208143222430681E-2</v>
      </c>
      <c r="O540" t="str">
        <f t="shared" si="35"/>
        <v>1701403</v>
      </c>
      <c r="P540" s="8" t="b">
        <f t="shared" si="33"/>
        <v>1</v>
      </c>
      <c r="Q540" s="8" t="b">
        <f t="shared" si="34"/>
        <v>1</v>
      </c>
    </row>
    <row r="541" spans="1:17" ht="15.75" hidden="1" x14ac:dyDescent="0.25">
      <c r="A541" t="str">
        <f>VLOOKUP(O541,'OLDPY1 Public Dist &amp; Sch'!A535:C5392,3,FALSE)</f>
        <v>07016117002</v>
      </c>
      <c r="B541" s="126">
        <v>1728890</v>
      </c>
      <c r="C541" s="101" t="s">
        <v>2236</v>
      </c>
      <c r="D541" s="102">
        <f>VLOOKUP($B541,'FY24 Formula counts Final Feds'!$D$4:$L$855,3,FALSE)</f>
        <v>777</v>
      </c>
      <c r="E541" s="102">
        <f>VLOOKUP($B541,'FY24 Formula counts Final Feds'!$D$4:$L$855,9,FALSE)</f>
        <v>3364</v>
      </c>
      <c r="F541" s="129">
        <f>VLOOKUP($B541,'from ED Prelim 2021 (PY)'!$A$6:$E$856,5,FALSE)</f>
        <v>0.23097502972651604</v>
      </c>
      <c r="H541" s="102">
        <v>563</v>
      </c>
      <c r="I541" s="102">
        <v>3255</v>
      </c>
      <c r="J541" s="103">
        <v>0.17296466973886329</v>
      </c>
      <c r="L541" s="130">
        <f t="shared" si="32"/>
        <v>-214</v>
      </c>
      <c r="M541" s="130">
        <f t="shared" si="32"/>
        <v>-109</v>
      </c>
      <c r="N541" s="130">
        <f t="shared" si="32"/>
        <v>-5.8010359987652749E-2</v>
      </c>
      <c r="O541" t="str">
        <f t="shared" si="35"/>
        <v>1728890</v>
      </c>
      <c r="P541" s="8" t="b">
        <f t="shared" si="33"/>
        <v>1</v>
      </c>
      <c r="Q541" s="8" t="b">
        <f t="shared" si="34"/>
        <v>1</v>
      </c>
    </row>
    <row r="542" spans="1:17" ht="15.75" hidden="1" x14ac:dyDescent="0.25">
      <c r="A542" t="str">
        <f>VLOOKUP(O542,'OLDPY1 Public Dist &amp; Sch'!A536:C5393,3,FALSE)</f>
        <v>53090102002</v>
      </c>
      <c r="B542" s="126">
        <v>1728920</v>
      </c>
      <c r="C542" s="101" t="s">
        <v>2237</v>
      </c>
      <c r="D542" s="102">
        <f>VLOOKUP($B542,'FY24 Formula counts Final Feds'!$D$4:$L$855,3,FALSE)</f>
        <v>74</v>
      </c>
      <c r="E542" s="102">
        <f>VLOOKUP($B542,'FY24 Formula counts Final Feds'!$D$4:$L$855,9,FALSE)</f>
        <v>573</v>
      </c>
      <c r="F542" s="129">
        <f>VLOOKUP($B542,'from ED Prelim 2021 (PY)'!$A$6:$E$856,5,FALSE)</f>
        <v>0.12914485165794065</v>
      </c>
      <c r="H542" s="102">
        <v>70</v>
      </c>
      <c r="I542" s="102">
        <v>555</v>
      </c>
      <c r="J542" s="103">
        <v>0.12612612612612611</v>
      </c>
      <c r="L542" s="130">
        <f t="shared" si="32"/>
        <v>-4</v>
      </c>
      <c r="M542" s="130">
        <f t="shared" si="32"/>
        <v>-18</v>
      </c>
      <c r="N542" s="130">
        <f t="shared" si="32"/>
        <v>-3.0187255318145367E-3</v>
      </c>
      <c r="O542" t="str">
        <f t="shared" si="35"/>
        <v>1728920</v>
      </c>
      <c r="P542" s="8" t="b">
        <f t="shared" si="33"/>
        <v>1</v>
      </c>
      <c r="Q542" s="8" t="b">
        <f t="shared" si="34"/>
        <v>1</v>
      </c>
    </row>
    <row r="543" spans="1:17" ht="15.75" hidden="1" x14ac:dyDescent="0.25">
      <c r="A543" t="str">
        <f>VLOOKUP(O543,'OLDPY1 Public Dist &amp; Sch'!A537:C5394,3,FALSE)</f>
        <v>34049112002</v>
      </c>
      <c r="B543" s="126">
        <v>1700119</v>
      </c>
      <c r="C543" s="101" t="s">
        <v>2238</v>
      </c>
      <c r="D543" s="102">
        <f>VLOOKUP($B543,'FY24 Formula counts Final Feds'!$D$4:$L$855,3,FALSE)</f>
        <v>251</v>
      </c>
      <c r="E543" s="102">
        <f>VLOOKUP($B543,'FY24 Formula counts Final Feds'!$D$4:$L$855,9,FALSE)</f>
        <v>4355</v>
      </c>
      <c r="F543" s="129">
        <f>VLOOKUP($B543,'from ED Prelim 2021 (PY)'!$A$6:$E$856,5,FALSE)</f>
        <v>5.7634902411021816E-2</v>
      </c>
      <c r="H543" s="102">
        <v>219</v>
      </c>
      <c r="I543" s="102">
        <v>4226</v>
      </c>
      <c r="J543" s="103">
        <v>5.1822053951727405E-2</v>
      </c>
      <c r="L543" s="130">
        <f t="shared" si="32"/>
        <v>-32</v>
      </c>
      <c r="M543" s="130">
        <f t="shared" si="32"/>
        <v>-129</v>
      </c>
      <c r="N543" s="130">
        <f t="shared" si="32"/>
        <v>-5.8128484592944105E-3</v>
      </c>
      <c r="O543" t="str">
        <f t="shared" si="35"/>
        <v>1700119</v>
      </c>
      <c r="P543" s="8" t="b">
        <f t="shared" si="33"/>
        <v>1</v>
      </c>
      <c r="Q543" s="8" t="b">
        <f t="shared" si="34"/>
        <v>1</v>
      </c>
    </row>
    <row r="544" spans="1:17" ht="15.75" hidden="1" x14ac:dyDescent="0.25">
      <c r="A544" t="str">
        <f>VLOOKUP(O544,'OLDPY1 Public Dist &amp; Sch'!A538:C5395,3,FALSE)</f>
        <v>13014186002</v>
      </c>
      <c r="B544" s="126">
        <v>1740680</v>
      </c>
      <c r="C544" s="101" t="s">
        <v>2239</v>
      </c>
      <c r="D544" s="102">
        <f>VLOOKUP($B544,'FY24 Formula counts Final Feds'!$D$4:$L$855,3,FALSE)</f>
        <v>43</v>
      </c>
      <c r="E544" s="102">
        <f>VLOOKUP($B544,'FY24 Formula counts Final Feds'!$D$4:$L$855,9,FALSE)</f>
        <v>86</v>
      </c>
      <c r="F544" s="129">
        <f>VLOOKUP($B544,'from ED Prelim 2021 (PY)'!$A$6:$E$856,5,FALSE)</f>
        <v>0.5</v>
      </c>
      <c r="H544" s="102">
        <v>26</v>
      </c>
      <c r="I544" s="102">
        <v>85</v>
      </c>
      <c r="J544" s="103">
        <v>0.30588235294117649</v>
      </c>
      <c r="L544" s="130">
        <f t="shared" si="32"/>
        <v>-17</v>
      </c>
      <c r="M544" s="130">
        <f t="shared" si="32"/>
        <v>-1</v>
      </c>
      <c r="N544" s="130">
        <f t="shared" si="32"/>
        <v>-0.19411764705882351</v>
      </c>
      <c r="O544" t="str">
        <f t="shared" si="35"/>
        <v>1740680</v>
      </c>
      <c r="P544" s="8" t="b">
        <f t="shared" si="33"/>
        <v>1</v>
      </c>
      <c r="Q544" s="8" t="b">
        <f t="shared" si="34"/>
        <v>1</v>
      </c>
    </row>
    <row r="545" spans="1:17" ht="15.75" hidden="1" x14ac:dyDescent="0.25">
      <c r="A545" t="str">
        <f>VLOOKUP(O545,'OLDPY1 Public Dist &amp; Sch'!A539:C5396,3,FALSE)</f>
        <v>20096200026</v>
      </c>
      <c r="B545" s="126">
        <v>1710240</v>
      </c>
      <c r="C545" s="101" t="s">
        <v>2240</v>
      </c>
      <c r="D545" s="102">
        <f>VLOOKUP($B545,'FY24 Formula counts Final Feds'!$D$4:$L$855,3,FALSE)</f>
        <v>77</v>
      </c>
      <c r="E545" s="102">
        <f>VLOOKUP($B545,'FY24 Formula counts Final Feds'!$D$4:$L$855,9,FALSE)</f>
        <v>472</v>
      </c>
      <c r="F545" s="129">
        <f>VLOOKUP($B545,'from ED Prelim 2021 (PY)'!$A$6:$E$856,5,FALSE)</f>
        <v>0.16313559322033899</v>
      </c>
      <c r="H545" s="102">
        <v>60</v>
      </c>
      <c r="I545" s="102">
        <v>456</v>
      </c>
      <c r="J545" s="103">
        <v>0.13157894736842105</v>
      </c>
      <c r="L545" s="130">
        <f t="shared" si="32"/>
        <v>-17</v>
      </c>
      <c r="M545" s="130">
        <f t="shared" si="32"/>
        <v>-16</v>
      </c>
      <c r="N545" s="130">
        <f t="shared" si="32"/>
        <v>-3.1556645851917947E-2</v>
      </c>
      <c r="O545" t="str">
        <f t="shared" si="35"/>
        <v>1710240</v>
      </c>
      <c r="P545" s="8" t="b">
        <f t="shared" si="33"/>
        <v>1</v>
      </c>
      <c r="Q545" s="8" t="b">
        <f t="shared" si="34"/>
        <v>1</v>
      </c>
    </row>
    <row r="546" spans="1:17" ht="15.75" hidden="1" x14ac:dyDescent="0.25">
      <c r="A546" t="str">
        <f>VLOOKUP(O546,'OLDPY1 Public Dist &amp; Sch'!A540:C5397,3,FALSE)</f>
        <v>05016027002</v>
      </c>
      <c r="B546" s="126">
        <v>1717850</v>
      </c>
      <c r="C546" s="101" t="s">
        <v>2241</v>
      </c>
      <c r="D546" s="102">
        <f>VLOOKUP($B546,'FY24 Formula counts Final Feds'!$D$4:$L$855,3,FALSE)</f>
        <v>68</v>
      </c>
      <c r="E546" s="102">
        <f>VLOOKUP($B546,'FY24 Formula counts Final Feds'!$D$4:$L$855,9,FALSE)</f>
        <v>1397</v>
      </c>
      <c r="F546" s="129">
        <f>VLOOKUP($B546,'from ED Prelim 2021 (PY)'!$A$6:$E$856,5,FALSE)</f>
        <v>4.8675733715103794E-2</v>
      </c>
      <c r="H546" s="102">
        <v>69</v>
      </c>
      <c r="I546" s="102">
        <v>1352</v>
      </c>
      <c r="J546" s="103">
        <v>5.1035502958579879E-2</v>
      </c>
      <c r="L546" s="130">
        <f t="shared" si="32"/>
        <v>1</v>
      </c>
      <c r="M546" s="130">
        <f t="shared" si="32"/>
        <v>-45</v>
      </c>
      <c r="N546" s="130">
        <f t="shared" si="32"/>
        <v>2.3597692434760842E-3</v>
      </c>
      <c r="O546" t="str">
        <f t="shared" si="35"/>
        <v>1717850</v>
      </c>
      <c r="P546" s="8" t="b">
        <f t="shared" si="33"/>
        <v>1</v>
      </c>
      <c r="Q546" s="8" t="b">
        <f t="shared" si="34"/>
        <v>1</v>
      </c>
    </row>
    <row r="547" spans="1:17" ht="15.75" hidden="1" x14ac:dyDescent="0.25">
      <c r="A547" t="str">
        <f>VLOOKUP(O547,'OLDPY1 Public Dist &amp; Sch'!A541:C5398,3,FALSE)</f>
        <v>05016028002</v>
      </c>
      <c r="B547" s="126">
        <v>1728980</v>
      </c>
      <c r="C547" s="101" t="s">
        <v>2242</v>
      </c>
      <c r="D547" s="102">
        <f>VLOOKUP($B547,'FY24 Formula counts Final Feds'!$D$4:$L$855,3,FALSE)</f>
        <v>82</v>
      </c>
      <c r="E547" s="102">
        <f>VLOOKUP($B547,'FY24 Formula counts Final Feds'!$D$4:$L$855,9,FALSE)</f>
        <v>1941</v>
      </c>
      <c r="F547" s="129">
        <f>VLOOKUP($B547,'from ED Prelim 2021 (PY)'!$A$6:$E$856,5,FALSE)</f>
        <v>4.2246264811952601E-2</v>
      </c>
      <c r="H547" s="102">
        <v>70</v>
      </c>
      <c r="I547" s="102">
        <v>1879</v>
      </c>
      <c r="J547" s="103">
        <v>3.7253858435337947E-2</v>
      </c>
      <c r="L547" s="130">
        <f t="shared" si="32"/>
        <v>-12</v>
      </c>
      <c r="M547" s="130">
        <f t="shared" si="32"/>
        <v>-62</v>
      </c>
      <c r="N547" s="130">
        <f t="shared" si="32"/>
        <v>-4.992406376614654E-3</v>
      </c>
      <c r="O547" t="str">
        <f t="shared" si="35"/>
        <v>1728980</v>
      </c>
      <c r="P547" s="8" t="b">
        <f t="shared" si="33"/>
        <v>1</v>
      </c>
      <c r="Q547" s="8" t="b">
        <f t="shared" si="34"/>
        <v>1</v>
      </c>
    </row>
    <row r="548" spans="1:17" ht="15.75" hidden="1" x14ac:dyDescent="0.25">
      <c r="A548" t="str">
        <f>VLOOKUP(O548,'OLDPY1 Public Dist &amp; Sch'!A542:C5399,3,FALSE)</f>
        <v>05016030002</v>
      </c>
      <c r="B548" s="126">
        <v>1724420</v>
      </c>
      <c r="C548" s="101" t="s">
        <v>2243</v>
      </c>
      <c r="D548" s="102">
        <f>VLOOKUP($B548,'FY24 Formula counts Final Feds'!$D$4:$L$855,3,FALSE)</f>
        <v>58</v>
      </c>
      <c r="E548" s="102">
        <f>VLOOKUP($B548,'FY24 Formula counts Final Feds'!$D$4:$L$855,9,FALSE)</f>
        <v>1354</v>
      </c>
      <c r="F548" s="129">
        <f>VLOOKUP($B548,'from ED Prelim 2021 (PY)'!$A$6:$E$856,5,FALSE)</f>
        <v>4.2836041358936483E-2</v>
      </c>
      <c r="H548" s="102">
        <v>44</v>
      </c>
      <c r="I548" s="102">
        <v>1310</v>
      </c>
      <c r="J548" s="103">
        <v>3.3587786259541987E-2</v>
      </c>
      <c r="L548" s="130">
        <f t="shared" si="32"/>
        <v>-14</v>
      </c>
      <c r="M548" s="130">
        <f t="shared" si="32"/>
        <v>-44</v>
      </c>
      <c r="N548" s="130">
        <f t="shared" si="32"/>
        <v>-9.2482550993944965E-3</v>
      </c>
      <c r="O548" t="str">
        <f t="shared" si="35"/>
        <v>1724420</v>
      </c>
      <c r="P548" s="8" t="b">
        <f t="shared" si="33"/>
        <v>1</v>
      </c>
      <c r="Q548" s="8" t="b">
        <f t="shared" si="34"/>
        <v>1</v>
      </c>
    </row>
    <row r="549" spans="1:17" ht="15.75" hidden="1" x14ac:dyDescent="0.25">
      <c r="A549" t="str">
        <f>VLOOKUP(O549,'OLDPY1 Public Dist &amp; Sch'!A543:C5400,3,FALSE)</f>
        <v>05016225017</v>
      </c>
      <c r="B549" s="126">
        <v>1729010</v>
      </c>
      <c r="C549" s="101" t="s">
        <v>2244</v>
      </c>
      <c r="D549" s="102">
        <f>VLOOKUP($B549,'FY24 Formula counts Final Feds'!$D$4:$L$855,3,FALSE)</f>
        <v>279</v>
      </c>
      <c r="E549" s="102">
        <f>VLOOKUP($B549,'FY24 Formula counts Final Feds'!$D$4:$L$855,9,FALSE)</f>
        <v>5458</v>
      </c>
      <c r="F549" s="129">
        <f>VLOOKUP($B549,'from ED Prelim 2021 (PY)'!$A$6:$E$856,5,FALSE)</f>
        <v>5.1117625503847561E-2</v>
      </c>
      <c r="H549" s="102">
        <v>210</v>
      </c>
      <c r="I549" s="102">
        <v>5282</v>
      </c>
      <c r="J549" s="103">
        <v>3.9757667550170392E-2</v>
      </c>
      <c r="L549" s="130">
        <f t="shared" si="32"/>
        <v>-69</v>
      </c>
      <c r="M549" s="130">
        <f t="shared" si="32"/>
        <v>-176</v>
      </c>
      <c r="N549" s="130">
        <f t="shared" si="32"/>
        <v>-1.1359957953677169E-2</v>
      </c>
      <c r="O549" t="str">
        <f t="shared" si="35"/>
        <v>1729010</v>
      </c>
      <c r="P549" s="8" t="b">
        <f t="shared" si="33"/>
        <v>1</v>
      </c>
      <c r="Q549" s="8" t="b">
        <f t="shared" si="34"/>
        <v>1</v>
      </c>
    </row>
    <row r="550" spans="1:17" ht="15.75" hidden="1" x14ac:dyDescent="0.25">
      <c r="A550" t="str">
        <f>VLOOKUP(O550,'OLDPY1 Public Dist &amp; Sch'!A544:C5401,3,FALSE)</f>
        <v>40056002026</v>
      </c>
      <c r="B550" s="126">
        <v>1730540</v>
      </c>
      <c r="C550" s="101" t="s">
        <v>2245</v>
      </c>
      <c r="D550" s="102">
        <f>VLOOKUP($B550,'FY24 Formula counts Final Feds'!$D$4:$L$855,3,FALSE)</f>
        <v>62</v>
      </c>
      <c r="E550" s="102">
        <f>VLOOKUP($B550,'FY24 Formula counts Final Feds'!$D$4:$L$855,9,FALSE)</f>
        <v>303</v>
      </c>
      <c r="F550" s="129">
        <f>VLOOKUP($B550,'from ED Prelim 2021 (PY)'!$A$6:$E$856,5,FALSE)</f>
        <v>0.20462046204620463</v>
      </c>
      <c r="H550" s="102">
        <v>54</v>
      </c>
      <c r="I550" s="102">
        <v>294</v>
      </c>
      <c r="J550" s="103">
        <v>0.18367346938775511</v>
      </c>
      <c r="L550" s="130">
        <f t="shared" si="32"/>
        <v>-8</v>
      </c>
      <c r="M550" s="130">
        <f t="shared" si="32"/>
        <v>-9</v>
      </c>
      <c r="N550" s="130">
        <f t="shared" si="32"/>
        <v>-2.0946992658449515E-2</v>
      </c>
      <c r="O550" t="str">
        <f t="shared" si="35"/>
        <v>1730540</v>
      </c>
      <c r="P550" s="8" t="b">
        <f t="shared" si="33"/>
        <v>1</v>
      </c>
      <c r="Q550" s="8" t="b">
        <f t="shared" si="34"/>
        <v>1</v>
      </c>
    </row>
    <row r="551" spans="1:17" ht="15.75" hidden="1" x14ac:dyDescent="0.25">
      <c r="A551" t="str">
        <f>VLOOKUP(O551,'OLDPY1 Public Dist &amp; Sch'!A545:C5402,3,FALSE)</f>
        <v>48072063002</v>
      </c>
      <c r="B551" s="126">
        <v>1729040</v>
      </c>
      <c r="C551" s="101" t="s">
        <v>2246</v>
      </c>
      <c r="D551" s="102">
        <f>VLOOKUP($B551,'FY24 Formula counts Final Feds'!$D$4:$L$855,3,FALSE)</f>
        <v>89</v>
      </c>
      <c r="E551" s="102">
        <f>VLOOKUP($B551,'FY24 Formula counts Final Feds'!$D$4:$L$855,9,FALSE)</f>
        <v>355</v>
      </c>
      <c r="F551" s="129">
        <f>VLOOKUP($B551,'from ED Prelim 2021 (PY)'!$A$6:$E$856,5,FALSE)</f>
        <v>0.23796791443850268</v>
      </c>
      <c r="H551" s="102">
        <v>58</v>
      </c>
      <c r="I551" s="102">
        <v>367</v>
      </c>
      <c r="J551" s="103">
        <v>0.15803814713896458</v>
      </c>
      <c r="L551" s="130">
        <f t="shared" si="32"/>
        <v>-31</v>
      </c>
      <c r="M551" s="130">
        <f t="shared" si="32"/>
        <v>12</v>
      </c>
      <c r="N551" s="130">
        <f t="shared" si="32"/>
        <v>-7.9929767299538101E-2</v>
      </c>
      <c r="O551" t="str">
        <f t="shared" si="35"/>
        <v>1729040</v>
      </c>
      <c r="P551" s="8" t="b">
        <f t="shared" si="33"/>
        <v>1</v>
      </c>
      <c r="Q551" s="8" t="b">
        <f t="shared" si="34"/>
        <v>1</v>
      </c>
    </row>
    <row r="552" spans="1:17" ht="15.75" hidden="1" x14ac:dyDescent="0.25">
      <c r="A552" t="str">
        <f>VLOOKUP(O552,'OLDPY1 Public Dist &amp; Sch'!A546:C5403,3,FALSE)</f>
        <v>48072068002</v>
      </c>
      <c r="B552" s="126">
        <v>1729100</v>
      </c>
      <c r="C552" s="101" t="s">
        <v>2247</v>
      </c>
      <c r="D552" s="102">
        <f>VLOOKUP($B552,'FY24 Formula counts Final Feds'!$D$4:$L$855,3,FALSE)</f>
        <v>41</v>
      </c>
      <c r="E552" s="102">
        <f>VLOOKUP($B552,'FY24 Formula counts Final Feds'!$D$4:$L$855,9,FALSE)</f>
        <v>342</v>
      </c>
      <c r="F552" s="129">
        <f>VLOOKUP($B552,'from ED Prelim 2021 (PY)'!$A$6:$E$856,5,FALSE)</f>
        <v>0.11988304093567251</v>
      </c>
      <c r="H552" s="102">
        <v>32</v>
      </c>
      <c r="I552" s="102">
        <v>336</v>
      </c>
      <c r="J552" s="103">
        <v>9.5238095238095233E-2</v>
      </c>
      <c r="L552" s="130">
        <f t="shared" si="32"/>
        <v>-9</v>
      </c>
      <c r="M552" s="130">
        <f t="shared" si="32"/>
        <v>-6</v>
      </c>
      <c r="N552" s="130">
        <f t="shared" si="32"/>
        <v>-2.4644945697577275E-2</v>
      </c>
      <c r="O552" t="str">
        <f t="shared" si="35"/>
        <v>1729100</v>
      </c>
      <c r="P552" s="8" t="b">
        <f t="shared" si="33"/>
        <v>1</v>
      </c>
      <c r="Q552" s="8" t="b">
        <f t="shared" si="34"/>
        <v>1</v>
      </c>
    </row>
    <row r="553" spans="1:17" ht="18.75" x14ac:dyDescent="0.3">
      <c r="A553" t="str">
        <f>VLOOKUP(O553,'OLDPY1 Public Dist &amp; Sch'!A547:C5404,3,FALSE)</f>
        <v>34049068002</v>
      </c>
      <c r="B553" s="126">
        <v>1729130</v>
      </c>
      <c r="C553" s="173" t="s">
        <v>2247</v>
      </c>
      <c r="D553" s="174">
        <f>VLOOKUP($B553,'FY24 Formula counts Final Feds'!$D$4:$L$855,3,FALSE)</f>
        <v>27</v>
      </c>
      <c r="E553" s="174">
        <f>VLOOKUP($B553,'FY24 Formula counts Final Feds'!$D$4:$L$855,9,FALSE)</f>
        <v>1030</v>
      </c>
      <c r="F553" s="175">
        <f>VLOOKUP($B553,'from ED Prelim 2021 (PY)'!$A$6:$E$856,5,FALSE)</f>
        <v>2.621359223300971E-2</v>
      </c>
      <c r="G553" s="176"/>
      <c r="H553" s="174">
        <v>19</v>
      </c>
      <c r="I553" s="174">
        <v>1000</v>
      </c>
      <c r="J553" s="177">
        <v>1.9E-2</v>
      </c>
      <c r="K553" s="176"/>
      <c r="L553" s="178">
        <f t="shared" si="32"/>
        <v>-8</v>
      </c>
      <c r="M553" s="178">
        <f t="shared" si="32"/>
        <v>-30</v>
      </c>
      <c r="N553" s="178">
        <f t="shared" si="32"/>
        <v>-7.2135922330097101E-3</v>
      </c>
      <c r="O553" t="str">
        <f t="shared" si="35"/>
        <v>1729130</v>
      </c>
      <c r="P553" s="8" t="b">
        <f t="shared" si="33"/>
        <v>0</v>
      </c>
      <c r="Q553" s="8" t="b">
        <f t="shared" si="34"/>
        <v>1</v>
      </c>
    </row>
    <row r="554" spans="1:17" ht="15.75" hidden="1" x14ac:dyDescent="0.25">
      <c r="A554" t="str">
        <f>VLOOKUP(O554,'OLDPY1 Public Dist &amp; Sch'!A548:C5405,3,FALSE)</f>
        <v>07016229016</v>
      </c>
      <c r="B554" s="126">
        <v>1729220</v>
      </c>
      <c r="C554" s="101" t="s">
        <v>2248</v>
      </c>
      <c r="D554" s="102">
        <f>VLOOKUP($B554,'FY24 Formula counts Final Feds'!$D$4:$L$855,3,FALSE)</f>
        <v>354</v>
      </c>
      <c r="E554" s="102">
        <f>VLOOKUP($B554,'FY24 Formula counts Final Feds'!$D$4:$L$855,9,FALSE)</f>
        <v>2311</v>
      </c>
      <c r="F554" s="129">
        <f>VLOOKUP($B554,'from ED Prelim 2021 (PY)'!$A$6:$E$856,5,FALSE)</f>
        <v>0.15318044136737344</v>
      </c>
      <c r="H554" s="102">
        <v>342</v>
      </c>
      <c r="I554" s="102">
        <v>2237</v>
      </c>
      <c r="J554" s="103">
        <v>0.15288332588287887</v>
      </c>
      <c r="L554" s="130">
        <f t="shared" si="32"/>
        <v>-12</v>
      </c>
      <c r="M554" s="130">
        <f t="shared" si="32"/>
        <v>-74</v>
      </c>
      <c r="N554" s="130">
        <f t="shared" si="32"/>
        <v>-2.9711548449457004E-4</v>
      </c>
      <c r="O554" t="str">
        <f t="shared" si="35"/>
        <v>1729220</v>
      </c>
      <c r="P554" s="8" t="b">
        <f t="shared" si="33"/>
        <v>1</v>
      </c>
      <c r="Q554" s="8" t="b">
        <f t="shared" si="34"/>
        <v>1</v>
      </c>
    </row>
    <row r="555" spans="1:17" ht="15.75" hidden="1" x14ac:dyDescent="0.25">
      <c r="A555" t="str">
        <f>VLOOKUP(O555,'OLDPY1 Public Dist &amp; Sch'!A549:C5406,3,FALSE)</f>
        <v>07016123002</v>
      </c>
      <c r="B555" s="126">
        <v>1729190</v>
      </c>
      <c r="C555" s="101" t="s">
        <v>2249</v>
      </c>
      <c r="D555" s="102">
        <f>VLOOKUP($B555,'FY24 Formula counts Final Feds'!$D$4:$L$855,3,FALSE)</f>
        <v>504</v>
      </c>
      <c r="E555" s="102">
        <f>VLOOKUP($B555,'FY24 Formula counts Final Feds'!$D$4:$L$855,9,FALSE)</f>
        <v>3932</v>
      </c>
      <c r="F555" s="129">
        <f>VLOOKUP($B555,'from ED Prelim 2021 (PY)'!$A$6:$E$856,5,FALSE)</f>
        <v>0.12817904374364192</v>
      </c>
      <c r="H555" s="102">
        <v>402</v>
      </c>
      <c r="I555" s="102">
        <v>3805</v>
      </c>
      <c r="J555" s="103">
        <v>0.10565045992115638</v>
      </c>
      <c r="L555" s="130">
        <f t="shared" si="32"/>
        <v>-102</v>
      </c>
      <c r="M555" s="130">
        <f t="shared" si="32"/>
        <v>-127</v>
      </c>
      <c r="N555" s="130">
        <f t="shared" si="32"/>
        <v>-2.2528583822485543E-2</v>
      </c>
      <c r="O555" t="str">
        <f t="shared" si="35"/>
        <v>1729190</v>
      </c>
      <c r="P555" s="8" t="b">
        <f t="shared" si="33"/>
        <v>1</v>
      </c>
      <c r="Q555" s="8" t="b">
        <f t="shared" si="34"/>
        <v>1</v>
      </c>
    </row>
    <row r="556" spans="1:17" ht="15.75" hidden="1" x14ac:dyDescent="0.25">
      <c r="A556" t="str">
        <f>VLOOKUP(O556,'OLDPY1 Public Dist &amp; Sch'!A550:C5407,3,FALSE)</f>
        <v>06016200013</v>
      </c>
      <c r="B556" s="126">
        <v>1729280</v>
      </c>
      <c r="C556" s="101" t="s">
        <v>2250</v>
      </c>
      <c r="D556" s="102">
        <f>VLOOKUP($B556,'FY24 Formula counts Final Feds'!$D$4:$L$855,3,FALSE)</f>
        <v>165</v>
      </c>
      <c r="E556" s="102">
        <f>VLOOKUP($B556,'FY24 Formula counts Final Feds'!$D$4:$L$855,9,FALSE)</f>
        <v>3745</v>
      </c>
      <c r="F556" s="129">
        <f>VLOOKUP($B556,'from ED Prelim 2021 (PY)'!$A$6:$E$856,5,FALSE)</f>
        <v>4.4058744993324434E-2</v>
      </c>
      <c r="H556" s="102">
        <v>127</v>
      </c>
      <c r="I556" s="102">
        <v>3624</v>
      </c>
      <c r="J556" s="103">
        <v>3.5044150110375274E-2</v>
      </c>
      <c r="L556" s="130">
        <f t="shared" si="32"/>
        <v>-38</v>
      </c>
      <c r="M556" s="130">
        <f t="shared" si="32"/>
        <v>-121</v>
      </c>
      <c r="N556" s="130">
        <f t="shared" si="32"/>
        <v>-9.014594882949159E-3</v>
      </c>
      <c r="O556" t="str">
        <f t="shared" si="35"/>
        <v>1729280</v>
      </c>
      <c r="P556" s="8" t="b">
        <f t="shared" si="33"/>
        <v>1</v>
      </c>
      <c r="Q556" s="8" t="b">
        <f t="shared" si="34"/>
        <v>1</v>
      </c>
    </row>
    <row r="557" spans="1:17" ht="15.75" hidden="1" x14ac:dyDescent="0.25">
      <c r="A557" t="str">
        <f>VLOOKUP(O557,'OLDPY1 Public Dist &amp; Sch'!A551:C5408,3,FALSE)</f>
        <v>06016097002</v>
      </c>
      <c r="B557" s="126">
        <v>1729250</v>
      </c>
      <c r="C557" s="101" t="s">
        <v>2251</v>
      </c>
      <c r="D557" s="102">
        <f>VLOOKUP($B557,'FY24 Formula counts Final Feds'!$D$4:$L$855,3,FALSE)</f>
        <v>385</v>
      </c>
      <c r="E557" s="102">
        <f>VLOOKUP($B557,'FY24 Formula counts Final Feds'!$D$4:$L$855,9,FALSE)</f>
        <v>6462</v>
      </c>
      <c r="F557" s="129">
        <f>VLOOKUP($B557,'from ED Prelim 2021 (PY)'!$A$6:$E$856,5,FALSE)</f>
        <v>5.9579077684927269E-2</v>
      </c>
      <c r="H557" s="102">
        <v>334</v>
      </c>
      <c r="I557" s="102">
        <v>6254</v>
      </c>
      <c r="J557" s="103">
        <v>5.3405820275023982E-2</v>
      </c>
      <c r="L557" s="130">
        <f t="shared" si="32"/>
        <v>-51</v>
      </c>
      <c r="M557" s="130">
        <f t="shared" si="32"/>
        <v>-208</v>
      </c>
      <c r="N557" s="130">
        <f t="shared" si="32"/>
        <v>-6.1732574099032864E-3</v>
      </c>
      <c r="O557" t="str">
        <f t="shared" si="35"/>
        <v>1729250</v>
      </c>
      <c r="P557" s="8" t="b">
        <f t="shared" si="33"/>
        <v>1</v>
      </c>
      <c r="Q557" s="8" t="b">
        <f t="shared" si="34"/>
        <v>1</v>
      </c>
    </row>
    <row r="558" spans="1:17" ht="15.75" hidden="1" x14ac:dyDescent="0.25">
      <c r="A558" t="str">
        <f>VLOOKUP(O558,'OLDPY1 Public Dist &amp; Sch'!A552:C5409,3,FALSE)</f>
        <v>13095001004</v>
      </c>
      <c r="B558" s="126">
        <v>1729310</v>
      </c>
      <c r="C558" s="101" t="s">
        <v>2252</v>
      </c>
      <c r="D558" s="102">
        <f>VLOOKUP($B558,'FY24 Formula counts Final Feds'!$D$4:$L$855,3,FALSE)</f>
        <v>7</v>
      </c>
      <c r="E558" s="102">
        <f>VLOOKUP($B558,'FY24 Formula counts Final Feds'!$D$4:$L$855,9,FALSE)</f>
        <v>78</v>
      </c>
      <c r="F558" s="129">
        <f>VLOOKUP($B558,'from ED Prelim 2021 (PY)'!$A$6:$E$856,5,FALSE)</f>
        <v>8.9743589743589744E-2</v>
      </c>
      <c r="H558" s="102">
        <v>14</v>
      </c>
      <c r="I558" s="102">
        <v>77</v>
      </c>
      <c r="J558" s="103">
        <v>0.18181818181818182</v>
      </c>
      <c r="L558" s="130">
        <f t="shared" si="32"/>
        <v>7</v>
      </c>
      <c r="M558" s="130">
        <f t="shared" si="32"/>
        <v>-1</v>
      </c>
      <c r="N558" s="130">
        <f t="shared" si="32"/>
        <v>9.2074592074592079E-2</v>
      </c>
      <c r="O558" t="str">
        <f t="shared" si="35"/>
        <v>1729310</v>
      </c>
      <c r="P558" s="8" t="b">
        <f t="shared" si="33"/>
        <v>1</v>
      </c>
      <c r="Q558" s="8" t="b">
        <f t="shared" si="34"/>
        <v>0</v>
      </c>
    </row>
    <row r="559" spans="1:17" ht="15.75" hidden="1" x14ac:dyDescent="0.25">
      <c r="A559" t="str">
        <f>VLOOKUP(O559,'OLDPY1 Public Dist &amp; Sch'!A553:C5410,3,FALSE)</f>
        <v>11015005026</v>
      </c>
      <c r="B559" s="126">
        <v>1729340</v>
      </c>
      <c r="C559" s="101" t="s">
        <v>2253</v>
      </c>
      <c r="D559" s="102">
        <f>VLOOKUP($B559,'FY24 Formula counts Final Feds'!$D$4:$L$855,3,FALSE)</f>
        <v>39</v>
      </c>
      <c r="E559" s="102">
        <f>VLOOKUP($B559,'FY24 Formula counts Final Feds'!$D$4:$L$855,9,FALSE)</f>
        <v>253</v>
      </c>
      <c r="F559" s="129">
        <f>VLOOKUP($B559,'from ED Prelim 2021 (PY)'!$A$6:$E$856,5,FALSE)</f>
        <v>0.1541501976284585</v>
      </c>
      <c r="H559" s="102">
        <v>24</v>
      </c>
      <c r="I559" s="102">
        <v>250</v>
      </c>
      <c r="J559" s="103">
        <v>9.6000000000000002E-2</v>
      </c>
      <c r="L559" s="130">
        <f t="shared" si="32"/>
        <v>-15</v>
      </c>
      <c r="M559" s="130">
        <f t="shared" si="32"/>
        <v>-3</v>
      </c>
      <c r="N559" s="130">
        <f t="shared" si="32"/>
        <v>-5.8150197628458494E-2</v>
      </c>
      <c r="O559" t="str">
        <f t="shared" si="35"/>
        <v>1729340</v>
      </c>
      <c r="P559" s="8" t="b">
        <f t="shared" si="33"/>
        <v>1</v>
      </c>
      <c r="Q559" s="8" t="b">
        <f t="shared" si="34"/>
        <v>1</v>
      </c>
    </row>
    <row r="560" spans="1:17" ht="15.75" hidden="1" x14ac:dyDescent="0.25">
      <c r="A560" t="str">
        <f>VLOOKUP(O560,'OLDPY1 Public Dist &amp; Sch'!A554:C5411,3,FALSE)</f>
        <v>54092076026</v>
      </c>
      <c r="B560" s="126">
        <v>1710800</v>
      </c>
      <c r="C560" s="101" t="s">
        <v>2254</v>
      </c>
      <c r="D560" s="102">
        <f>VLOOKUP($B560,'FY24 Formula counts Final Feds'!$D$4:$L$855,3,FALSE)</f>
        <v>139</v>
      </c>
      <c r="E560" s="102">
        <f>VLOOKUP($B560,'FY24 Formula counts Final Feds'!$D$4:$L$855,9,FALSE)</f>
        <v>930</v>
      </c>
      <c r="F560" s="129">
        <f>VLOOKUP($B560,'from ED Prelim 2021 (PY)'!$A$6:$E$856,5,FALSE)</f>
        <v>0.14946236559139786</v>
      </c>
      <c r="H560" s="102">
        <v>112</v>
      </c>
      <c r="I560" s="102">
        <v>904</v>
      </c>
      <c r="J560" s="103">
        <v>0.12389380530973451</v>
      </c>
      <c r="L560" s="130">
        <f t="shared" si="32"/>
        <v>-27</v>
      </c>
      <c r="M560" s="130">
        <f t="shared" si="32"/>
        <v>-26</v>
      </c>
      <c r="N560" s="130">
        <f t="shared" si="32"/>
        <v>-2.5568560281663349E-2</v>
      </c>
      <c r="O560" t="str">
        <f t="shared" si="35"/>
        <v>1710800</v>
      </c>
      <c r="P560" s="8" t="b">
        <f t="shared" si="33"/>
        <v>1</v>
      </c>
      <c r="Q560" s="8" t="b">
        <f t="shared" si="34"/>
        <v>1</v>
      </c>
    </row>
    <row r="561" spans="1:17" ht="15.75" hidden="1" x14ac:dyDescent="0.25">
      <c r="A561" t="str">
        <f>VLOOKUP(O561,'OLDPY1 Public Dist &amp; Sch'!A555:C5412,3,FALSE)</f>
        <v>12017004026</v>
      </c>
      <c r="B561" s="126">
        <v>1729420</v>
      </c>
      <c r="C561" s="101" t="s">
        <v>2255</v>
      </c>
      <c r="D561" s="102">
        <f>VLOOKUP($B561,'FY24 Formula counts Final Feds'!$D$4:$L$855,3,FALSE)</f>
        <v>106</v>
      </c>
      <c r="E561" s="102">
        <f>VLOOKUP($B561,'FY24 Formula counts Final Feds'!$D$4:$L$855,9,FALSE)</f>
        <v>681</v>
      </c>
      <c r="F561" s="129">
        <f>VLOOKUP($B561,'from ED Prelim 2021 (PY)'!$A$6:$E$856,5,FALSE)</f>
        <v>0.15565345080763582</v>
      </c>
      <c r="H561" s="102">
        <v>154</v>
      </c>
      <c r="I561" s="102">
        <v>684</v>
      </c>
      <c r="J561" s="103">
        <v>0.22514619883040934</v>
      </c>
      <c r="L561" s="130">
        <f t="shared" si="32"/>
        <v>48</v>
      </c>
      <c r="M561" s="130">
        <f t="shared" si="32"/>
        <v>3</v>
      </c>
      <c r="N561" s="130">
        <f t="shared" si="32"/>
        <v>6.9492748022773526E-2</v>
      </c>
      <c r="O561" t="str">
        <f t="shared" si="35"/>
        <v>1729420</v>
      </c>
      <c r="P561" s="8" t="b">
        <f t="shared" si="33"/>
        <v>1</v>
      </c>
      <c r="Q561" s="8" t="b">
        <f t="shared" si="34"/>
        <v>1</v>
      </c>
    </row>
    <row r="562" spans="1:17" ht="15.75" hidden="1" x14ac:dyDescent="0.25">
      <c r="A562" t="str">
        <f>VLOOKUP(O562,'OLDPY1 Public Dist &amp; Sch'!A556:C5413,3,FALSE)</f>
        <v>17053435004</v>
      </c>
      <c r="B562" s="126">
        <v>1729520</v>
      </c>
      <c r="C562" s="101" t="s">
        <v>2256</v>
      </c>
      <c r="D562" s="102">
        <f>VLOOKUP($B562,'FY24 Formula counts Final Feds'!$D$4:$L$855,3,FALSE)</f>
        <v>18</v>
      </c>
      <c r="E562" s="102">
        <f>VLOOKUP($B562,'FY24 Formula counts Final Feds'!$D$4:$L$855,9,FALSE)</f>
        <v>150</v>
      </c>
      <c r="F562" s="129">
        <f>VLOOKUP($B562,'from ED Prelim 2021 (PY)'!$A$6:$E$856,5,FALSE)</f>
        <v>0.12</v>
      </c>
      <c r="H562" s="102">
        <v>23</v>
      </c>
      <c r="I562" s="102">
        <v>148</v>
      </c>
      <c r="J562" s="103">
        <v>0.1554054054054054</v>
      </c>
      <c r="L562" s="130">
        <f t="shared" si="32"/>
        <v>5</v>
      </c>
      <c r="M562" s="130">
        <f t="shared" si="32"/>
        <v>-2</v>
      </c>
      <c r="N562" s="130">
        <f t="shared" si="32"/>
        <v>3.5405405405405405E-2</v>
      </c>
      <c r="O562" t="str">
        <f t="shared" si="35"/>
        <v>1729520</v>
      </c>
      <c r="P562" s="8" t="b">
        <f t="shared" si="33"/>
        <v>1</v>
      </c>
      <c r="Q562" s="8" t="b">
        <f t="shared" si="34"/>
        <v>1</v>
      </c>
    </row>
    <row r="563" spans="1:17" ht="15.75" hidden="1" x14ac:dyDescent="0.25">
      <c r="A563" t="str">
        <f>VLOOKUP(O563,'OLDPY1 Public Dist &amp; Sch'!A557:C5414,3,FALSE)</f>
        <v>13058722026</v>
      </c>
      <c r="B563" s="126">
        <v>1701404</v>
      </c>
      <c r="C563" s="101" t="s">
        <v>2257</v>
      </c>
      <c r="D563" s="102">
        <f>VLOOKUP($B563,'FY24 Formula counts Final Feds'!$D$4:$L$855,3,FALSE)</f>
        <v>48</v>
      </c>
      <c r="E563" s="102">
        <f>VLOOKUP($B563,'FY24 Formula counts Final Feds'!$D$4:$L$855,9,FALSE)</f>
        <v>237</v>
      </c>
      <c r="F563" s="129">
        <f>VLOOKUP($B563,'from ED Prelim 2021 (PY)'!$A$6:$E$856,5,FALSE)</f>
        <v>0.20253164556962025</v>
      </c>
      <c r="H563" s="102">
        <v>38</v>
      </c>
      <c r="I563" s="102">
        <v>232</v>
      </c>
      <c r="J563" s="103">
        <v>0.16379310344827586</v>
      </c>
      <c r="L563" s="130">
        <f t="shared" si="32"/>
        <v>-10</v>
      </c>
      <c r="M563" s="130">
        <f t="shared" si="32"/>
        <v>-5</v>
      </c>
      <c r="N563" s="130">
        <f t="shared" si="32"/>
        <v>-3.8738542121344394E-2</v>
      </c>
      <c r="O563" t="str">
        <f t="shared" si="35"/>
        <v>1701404</v>
      </c>
      <c r="P563" s="8" t="b">
        <f t="shared" si="33"/>
        <v>1</v>
      </c>
      <c r="Q563" s="8" t="b">
        <f t="shared" si="34"/>
        <v>1</v>
      </c>
    </row>
    <row r="564" spans="1:17" ht="15.75" hidden="1" x14ac:dyDescent="0.25">
      <c r="A564" t="str">
        <f>VLOOKUP(O564,'OLDPY1 Public Dist &amp; Sch'!A558:C5415,3,FALSE)</f>
        <v>50082090004</v>
      </c>
      <c r="B564" s="126">
        <v>1729760</v>
      </c>
      <c r="C564" s="101" t="s">
        <v>2258</v>
      </c>
      <c r="D564" s="102">
        <f>VLOOKUP($B564,'FY24 Formula counts Final Feds'!$D$4:$L$855,3,FALSE)</f>
        <v>274</v>
      </c>
      <c r="E564" s="102">
        <f>VLOOKUP($B564,'FY24 Formula counts Final Feds'!$D$4:$L$855,9,FALSE)</f>
        <v>4329</v>
      </c>
      <c r="F564" s="129">
        <f>VLOOKUP($B564,'from ED Prelim 2021 (PY)'!$A$6:$E$856,5,FALSE)</f>
        <v>6.3294063294063299E-2</v>
      </c>
      <c r="H564" s="102">
        <v>273</v>
      </c>
      <c r="I564" s="102">
        <v>4208</v>
      </c>
      <c r="J564" s="103">
        <v>6.4876425855513314E-2</v>
      </c>
      <c r="L564" s="130">
        <f t="shared" si="32"/>
        <v>-1</v>
      </c>
      <c r="M564" s="130">
        <f t="shared" si="32"/>
        <v>-121</v>
      </c>
      <c r="N564" s="130">
        <f t="shared" si="32"/>
        <v>1.5823625614500153E-3</v>
      </c>
      <c r="O564" t="str">
        <f t="shared" si="35"/>
        <v>1729760</v>
      </c>
      <c r="P564" s="8" t="b">
        <f t="shared" si="33"/>
        <v>1</v>
      </c>
      <c r="Q564" s="8" t="b">
        <f t="shared" si="34"/>
        <v>1</v>
      </c>
    </row>
    <row r="565" spans="1:17" ht="15.75" hidden="1" x14ac:dyDescent="0.25">
      <c r="A565" t="str">
        <f>VLOOKUP(O565,'OLDPY1 Public Dist &amp; Sch'!A559:C5416,3,FALSE)</f>
        <v>50082203017</v>
      </c>
      <c r="B565" s="126">
        <v>1729790</v>
      </c>
      <c r="C565" s="101" t="s">
        <v>2259</v>
      </c>
      <c r="D565" s="102">
        <f>VLOOKUP($B565,'FY24 Formula counts Final Feds'!$D$4:$L$855,3,FALSE)</f>
        <v>173</v>
      </c>
      <c r="E565" s="102">
        <f>VLOOKUP($B565,'FY24 Formula counts Final Feds'!$D$4:$L$855,9,FALSE)</f>
        <v>2900</v>
      </c>
      <c r="F565" s="129">
        <f>VLOOKUP($B565,'from ED Prelim 2021 (PY)'!$A$6:$E$856,5,FALSE)</f>
        <v>5.9655172413793103E-2</v>
      </c>
      <c r="H565" s="102">
        <v>191</v>
      </c>
      <c r="I565" s="102">
        <v>2818</v>
      </c>
      <c r="J565" s="103">
        <v>6.7778566359119941E-2</v>
      </c>
      <c r="L565" s="130">
        <f t="shared" si="32"/>
        <v>18</v>
      </c>
      <c r="M565" s="130">
        <f t="shared" si="32"/>
        <v>-82</v>
      </c>
      <c r="N565" s="130">
        <f t="shared" si="32"/>
        <v>8.1233939453268372E-3</v>
      </c>
      <c r="O565" t="str">
        <f t="shared" si="35"/>
        <v>1729790</v>
      </c>
      <c r="P565" s="8" t="b">
        <f t="shared" si="33"/>
        <v>1</v>
      </c>
      <c r="Q565" s="8" t="b">
        <f t="shared" si="34"/>
        <v>1</v>
      </c>
    </row>
    <row r="566" spans="1:17" ht="15.75" hidden="1" x14ac:dyDescent="0.25">
      <c r="A566" t="str">
        <f>VLOOKUP(O566,'OLDPY1 Public Dist &amp; Sch'!A560:C5417,3,FALSE)</f>
        <v>35050125002</v>
      </c>
      <c r="B566" s="126">
        <v>1729670</v>
      </c>
      <c r="C566" s="101" t="s">
        <v>2260</v>
      </c>
      <c r="D566" s="102">
        <f>VLOOKUP($B566,'FY24 Formula counts Final Feds'!$D$4:$L$855,3,FALSE)</f>
        <v>67</v>
      </c>
      <c r="E566" s="102">
        <f>VLOOKUP($B566,'FY24 Formula counts Final Feds'!$D$4:$L$855,9,FALSE)</f>
        <v>512</v>
      </c>
      <c r="F566" s="129">
        <f>VLOOKUP($B566,'from ED Prelim 2021 (PY)'!$A$6:$E$856,5,FALSE)</f>
        <v>0.130859375</v>
      </c>
      <c r="H566" s="102">
        <v>74</v>
      </c>
      <c r="I566" s="102">
        <v>502</v>
      </c>
      <c r="J566" s="103">
        <v>0.14741035856573706</v>
      </c>
      <c r="L566" s="130">
        <f t="shared" si="32"/>
        <v>7</v>
      </c>
      <c r="M566" s="130">
        <f t="shared" si="32"/>
        <v>-10</v>
      </c>
      <c r="N566" s="130">
        <f t="shared" si="32"/>
        <v>1.655098356573706E-2</v>
      </c>
      <c r="O566" t="str">
        <f t="shared" si="35"/>
        <v>1729670</v>
      </c>
      <c r="P566" s="8" t="b">
        <f t="shared" si="33"/>
        <v>1</v>
      </c>
      <c r="Q566" s="8" t="b">
        <f t="shared" si="34"/>
        <v>1</v>
      </c>
    </row>
    <row r="567" spans="1:17" ht="15.75" hidden="1" x14ac:dyDescent="0.25">
      <c r="A567" t="str">
        <f>VLOOKUP(O567,'OLDPY1 Public Dist &amp; Sch'!A561:C5418,3,FALSE)</f>
        <v>28006017004</v>
      </c>
      <c r="B567" s="126">
        <v>1729700</v>
      </c>
      <c r="C567" s="101" t="s">
        <v>2261</v>
      </c>
      <c r="D567" s="102">
        <f>VLOOKUP($B567,'FY24 Formula counts Final Feds'!$D$4:$L$855,3,FALSE)</f>
        <v>23</v>
      </c>
      <c r="E567" s="102">
        <f>VLOOKUP($B567,'FY24 Formula counts Final Feds'!$D$4:$L$855,9,FALSE)</f>
        <v>96</v>
      </c>
      <c r="F567" s="129">
        <f>VLOOKUP($B567,'from ED Prelim 2021 (PY)'!$A$6:$E$856,5,FALSE)</f>
        <v>0.23958333333333334</v>
      </c>
      <c r="H567" s="102">
        <v>31</v>
      </c>
      <c r="I567" s="102">
        <v>94</v>
      </c>
      <c r="J567" s="103">
        <v>0.32978723404255317</v>
      </c>
      <c r="L567" s="130">
        <f t="shared" si="32"/>
        <v>8</v>
      </c>
      <c r="M567" s="130">
        <f t="shared" si="32"/>
        <v>-2</v>
      </c>
      <c r="N567" s="130">
        <f t="shared" si="32"/>
        <v>9.0203900709219825E-2</v>
      </c>
      <c r="O567" t="str">
        <f t="shared" si="35"/>
        <v>1729700</v>
      </c>
      <c r="P567" s="8" t="b">
        <f t="shared" si="33"/>
        <v>1</v>
      </c>
      <c r="Q567" s="8" t="b">
        <f t="shared" si="34"/>
        <v>1</v>
      </c>
    </row>
    <row r="568" spans="1:17" ht="15.75" hidden="1" x14ac:dyDescent="0.25">
      <c r="A568" t="str">
        <f>VLOOKUP(O568,'OLDPY1 Public Dist &amp; Sch'!A562:C5419,3,FALSE)</f>
        <v>28006505016</v>
      </c>
      <c r="B568" s="126">
        <v>1729730</v>
      </c>
      <c r="C568" s="101" t="s">
        <v>2262</v>
      </c>
      <c r="D568" s="102">
        <f>VLOOKUP($B568,'FY24 Formula counts Final Feds'!$D$4:$L$855,3,FALSE)</f>
        <v>7</v>
      </c>
      <c r="E568" s="102">
        <f>VLOOKUP($B568,'FY24 Formula counts Final Feds'!$D$4:$L$855,9,FALSE)</f>
        <v>38</v>
      </c>
      <c r="F568" s="129">
        <f>VLOOKUP($B568,'from ED Prelim 2021 (PY)'!$A$6:$E$856,5,FALSE)</f>
        <v>0.18421052631578946</v>
      </c>
      <c r="H568" s="102">
        <v>12</v>
      </c>
      <c r="I568" s="102">
        <v>38</v>
      </c>
      <c r="J568" s="103">
        <v>0.31578947368421051</v>
      </c>
      <c r="L568" s="130">
        <f t="shared" si="32"/>
        <v>5</v>
      </c>
      <c r="M568" s="130">
        <f t="shared" si="32"/>
        <v>0</v>
      </c>
      <c r="N568" s="130">
        <f t="shared" si="32"/>
        <v>0.13157894736842105</v>
      </c>
      <c r="O568" t="str">
        <f t="shared" si="35"/>
        <v>1729730</v>
      </c>
      <c r="P568" s="8" t="b">
        <f t="shared" si="33"/>
        <v>1</v>
      </c>
      <c r="Q568" s="8" t="b">
        <f t="shared" si="34"/>
        <v>0</v>
      </c>
    </row>
    <row r="569" spans="1:17" ht="15.75" hidden="1" x14ac:dyDescent="0.25">
      <c r="A569" t="str">
        <f>VLOOKUP(O569,'OLDPY1 Public Dist &amp; Sch'!A563:C5420,3,FALSE)</f>
        <v>11070302026</v>
      </c>
      <c r="B569" s="126">
        <v>1700223</v>
      </c>
      <c r="C569" s="101" t="s">
        <v>2263</v>
      </c>
      <c r="D569" s="102">
        <f>VLOOKUP($B569,'FY24 Formula counts Final Feds'!$D$4:$L$855,3,FALSE)</f>
        <v>82</v>
      </c>
      <c r="E569" s="102">
        <f>VLOOKUP($B569,'FY24 Formula counts Final Feds'!$D$4:$L$855,9,FALSE)</f>
        <v>569</v>
      </c>
      <c r="F569" s="129">
        <f>VLOOKUP($B569,'from ED Prelim 2021 (PY)'!$A$6:$E$856,5,FALSE)</f>
        <v>0.14411247803163443</v>
      </c>
      <c r="H569" s="102">
        <v>70</v>
      </c>
      <c r="I569" s="102">
        <v>552</v>
      </c>
      <c r="J569" s="103">
        <v>0.12681159420289856</v>
      </c>
      <c r="L569" s="130">
        <f t="shared" si="32"/>
        <v>-12</v>
      </c>
      <c r="M569" s="130">
        <f t="shared" si="32"/>
        <v>-17</v>
      </c>
      <c r="N569" s="130">
        <f t="shared" si="32"/>
        <v>-1.7300883828735875E-2</v>
      </c>
      <c r="O569" t="str">
        <f t="shared" si="35"/>
        <v>1700223</v>
      </c>
      <c r="P569" s="8" t="b">
        <f t="shared" si="33"/>
        <v>1</v>
      </c>
      <c r="Q569" s="8" t="b">
        <f t="shared" si="34"/>
        <v>1</v>
      </c>
    </row>
    <row r="570" spans="1:17" ht="15.75" hidden="1" x14ac:dyDescent="0.25">
      <c r="A570" t="str">
        <f>VLOOKUP(O570,'OLDPY1 Public Dist &amp; Sch'!A564:C5421,3,FALSE)</f>
        <v>17064016026</v>
      </c>
      <c r="B570" s="126">
        <v>1729890</v>
      </c>
      <c r="C570" s="101" t="s">
        <v>2264</v>
      </c>
      <c r="D570" s="102">
        <f>VLOOKUP($B570,'FY24 Formula counts Final Feds'!$D$4:$L$855,3,FALSE)</f>
        <v>194</v>
      </c>
      <c r="E570" s="102">
        <f>VLOOKUP($B570,'FY24 Formula counts Final Feds'!$D$4:$L$855,9,FALSE)</f>
        <v>1957</v>
      </c>
      <c r="F570" s="129">
        <f>VLOOKUP($B570,'from ED Prelim 2021 (PY)'!$A$6:$E$856,5,FALSE)</f>
        <v>9.9131323454266729E-2</v>
      </c>
      <c r="H570" s="102">
        <v>157</v>
      </c>
      <c r="I570" s="102">
        <v>1933</v>
      </c>
      <c r="J570" s="103">
        <v>8.1220900155199172E-2</v>
      </c>
      <c r="L570" s="130">
        <f t="shared" si="32"/>
        <v>-37</v>
      </c>
      <c r="M570" s="130">
        <f t="shared" si="32"/>
        <v>-24</v>
      </c>
      <c r="N570" s="130">
        <f t="shared" si="32"/>
        <v>-1.7910423299067557E-2</v>
      </c>
      <c r="O570" t="str">
        <f t="shared" si="35"/>
        <v>1729890</v>
      </c>
      <c r="P570" s="8" t="b">
        <f t="shared" si="33"/>
        <v>1</v>
      </c>
      <c r="Q570" s="8" t="b">
        <f t="shared" si="34"/>
        <v>1</v>
      </c>
    </row>
    <row r="571" spans="1:17" ht="15.75" hidden="1" x14ac:dyDescent="0.25">
      <c r="A571" t="str">
        <f>VLOOKUP(O571,'OLDPY1 Public Dist &amp; Sch'!A565:C5422,3,FALSE)</f>
        <v>13041005004</v>
      </c>
      <c r="B571" s="126">
        <v>1705570</v>
      </c>
      <c r="C571" s="101" t="s">
        <v>2265</v>
      </c>
      <c r="D571" s="102">
        <f>VLOOKUP($B571,'FY24 Formula counts Final Feds'!$D$4:$L$855,3,FALSE)</f>
        <v>40</v>
      </c>
      <c r="E571" s="102">
        <f>VLOOKUP($B571,'FY24 Formula counts Final Feds'!$D$4:$L$855,9,FALSE)</f>
        <v>265</v>
      </c>
      <c r="F571" s="129">
        <f>VLOOKUP($B571,'from ED Prelim 2021 (PY)'!$A$6:$E$856,5,FALSE)</f>
        <v>0.15094339622641509</v>
      </c>
      <c r="H571" s="102">
        <v>41</v>
      </c>
      <c r="I571" s="102">
        <v>260</v>
      </c>
      <c r="J571" s="103">
        <v>0.15769230769230769</v>
      </c>
      <c r="L571" s="130">
        <f t="shared" si="32"/>
        <v>1</v>
      </c>
      <c r="M571" s="130">
        <f t="shared" si="32"/>
        <v>-5</v>
      </c>
      <c r="N571" s="130">
        <f t="shared" si="32"/>
        <v>6.7489114658925986E-3</v>
      </c>
      <c r="O571" t="str">
        <f t="shared" si="35"/>
        <v>1705570</v>
      </c>
      <c r="P571" s="8" t="b">
        <f t="shared" si="33"/>
        <v>1</v>
      </c>
      <c r="Q571" s="8" t="b">
        <f t="shared" si="34"/>
        <v>1</v>
      </c>
    </row>
    <row r="572" spans="1:17" ht="15.75" hidden="1" x14ac:dyDescent="0.25">
      <c r="A572" t="str">
        <f>VLOOKUP(O572,'OLDPY1 Public Dist &amp; Sch'!A566:C5423,3,FALSE)</f>
        <v>08089203026</v>
      </c>
      <c r="B572" s="126">
        <v>1730060</v>
      </c>
      <c r="C572" s="101" t="s">
        <v>2266</v>
      </c>
      <c r="D572" s="102">
        <f>VLOOKUP($B572,'FY24 Formula counts Final Feds'!$D$4:$L$855,3,FALSE)</f>
        <v>33</v>
      </c>
      <c r="E572" s="102">
        <f>VLOOKUP($B572,'FY24 Formula counts Final Feds'!$D$4:$L$855,9,FALSE)</f>
        <v>370</v>
      </c>
      <c r="F572" s="129">
        <f>VLOOKUP($B572,'from ED Prelim 2021 (PY)'!$A$6:$E$856,5,FALSE)</f>
        <v>8.9189189189189194E-2</v>
      </c>
      <c r="H572" s="102">
        <v>49</v>
      </c>
      <c r="I572" s="102">
        <v>360</v>
      </c>
      <c r="J572" s="103">
        <v>0.1361111111111111</v>
      </c>
      <c r="L572" s="130">
        <f t="shared" si="32"/>
        <v>16</v>
      </c>
      <c r="M572" s="130">
        <f t="shared" si="32"/>
        <v>-10</v>
      </c>
      <c r="N572" s="130">
        <f t="shared" si="32"/>
        <v>4.6921921921921905E-2</v>
      </c>
      <c r="O572" t="str">
        <f t="shared" si="35"/>
        <v>1730060</v>
      </c>
      <c r="P572" s="8" t="b">
        <f t="shared" si="33"/>
        <v>1</v>
      </c>
      <c r="Q572" s="8" t="b">
        <f t="shared" si="34"/>
        <v>1</v>
      </c>
    </row>
    <row r="573" spans="1:17" ht="15.75" hidden="1" x14ac:dyDescent="0.25">
      <c r="A573" t="str">
        <f>VLOOKUP(O573,'OLDPY1 Public Dist &amp; Sch'!A567:C5424,3,FALSE)</f>
        <v>47071220026</v>
      </c>
      <c r="B573" s="126">
        <v>1730160</v>
      </c>
      <c r="C573" s="101" t="s">
        <v>2267</v>
      </c>
      <c r="D573" s="102">
        <f>VLOOKUP($B573,'FY24 Formula counts Final Feds'!$D$4:$L$855,3,FALSE)</f>
        <v>229</v>
      </c>
      <c r="E573" s="102">
        <f>VLOOKUP($B573,'FY24 Formula counts Final Feds'!$D$4:$L$855,9,FALSE)</f>
        <v>1545</v>
      </c>
      <c r="F573" s="129">
        <f>VLOOKUP($B573,'from ED Prelim 2021 (PY)'!$A$6:$E$856,5,FALSE)</f>
        <v>0.14822006472491908</v>
      </c>
      <c r="H573" s="102">
        <v>204</v>
      </c>
      <c r="I573" s="102">
        <v>1530</v>
      </c>
      <c r="J573" s="103">
        <v>0.13333333333333333</v>
      </c>
      <c r="L573" s="130">
        <f t="shared" si="32"/>
        <v>-25</v>
      </c>
      <c r="M573" s="130">
        <f t="shared" si="32"/>
        <v>-15</v>
      </c>
      <c r="N573" s="130">
        <f t="shared" si="32"/>
        <v>-1.488673139158575E-2</v>
      </c>
      <c r="O573" t="str">
        <f t="shared" si="35"/>
        <v>1730160</v>
      </c>
      <c r="P573" s="8" t="b">
        <f t="shared" si="33"/>
        <v>1</v>
      </c>
      <c r="Q573" s="8" t="b">
        <f t="shared" si="34"/>
        <v>1</v>
      </c>
    </row>
    <row r="574" spans="1:17" ht="15.75" hidden="1" x14ac:dyDescent="0.25">
      <c r="A574" t="str">
        <f>VLOOKUP(O574,'OLDPY1 Public Dist &amp; Sch'!A568:C5425,3,FALSE)</f>
        <v>28037223026</v>
      </c>
      <c r="B574" s="126">
        <v>1730200</v>
      </c>
      <c r="C574" s="101" t="s">
        <v>2268</v>
      </c>
      <c r="D574" s="102">
        <f>VLOOKUP($B574,'FY24 Formula counts Final Feds'!$D$4:$L$855,3,FALSE)</f>
        <v>42</v>
      </c>
      <c r="E574" s="102">
        <f>VLOOKUP($B574,'FY24 Formula counts Final Feds'!$D$4:$L$855,9,FALSE)</f>
        <v>1031</v>
      </c>
      <c r="F574" s="129">
        <f>VLOOKUP($B574,'from ED Prelim 2021 (PY)'!$A$6:$E$856,5,FALSE)</f>
        <v>4.0737148399612025E-2</v>
      </c>
      <c r="H574" s="102">
        <v>36</v>
      </c>
      <c r="I574" s="102">
        <v>1003</v>
      </c>
      <c r="J574" s="103">
        <v>3.589232303090728E-2</v>
      </c>
      <c r="L574" s="130">
        <f t="shared" si="32"/>
        <v>-6</v>
      </c>
      <c r="M574" s="130">
        <f t="shared" si="32"/>
        <v>-28</v>
      </c>
      <c r="N574" s="130">
        <f t="shared" si="32"/>
        <v>-4.8448253687047443E-3</v>
      </c>
      <c r="O574" t="str">
        <f t="shared" si="35"/>
        <v>1730200</v>
      </c>
      <c r="P574" s="8" t="b">
        <f t="shared" si="33"/>
        <v>1</v>
      </c>
      <c r="Q574" s="8" t="b">
        <f t="shared" si="34"/>
        <v>1</v>
      </c>
    </row>
    <row r="575" spans="1:17" ht="15.75" hidden="1" x14ac:dyDescent="0.25">
      <c r="A575" t="str">
        <f>VLOOKUP(O575,'OLDPY1 Public Dist &amp; Sch'!A569:C5426,3,FALSE)</f>
        <v>07016135002</v>
      </c>
      <c r="B575" s="126">
        <v>1730220</v>
      </c>
      <c r="C575" s="101" t="s">
        <v>2269</v>
      </c>
      <c r="D575" s="102">
        <f>VLOOKUP($B575,'FY24 Formula counts Final Feds'!$D$4:$L$855,3,FALSE)</f>
        <v>641</v>
      </c>
      <c r="E575" s="102">
        <f>VLOOKUP($B575,'FY24 Formula counts Final Feds'!$D$4:$L$855,9,FALSE)</f>
        <v>5845</v>
      </c>
      <c r="F575" s="129">
        <f>VLOOKUP($B575,'from ED Prelim 2021 (PY)'!$A$6:$E$856,5,FALSE)</f>
        <v>0.10966638152266894</v>
      </c>
      <c r="H575" s="102">
        <v>498</v>
      </c>
      <c r="I575" s="102">
        <v>5657</v>
      </c>
      <c r="J575" s="103">
        <v>8.8032526073890754E-2</v>
      </c>
      <c r="L575" s="130">
        <f t="shared" si="32"/>
        <v>-143</v>
      </c>
      <c r="M575" s="130">
        <f t="shared" si="32"/>
        <v>-188</v>
      </c>
      <c r="N575" s="130">
        <f t="shared" si="32"/>
        <v>-2.1633855448778189E-2</v>
      </c>
      <c r="O575" t="str">
        <f t="shared" si="35"/>
        <v>1730220</v>
      </c>
      <c r="P575" s="8" t="b">
        <f t="shared" si="33"/>
        <v>1</v>
      </c>
      <c r="Q575" s="8" t="b">
        <f t="shared" si="34"/>
        <v>1</v>
      </c>
    </row>
    <row r="576" spans="1:17" ht="15.75" hidden="1" x14ac:dyDescent="0.25">
      <c r="A576" t="str">
        <f>VLOOKUP(O576,'OLDPY1 Public Dist &amp; Sch'!A570:C5427,3,FALSE)</f>
        <v>24047308026</v>
      </c>
      <c r="B576" s="126">
        <v>1730270</v>
      </c>
      <c r="C576" s="101" t="s">
        <v>2270</v>
      </c>
      <c r="D576" s="102">
        <f>VLOOKUP($B576,'FY24 Formula counts Final Feds'!$D$4:$L$855,3,FALSE)</f>
        <v>900</v>
      </c>
      <c r="E576" s="102">
        <f>VLOOKUP($B576,'FY24 Formula counts Final Feds'!$D$4:$L$855,9,FALSE)</f>
        <v>17909</v>
      </c>
      <c r="F576" s="129">
        <f>VLOOKUP($B576,'from ED Prelim 2021 (PY)'!$A$6:$E$856,5,FALSE)</f>
        <v>5.0254062203361441E-2</v>
      </c>
      <c r="H576" s="102">
        <v>909</v>
      </c>
      <c r="I576" s="102">
        <v>17611</v>
      </c>
      <c r="J576" s="103">
        <v>5.161546760547385E-2</v>
      </c>
      <c r="L576" s="130">
        <f t="shared" si="32"/>
        <v>9</v>
      </c>
      <c r="M576" s="130">
        <f t="shared" si="32"/>
        <v>-298</v>
      </c>
      <c r="N576" s="130">
        <f t="shared" si="32"/>
        <v>1.3614054021124089E-3</v>
      </c>
      <c r="O576" t="str">
        <f t="shared" si="35"/>
        <v>1730270</v>
      </c>
      <c r="P576" s="8" t="b">
        <f t="shared" si="33"/>
        <v>1</v>
      </c>
      <c r="Q576" s="8" t="b">
        <f t="shared" si="34"/>
        <v>1</v>
      </c>
    </row>
    <row r="577" spans="1:17" ht="15.75" hidden="1" x14ac:dyDescent="0.25">
      <c r="A577" t="str">
        <f>VLOOKUP(O577,'OLDPY1 Public Dist &amp; Sch'!A571:C5428,3,FALSE)</f>
        <v>35050141002</v>
      </c>
      <c r="B577" s="126">
        <v>1730300</v>
      </c>
      <c r="C577" s="101" t="s">
        <v>2271</v>
      </c>
      <c r="D577" s="102">
        <f>VLOOKUP($B577,'FY24 Formula counts Final Feds'!$D$4:$L$855,3,FALSE)</f>
        <v>363</v>
      </c>
      <c r="E577" s="102">
        <f>VLOOKUP($B577,'FY24 Formula counts Final Feds'!$D$4:$L$855,9,FALSE)</f>
        <v>1966</v>
      </c>
      <c r="F577" s="129">
        <f>VLOOKUP($B577,'from ED Prelim 2021 (PY)'!$A$6:$E$856,5,FALSE)</f>
        <v>0.18463886063072227</v>
      </c>
      <c r="H577" s="102">
        <v>463</v>
      </c>
      <c r="I577" s="102">
        <v>1924</v>
      </c>
      <c r="J577" s="103">
        <v>0.24064449064449064</v>
      </c>
      <c r="L577" s="130">
        <f t="shared" si="32"/>
        <v>100</v>
      </c>
      <c r="M577" s="130">
        <f t="shared" si="32"/>
        <v>-42</v>
      </c>
      <c r="N577" s="130">
        <f t="shared" si="32"/>
        <v>5.6005630013768376E-2</v>
      </c>
      <c r="O577" t="str">
        <f t="shared" si="35"/>
        <v>1730300</v>
      </c>
      <c r="P577" s="8" t="b">
        <f t="shared" si="33"/>
        <v>1</v>
      </c>
      <c r="Q577" s="8" t="b">
        <f t="shared" si="34"/>
        <v>1</v>
      </c>
    </row>
    <row r="578" spans="1:17" ht="15.75" hidden="1" x14ac:dyDescent="0.25">
      <c r="A578" t="str">
        <f>VLOOKUP(O578,'OLDPY1 Public Dist &amp; Sch'!A572:C5429,3,FALSE)</f>
        <v>35050140017</v>
      </c>
      <c r="B578" s="126">
        <v>1730330</v>
      </c>
      <c r="C578" s="101" t="s">
        <v>2272</v>
      </c>
      <c r="D578" s="102">
        <f>VLOOKUP($B578,'FY24 Formula counts Final Feds'!$D$4:$L$855,3,FALSE)</f>
        <v>205</v>
      </c>
      <c r="E578" s="102">
        <f>VLOOKUP($B578,'FY24 Formula counts Final Feds'!$D$4:$L$855,9,FALSE)</f>
        <v>1462</v>
      </c>
      <c r="F578" s="129">
        <f>VLOOKUP($B578,'from ED Prelim 2021 (PY)'!$A$6:$E$856,5,FALSE)</f>
        <v>0.140218878248974</v>
      </c>
      <c r="H578" s="102">
        <v>209</v>
      </c>
      <c r="I578" s="102">
        <v>1431</v>
      </c>
      <c r="J578" s="103">
        <v>0.14605171208944795</v>
      </c>
      <c r="L578" s="130">
        <f t="shared" si="32"/>
        <v>4</v>
      </c>
      <c r="M578" s="130">
        <f t="shared" si="32"/>
        <v>-31</v>
      </c>
      <c r="N578" s="130">
        <f t="shared" si="32"/>
        <v>5.8328338404739499E-3</v>
      </c>
      <c r="O578" t="str">
        <f t="shared" si="35"/>
        <v>1730330</v>
      </c>
      <c r="P578" s="8" t="b">
        <f t="shared" si="33"/>
        <v>1</v>
      </c>
      <c r="Q578" s="8" t="b">
        <f t="shared" si="34"/>
        <v>1</v>
      </c>
    </row>
    <row r="579" spans="1:17" ht="15.75" hidden="1" x14ac:dyDescent="0.25">
      <c r="A579" t="str">
        <f>VLOOKUP(O579,'OLDPY1 Public Dist &amp; Sch'!A573:C5430,3,FALSE)</f>
        <v>05016015004</v>
      </c>
      <c r="B579" s="126">
        <v>1730420</v>
      </c>
      <c r="C579" s="101" t="s">
        <v>2273</v>
      </c>
      <c r="D579" s="102">
        <f>VLOOKUP($B579,'FY24 Formula counts Final Feds'!$D$4:$L$855,3,FALSE)</f>
        <v>1256</v>
      </c>
      <c r="E579" s="102">
        <f>VLOOKUP($B579,'FY24 Formula counts Final Feds'!$D$4:$L$855,9,FALSE)</f>
        <v>12980</v>
      </c>
      <c r="F579" s="129">
        <f>VLOOKUP($B579,'from ED Prelim 2021 (PY)'!$A$6:$E$856,5,FALSE)</f>
        <v>9.6764252696456082E-2</v>
      </c>
      <c r="H579" s="102">
        <v>1679</v>
      </c>
      <c r="I579" s="102">
        <v>12562</v>
      </c>
      <c r="J579" s="103">
        <v>0.13365706097755134</v>
      </c>
      <c r="L579" s="130">
        <f t="shared" si="32"/>
        <v>423</v>
      </c>
      <c r="M579" s="130">
        <f t="shared" si="32"/>
        <v>-418</v>
      </c>
      <c r="N579" s="130">
        <f t="shared" si="32"/>
        <v>3.6892808281095257E-2</v>
      </c>
      <c r="O579" t="str">
        <f t="shared" si="35"/>
        <v>1730420</v>
      </c>
      <c r="P579" s="8" t="b">
        <f t="shared" si="33"/>
        <v>1</v>
      </c>
      <c r="Q579" s="8" t="b">
        <f t="shared" si="34"/>
        <v>1</v>
      </c>
    </row>
    <row r="580" spans="1:17" ht="15.75" hidden="1" x14ac:dyDescent="0.25">
      <c r="A580" t="str">
        <f>VLOOKUP(O580,'OLDPY1 Public Dist &amp; Sch'!A574:C5431,3,FALSE)</f>
        <v>12017003026</v>
      </c>
      <c r="B580" s="126">
        <v>1730480</v>
      </c>
      <c r="C580" s="101" t="s">
        <v>2274</v>
      </c>
      <c r="D580" s="102">
        <f>VLOOKUP($B580,'FY24 Formula counts Final Feds'!$D$4:$L$855,3,FALSE)</f>
        <v>49</v>
      </c>
      <c r="E580" s="102">
        <f>VLOOKUP($B580,'FY24 Formula counts Final Feds'!$D$4:$L$855,9,FALSE)</f>
        <v>346</v>
      </c>
      <c r="F580" s="129">
        <f>VLOOKUP($B580,'from ED Prelim 2021 (PY)'!$A$6:$E$856,5,FALSE)</f>
        <v>0.1416184971098266</v>
      </c>
      <c r="H580" s="102">
        <v>43</v>
      </c>
      <c r="I580" s="102">
        <v>348</v>
      </c>
      <c r="J580" s="103">
        <v>0.1235632183908046</v>
      </c>
      <c r="L580" s="130">
        <f t="shared" si="32"/>
        <v>-6</v>
      </c>
      <c r="M580" s="130">
        <f t="shared" si="32"/>
        <v>2</v>
      </c>
      <c r="N580" s="130">
        <f t="shared" si="32"/>
        <v>-1.8055278719022003E-2</v>
      </c>
      <c r="O580" t="str">
        <f t="shared" si="35"/>
        <v>1730480</v>
      </c>
      <c r="P580" s="8" t="b">
        <f t="shared" si="33"/>
        <v>1</v>
      </c>
      <c r="Q580" s="8" t="b">
        <f t="shared" si="34"/>
        <v>1</v>
      </c>
    </row>
    <row r="581" spans="1:17" ht="15.75" hidden="1" x14ac:dyDescent="0.25">
      <c r="A581" t="str">
        <f>VLOOKUP(O581,'OLDPY1 Public Dist &amp; Sch'!A575:C5432,3,FALSE)</f>
        <v>07016118004</v>
      </c>
      <c r="B581" s="126">
        <v>1730600</v>
      </c>
      <c r="C581" s="101" t="s">
        <v>2275</v>
      </c>
      <c r="D581" s="102">
        <f>VLOOKUP($B581,'FY24 Formula counts Final Feds'!$D$4:$L$855,3,FALSE)</f>
        <v>209</v>
      </c>
      <c r="E581" s="102">
        <f>VLOOKUP($B581,'FY24 Formula counts Final Feds'!$D$4:$L$855,9,FALSE)</f>
        <v>2103</v>
      </c>
      <c r="F581" s="129">
        <f>VLOOKUP($B581,'from ED Prelim 2021 (PY)'!$A$6:$E$856,5,FALSE)</f>
        <v>9.9381835473133617E-2</v>
      </c>
      <c r="H581" s="102">
        <v>134</v>
      </c>
      <c r="I581" s="102">
        <v>2035</v>
      </c>
      <c r="J581" s="103">
        <v>6.5847665847665854E-2</v>
      </c>
      <c r="L581" s="130">
        <f t="shared" si="32"/>
        <v>-75</v>
      </c>
      <c r="M581" s="130">
        <f t="shared" si="32"/>
        <v>-68</v>
      </c>
      <c r="N581" s="130">
        <f t="shared" si="32"/>
        <v>-3.3534169625467763E-2</v>
      </c>
      <c r="O581" t="str">
        <f t="shared" si="35"/>
        <v>1730600</v>
      </c>
      <c r="P581" s="8" t="b">
        <f t="shared" si="33"/>
        <v>1</v>
      </c>
      <c r="Q581" s="8" t="b">
        <f t="shared" si="34"/>
        <v>1</v>
      </c>
    </row>
    <row r="582" spans="1:17" ht="15.75" hidden="1" x14ac:dyDescent="0.25">
      <c r="A582" t="str">
        <f>VLOOKUP(O582,'OLDPY1 Public Dist &amp; Sch'!A576:C5433,3,FALSE)</f>
        <v>07016128002</v>
      </c>
      <c r="B582" s="126">
        <v>1730570</v>
      </c>
      <c r="C582" s="101" t="s">
        <v>2276</v>
      </c>
      <c r="D582" s="102">
        <f>VLOOKUP($B582,'FY24 Formula counts Final Feds'!$D$4:$L$855,3,FALSE)</f>
        <v>66</v>
      </c>
      <c r="E582" s="102">
        <f>VLOOKUP($B582,'FY24 Formula counts Final Feds'!$D$4:$L$855,9,FALSE)</f>
        <v>848</v>
      </c>
      <c r="F582" s="129">
        <f>VLOOKUP($B582,'from ED Prelim 2021 (PY)'!$A$6:$E$856,5,FALSE)</f>
        <v>7.783018867924528E-2</v>
      </c>
      <c r="H582" s="102">
        <v>59</v>
      </c>
      <c r="I582" s="102">
        <v>821</v>
      </c>
      <c r="J582" s="103">
        <v>7.186358099878197E-2</v>
      </c>
      <c r="L582" s="130">
        <f t="shared" si="32"/>
        <v>-7</v>
      </c>
      <c r="M582" s="130">
        <f t="shared" si="32"/>
        <v>-27</v>
      </c>
      <c r="N582" s="130">
        <f t="shared" si="32"/>
        <v>-5.9666076804633095E-3</v>
      </c>
      <c r="O582" t="str">
        <f t="shared" si="35"/>
        <v>1730570</v>
      </c>
      <c r="P582" s="8" t="b">
        <f t="shared" si="33"/>
        <v>1</v>
      </c>
      <c r="Q582" s="8" t="b">
        <f t="shared" si="34"/>
        <v>1</v>
      </c>
    </row>
    <row r="583" spans="1:17" ht="15.75" hidden="1" x14ac:dyDescent="0.25">
      <c r="A583" t="str">
        <f>VLOOKUP(O583,'OLDPY1 Public Dist &amp; Sch'!A577:C5434,3,FALSE)</f>
        <v>03011008026</v>
      </c>
      <c r="B583" s="126">
        <v>1730630</v>
      </c>
      <c r="C583" s="101" t="s">
        <v>2277</v>
      </c>
      <c r="D583" s="102">
        <f>VLOOKUP($B583,'FY24 Formula counts Final Feds'!$D$4:$L$855,3,FALSE)</f>
        <v>237</v>
      </c>
      <c r="E583" s="102">
        <f>VLOOKUP($B583,'FY24 Formula counts Final Feds'!$D$4:$L$855,9,FALSE)</f>
        <v>1443</v>
      </c>
      <c r="F583" s="129">
        <f>VLOOKUP($B583,'from ED Prelim 2021 (PY)'!$A$6:$E$856,5,FALSE)</f>
        <v>0.16424116424116425</v>
      </c>
      <c r="H583" s="102">
        <v>329</v>
      </c>
      <c r="I583" s="102">
        <v>1362</v>
      </c>
      <c r="J583" s="103">
        <v>0.24155653450807635</v>
      </c>
      <c r="L583" s="130">
        <f t="shared" si="32"/>
        <v>92</v>
      </c>
      <c r="M583" s="130">
        <f t="shared" si="32"/>
        <v>-81</v>
      </c>
      <c r="N583" s="130">
        <f t="shared" si="32"/>
        <v>7.7315370266912098E-2</v>
      </c>
      <c r="O583" t="str">
        <f t="shared" si="35"/>
        <v>1730630</v>
      </c>
      <c r="P583" s="8" t="b">
        <f t="shared" si="33"/>
        <v>1</v>
      </c>
      <c r="Q583" s="8" t="b">
        <f t="shared" si="34"/>
        <v>1</v>
      </c>
    </row>
    <row r="584" spans="1:17" ht="15.75" hidden="1" x14ac:dyDescent="0.25">
      <c r="A584" t="str">
        <f>VLOOKUP(O584,'OLDPY1 Public Dist &amp; Sch'!A578:C5435,3,FALSE)</f>
        <v>03068002026</v>
      </c>
      <c r="B584" s="126">
        <v>1730660</v>
      </c>
      <c r="C584" s="101" t="s">
        <v>2278</v>
      </c>
      <c r="D584" s="102">
        <f>VLOOKUP($B584,'FY24 Formula counts Final Feds'!$D$4:$L$855,3,FALSE)</f>
        <v>75</v>
      </c>
      <c r="E584" s="102">
        <f>VLOOKUP($B584,'FY24 Formula counts Final Feds'!$D$4:$L$855,9,FALSE)</f>
        <v>504</v>
      </c>
      <c r="F584" s="129">
        <f>VLOOKUP($B584,'from ED Prelim 2021 (PY)'!$A$6:$E$856,5,FALSE)</f>
        <v>0.14880952380952381</v>
      </c>
      <c r="H584" s="102">
        <v>64</v>
      </c>
      <c r="I584" s="102">
        <v>498</v>
      </c>
      <c r="J584" s="103">
        <v>0.12851405622489959</v>
      </c>
      <c r="L584" s="130">
        <f t="shared" si="32"/>
        <v>-11</v>
      </c>
      <c r="M584" s="130">
        <f t="shared" si="32"/>
        <v>-6</v>
      </c>
      <c r="N584" s="130">
        <f t="shared" si="32"/>
        <v>-2.0295467584624222E-2</v>
      </c>
      <c r="O584" t="str">
        <f t="shared" si="35"/>
        <v>1730660</v>
      </c>
      <c r="P584" s="8" t="b">
        <f t="shared" si="33"/>
        <v>1</v>
      </c>
      <c r="Q584" s="8" t="b">
        <f t="shared" si="34"/>
        <v>1</v>
      </c>
    </row>
    <row r="585" spans="1:17" ht="15.75" hidden="1" x14ac:dyDescent="0.25">
      <c r="A585" t="str">
        <f>VLOOKUP(O585,'OLDPY1 Public Dist &amp; Sch'!A579:C5436,3,FALSE)</f>
        <v>11023004026</v>
      </c>
      <c r="B585" s="126">
        <v>1730780</v>
      </c>
      <c r="C585" s="101" t="s">
        <v>2279</v>
      </c>
      <c r="D585" s="102">
        <f>VLOOKUP($B585,'FY24 Formula counts Final Feds'!$D$4:$L$855,3,FALSE)</f>
        <v>54</v>
      </c>
      <c r="E585" s="102">
        <f>VLOOKUP($B585,'FY24 Formula counts Final Feds'!$D$4:$L$855,9,FALSE)</f>
        <v>580</v>
      </c>
      <c r="F585" s="129">
        <f>VLOOKUP($B585,'from ED Prelim 2021 (PY)'!$A$6:$E$856,5,FALSE)</f>
        <v>9.3103448275862075E-2</v>
      </c>
      <c r="H585" s="102">
        <v>74</v>
      </c>
      <c r="I585" s="102">
        <v>567</v>
      </c>
      <c r="J585" s="103">
        <v>0.13051146384479717</v>
      </c>
      <c r="L585" s="130">
        <f t="shared" ref="L585:N648" si="36">H585-D585</f>
        <v>20</v>
      </c>
      <c r="M585" s="130">
        <f t="shared" si="36"/>
        <v>-13</v>
      </c>
      <c r="N585" s="130">
        <f t="shared" si="36"/>
        <v>3.7408015568935096E-2</v>
      </c>
      <c r="O585" t="str">
        <f t="shared" si="35"/>
        <v>1730780</v>
      </c>
      <c r="P585" s="8" t="b">
        <f t="shared" ref="P585:P648" si="37">+IF(AND(H585&gt;9,J585&gt;0.02),TRUE,FALSE)</f>
        <v>1</v>
      </c>
      <c r="Q585" s="8" t="b">
        <f t="shared" ref="Q585:Q648" si="38">+IF(AND(D585&gt;9,F585&gt;0.02),TRUE,FALSE)</f>
        <v>1</v>
      </c>
    </row>
    <row r="586" spans="1:17" ht="15.75" hidden="1" x14ac:dyDescent="0.25">
      <c r="A586" t="str">
        <f>VLOOKUP(O586,'OLDPY1 Public Dist &amp; Sch'!A580:C5437,3,FALSE)</f>
        <v>11023095025</v>
      </c>
      <c r="B586" s="126">
        <v>1730750</v>
      </c>
      <c r="C586" s="101" t="s">
        <v>2280</v>
      </c>
      <c r="D586" s="102">
        <f>VLOOKUP($B586,'FY24 Formula counts Final Feds'!$D$4:$L$855,3,FALSE)</f>
        <v>285</v>
      </c>
      <c r="E586" s="102">
        <f>VLOOKUP($B586,'FY24 Formula counts Final Feds'!$D$4:$L$855,9,FALSE)</f>
        <v>1157</v>
      </c>
      <c r="F586" s="129">
        <f>VLOOKUP($B586,'from ED Prelim 2021 (PY)'!$A$6:$E$856,5,FALSE)</f>
        <v>0.24632670700086431</v>
      </c>
      <c r="H586" s="102">
        <v>268</v>
      </c>
      <c r="I586" s="102">
        <v>1132</v>
      </c>
      <c r="J586" s="103">
        <v>0.23674911660777384</v>
      </c>
      <c r="L586" s="130">
        <f t="shared" si="36"/>
        <v>-17</v>
      </c>
      <c r="M586" s="130">
        <f t="shared" si="36"/>
        <v>-25</v>
      </c>
      <c r="N586" s="130">
        <f t="shared" si="36"/>
        <v>-9.5775903930904738E-3</v>
      </c>
      <c r="O586" t="str">
        <f t="shared" ref="O586:O649" si="39">LEFT(B586,7)</f>
        <v>1730750</v>
      </c>
      <c r="P586" s="8" t="b">
        <f t="shared" si="37"/>
        <v>1</v>
      </c>
      <c r="Q586" s="8" t="b">
        <f t="shared" si="38"/>
        <v>1</v>
      </c>
    </row>
    <row r="587" spans="1:17" ht="15.75" hidden="1" x14ac:dyDescent="0.25">
      <c r="A587" t="str">
        <f>VLOOKUP(O587,'OLDPY1 Public Dist &amp; Sch'!A581:C5438,3,FALSE)</f>
        <v>07016163002</v>
      </c>
      <c r="B587" s="126">
        <v>1730810</v>
      </c>
      <c r="C587" s="101" t="s">
        <v>2281</v>
      </c>
      <c r="D587" s="102">
        <f>VLOOKUP($B587,'FY24 Formula counts Final Feds'!$D$4:$L$855,3,FALSE)</f>
        <v>507</v>
      </c>
      <c r="E587" s="102">
        <f>VLOOKUP($B587,'FY24 Formula counts Final Feds'!$D$4:$L$855,9,FALSE)</f>
        <v>1768</v>
      </c>
      <c r="F587" s="129">
        <f>VLOOKUP($B587,'from ED Prelim 2021 (PY)'!$A$6:$E$856,5,FALSE)</f>
        <v>0.28676470588235292</v>
      </c>
      <c r="H587" s="102">
        <v>401</v>
      </c>
      <c r="I587" s="102">
        <v>1711</v>
      </c>
      <c r="J587" s="103">
        <v>0.23436586791350086</v>
      </c>
      <c r="L587" s="130">
        <f t="shared" si="36"/>
        <v>-106</v>
      </c>
      <c r="M587" s="130">
        <f t="shared" si="36"/>
        <v>-57</v>
      </c>
      <c r="N587" s="130">
        <f t="shared" si="36"/>
        <v>-5.2398837968852058E-2</v>
      </c>
      <c r="O587" t="str">
        <f t="shared" si="39"/>
        <v>1730810</v>
      </c>
      <c r="P587" s="8" t="b">
        <f t="shared" si="37"/>
        <v>1</v>
      </c>
      <c r="Q587" s="8" t="b">
        <f t="shared" si="38"/>
        <v>1</v>
      </c>
    </row>
    <row r="588" spans="1:17" ht="15.75" hidden="1" x14ac:dyDescent="0.25">
      <c r="A588" t="str">
        <f>VLOOKUP(O588,'OLDPY1 Public Dist &amp; Sch'!A582:C5439,3,FALSE)</f>
        <v>05016064004</v>
      </c>
      <c r="B588" s="126">
        <v>1730840</v>
      </c>
      <c r="C588" s="101" t="s">
        <v>2282</v>
      </c>
      <c r="D588" s="102">
        <f>VLOOKUP($B588,'FY24 Formula counts Final Feds'!$D$4:$L$855,3,FALSE)</f>
        <v>273</v>
      </c>
      <c r="E588" s="102">
        <f>VLOOKUP($B588,'FY24 Formula counts Final Feds'!$D$4:$L$855,9,FALSE)</f>
        <v>5458</v>
      </c>
      <c r="F588" s="129">
        <f>VLOOKUP($B588,'from ED Prelim 2021 (PY)'!$A$6:$E$856,5,FALSE)</f>
        <v>5.0018321729571269E-2</v>
      </c>
      <c r="H588" s="102">
        <v>206</v>
      </c>
      <c r="I588" s="102">
        <v>5282</v>
      </c>
      <c r="J588" s="103">
        <v>3.9000378644452861E-2</v>
      </c>
      <c r="L588" s="130">
        <f t="shared" si="36"/>
        <v>-67</v>
      </c>
      <c r="M588" s="130">
        <f t="shared" si="36"/>
        <v>-176</v>
      </c>
      <c r="N588" s="130">
        <f t="shared" si="36"/>
        <v>-1.1017943085118408E-2</v>
      </c>
      <c r="O588" t="str">
        <f t="shared" si="39"/>
        <v>1730840</v>
      </c>
      <c r="P588" s="8" t="b">
        <f t="shared" si="37"/>
        <v>1</v>
      </c>
      <c r="Q588" s="8" t="b">
        <f t="shared" si="38"/>
        <v>1</v>
      </c>
    </row>
    <row r="589" spans="1:17" ht="15.75" hidden="1" x14ac:dyDescent="0.25">
      <c r="A589" t="str">
        <f>VLOOKUP(O589,'OLDPY1 Public Dist &amp; Sch'!A583:C5440,3,FALSE)</f>
        <v>13058100026</v>
      </c>
      <c r="B589" s="126">
        <v>1730870</v>
      </c>
      <c r="C589" s="101" t="s">
        <v>2283</v>
      </c>
      <c r="D589" s="102">
        <f>VLOOKUP($B589,'FY24 Formula counts Final Feds'!$D$4:$L$855,3,FALSE)</f>
        <v>33</v>
      </c>
      <c r="E589" s="102">
        <f>VLOOKUP($B589,'FY24 Formula counts Final Feds'!$D$4:$L$855,9,FALSE)</f>
        <v>265</v>
      </c>
      <c r="F589" s="129">
        <f>VLOOKUP($B589,'from ED Prelim 2021 (PY)'!$A$6:$E$856,5,FALSE)</f>
        <v>0.12452830188679245</v>
      </c>
      <c r="H589" s="102">
        <v>31</v>
      </c>
      <c r="I589" s="102">
        <v>258</v>
      </c>
      <c r="J589" s="103">
        <v>0.12015503875968993</v>
      </c>
      <c r="L589" s="130">
        <f t="shared" si="36"/>
        <v>-2</v>
      </c>
      <c r="M589" s="130">
        <f t="shared" si="36"/>
        <v>-7</v>
      </c>
      <c r="N589" s="130">
        <f t="shared" si="36"/>
        <v>-4.3732631271025252E-3</v>
      </c>
      <c r="O589" t="str">
        <f t="shared" si="39"/>
        <v>1730870</v>
      </c>
      <c r="P589" s="8" t="b">
        <f t="shared" si="37"/>
        <v>1</v>
      </c>
      <c r="Q589" s="8" t="b">
        <f t="shared" si="38"/>
        <v>1</v>
      </c>
    </row>
    <row r="590" spans="1:17" ht="15.75" hidden="1" x14ac:dyDescent="0.25">
      <c r="A590" t="str">
        <f>VLOOKUP(O590,'OLDPY1 Public Dist &amp; Sch'!A584:C5441,3,FALSE)</f>
        <v>47052271026</v>
      </c>
      <c r="B590" s="126">
        <v>1722350</v>
      </c>
      <c r="C590" s="101" t="s">
        <v>2596</v>
      </c>
      <c r="D590" s="102">
        <f>VLOOKUP($B590,'FY24 Formula counts Final Feds'!$D$4:$L$855,3,FALSE)</f>
        <v>34</v>
      </c>
      <c r="E590" s="102">
        <f>VLOOKUP($B590,'FY24 Formula counts Final Feds'!$D$4:$L$855,9,FALSE)</f>
        <v>224</v>
      </c>
      <c r="F590" s="129">
        <f>VLOOKUP($B590,'from ED Prelim 2021 (PY)'!$A$6:$E$856,5,FALSE)</f>
        <v>0.15178571428571427</v>
      </c>
      <c r="H590" s="102">
        <v>13</v>
      </c>
      <c r="I590" s="102">
        <v>223</v>
      </c>
      <c r="J590" s="103">
        <v>5.829596412556054E-2</v>
      </c>
      <c r="L590" s="130">
        <f t="shared" si="36"/>
        <v>-21</v>
      </c>
      <c r="M590" s="130">
        <f t="shared" si="36"/>
        <v>-1</v>
      </c>
      <c r="N590" s="130">
        <f t="shared" si="36"/>
        <v>-9.3489750160153734E-2</v>
      </c>
      <c r="O590" t="str">
        <f t="shared" si="39"/>
        <v>1722350</v>
      </c>
      <c r="P590" s="8" t="b">
        <f t="shared" si="37"/>
        <v>1</v>
      </c>
      <c r="Q590" s="8" t="b">
        <f t="shared" si="38"/>
        <v>1</v>
      </c>
    </row>
    <row r="591" spans="1:17" ht="15.75" hidden="1" x14ac:dyDescent="0.25">
      <c r="A591" t="str">
        <f>VLOOKUP(O591,'OLDPY1 Public Dist &amp; Sch'!A585:C5442,3,FALSE)</f>
        <v>51084011026</v>
      </c>
      <c r="B591" s="126">
        <v>1730930</v>
      </c>
      <c r="C591" s="101" t="s">
        <v>2284</v>
      </c>
      <c r="D591" s="102">
        <f>VLOOKUP($B591,'FY24 Formula counts Final Feds'!$D$4:$L$855,3,FALSE)</f>
        <v>70</v>
      </c>
      <c r="E591" s="102">
        <f>VLOOKUP($B591,'FY24 Formula counts Final Feds'!$D$4:$L$855,9,FALSE)</f>
        <v>573</v>
      </c>
      <c r="F591" s="129">
        <f>VLOOKUP($B591,'from ED Prelim 2021 (PY)'!$A$6:$E$856,5,FALSE)</f>
        <v>0.12216404886561955</v>
      </c>
      <c r="H591" s="102">
        <v>51</v>
      </c>
      <c r="I591" s="102">
        <v>558</v>
      </c>
      <c r="J591" s="103">
        <v>9.1397849462365593E-2</v>
      </c>
      <c r="L591" s="130">
        <f t="shared" si="36"/>
        <v>-19</v>
      </c>
      <c r="M591" s="130">
        <f t="shared" si="36"/>
        <v>-15</v>
      </c>
      <c r="N591" s="130">
        <f t="shared" si="36"/>
        <v>-3.0766199403253952E-2</v>
      </c>
      <c r="O591" t="str">
        <f t="shared" si="39"/>
        <v>1730930</v>
      </c>
      <c r="P591" s="8" t="b">
        <f t="shared" si="37"/>
        <v>1</v>
      </c>
      <c r="Q591" s="8" t="b">
        <f t="shared" si="38"/>
        <v>1</v>
      </c>
    </row>
    <row r="592" spans="1:17" ht="15.75" hidden="1" x14ac:dyDescent="0.25">
      <c r="A592" t="str">
        <f>VLOOKUP(O592,'OLDPY1 Public Dist &amp; Sch'!A586:C5443,3,FALSE)</f>
        <v>09027010026</v>
      </c>
      <c r="B592" s="126">
        <v>1707650</v>
      </c>
      <c r="C592" s="101" t="s">
        <v>2285</v>
      </c>
      <c r="D592" s="102">
        <f>VLOOKUP($B592,'FY24 Formula counts Final Feds'!$D$4:$L$855,3,FALSE)</f>
        <v>218</v>
      </c>
      <c r="E592" s="102">
        <f>VLOOKUP($B592,'FY24 Formula counts Final Feds'!$D$4:$L$855,9,FALSE)</f>
        <v>1467</v>
      </c>
      <c r="F592" s="129">
        <f>VLOOKUP($B592,'from ED Prelim 2021 (PY)'!$A$6:$E$856,5,FALSE)</f>
        <v>0.14860259032038173</v>
      </c>
      <c r="H592" s="102">
        <v>193</v>
      </c>
      <c r="I592" s="102">
        <v>1445</v>
      </c>
      <c r="J592" s="103">
        <v>0.13356401384083044</v>
      </c>
      <c r="L592" s="130">
        <f t="shared" si="36"/>
        <v>-25</v>
      </c>
      <c r="M592" s="130">
        <f t="shared" si="36"/>
        <v>-22</v>
      </c>
      <c r="N592" s="130">
        <f t="shared" si="36"/>
        <v>-1.5038576479551286E-2</v>
      </c>
      <c r="O592" t="str">
        <f t="shared" si="39"/>
        <v>1707650</v>
      </c>
      <c r="P592" s="8" t="b">
        <f t="shared" si="37"/>
        <v>1</v>
      </c>
      <c r="Q592" s="8" t="b">
        <f t="shared" si="38"/>
        <v>1</v>
      </c>
    </row>
    <row r="593" spans="1:17" ht="15.75" hidden="1" x14ac:dyDescent="0.25">
      <c r="A593" t="str">
        <f>VLOOKUP(O593,'OLDPY1 Public Dist &amp; Sch'!A587:C5444,3,FALSE)</f>
        <v>01001001026</v>
      </c>
      <c r="B593" s="126">
        <v>1730990</v>
      </c>
      <c r="C593" s="101" t="s">
        <v>2286</v>
      </c>
      <c r="D593" s="102">
        <f>VLOOKUP($B593,'FY24 Formula counts Final Feds'!$D$4:$L$855,3,FALSE)</f>
        <v>86</v>
      </c>
      <c r="E593" s="102">
        <f>VLOOKUP($B593,'FY24 Formula counts Final Feds'!$D$4:$L$855,9,FALSE)</f>
        <v>630</v>
      </c>
      <c r="F593" s="129">
        <f>VLOOKUP($B593,'from ED Prelim 2021 (PY)'!$A$6:$E$856,5,FALSE)</f>
        <v>0.13650793650793649</v>
      </c>
      <c r="H593" s="102">
        <v>70</v>
      </c>
      <c r="I593" s="102">
        <v>619</v>
      </c>
      <c r="J593" s="103">
        <v>0.11308562197092084</v>
      </c>
      <c r="L593" s="130">
        <f t="shared" si="36"/>
        <v>-16</v>
      </c>
      <c r="M593" s="130">
        <f t="shared" si="36"/>
        <v>-11</v>
      </c>
      <c r="N593" s="130">
        <f t="shared" si="36"/>
        <v>-2.3422314537015654E-2</v>
      </c>
      <c r="O593" t="str">
        <f t="shared" si="39"/>
        <v>1730990</v>
      </c>
      <c r="P593" s="8" t="b">
        <f t="shared" si="37"/>
        <v>1</v>
      </c>
      <c r="Q593" s="8" t="b">
        <f t="shared" si="38"/>
        <v>1</v>
      </c>
    </row>
    <row r="594" spans="1:17" ht="15.75" hidden="1" x14ac:dyDescent="0.25">
      <c r="A594" t="str">
        <f>VLOOKUP(O594,'OLDPY1 Public Dist &amp; Sch'!A588:C5445,3,FALSE)</f>
        <v>08089200026</v>
      </c>
      <c r="B594" s="126">
        <v>1731020</v>
      </c>
      <c r="C594" s="101" t="s">
        <v>2287</v>
      </c>
      <c r="D594" s="102">
        <f>VLOOKUP($B594,'FY24 Formula counts Final Feds'!$D$4:$L$855,3,FALSE)</f>
        <v>44</v>
      </c>
      <c r="E594" s="102">
        <f>VLOOKUP($B594,'FY24 Formula counts Final Feds'!$D$4:$L$855,9,FALSE)</f>
        <v>445</v>
      </c>
      <c r="F594" s="129">
        <f>VLOOKUP($B594,'from ED Prelim 2021 (PY)'!$A$6:$E$856,5,FALSE)</f>
        <v>9.8876404494382023E-2</v>
      </c>
      <c r="H594" s="102">
        <v>51</v>
      </c>
      <c r="I594" s="102">
        <v>432</v>
      </c>
      <c r="J594" s="103">
        <v>0.11805555555555555</v>
      </c>
      <c r="L594" s="130">
        <f t="shared" si="36"/>
        <v>7</v>
      </c>
      <c r="M594" s="130">
        <f t="shared" si="36"/>
        <v>-13</v>
      </c>
      <c r="N594" s="130">
        <f t="shared" si="36"/>
        <v>1.917915106117353E-2</v>
      </c>
      <c r="O594" t="str">
        <f t="shared" si="39"/>
        <v>1731020</v>
      </c>
      <c r="P594" s="8" t="b">
        <f t="shared" si="37"/>
        <v>1</v>
      </c>
      <c r="Q594" s="8" t="b">
        <f t="shared" si="38"/>
        <v>1</v>
      </c>
    </row>
    <row r="595" spans="1:17" ht="15.75" hidden="1" x14ac:dyDescent="0.25">
      <c r="A595" t="str">
        <f>VLOOKUP(O595,'OLDPY1 Public Dist &amp; Sch'!A589:C5446,3,FALSE)</f>
        <v>04101321026</v>
      </c>
      <c r="B595" s="126">
        <v>1731050</v>
      </c>
      <c r="C595" s="101" t="s">
        <v>2288</v>
      </c>
      <c r="D595" s="102">
        <f>VLOOKUP($B595,'FY24 Formula counts Final Feds'!$D$4:$L$855,3,FALSE)</f>
        <v>80</v>
      </c>
      <c r="E595" s="102">
        <f>VLOOKUP($B595,'FY24 Formula counts Final Feds'!$D$4:$L$855,9,FALSE)</f>
        <v>975</v>
      </c>
      <c r="F595" s="129">
        <f>VLOOKUP($B595,'from ED Prelim 2021 (PY)'!$A$6:$E$856,5,FALSE)</f>
        <v>8.2051282051282051E-2</v>
      </c>
      <c r="H595" s="102">
        <v>73</v>
      </c>
      <c r="I595" s="102">
        <v>959</v>
      </c>
      <c r="J595" s="103">
        <v>7.6120959332638169E-2</v>
      </c>
      <c r="L595" s="130">
        <f t="shared" si="36"/>
        <v>-7</v>
      </c>
      <c r="M595" s="130">
        <f t="shared" si="36"/>
        <v>-16</v>
      </c>
      <c r="N595" s="130">
        <f t="shared" si="36"/>
        <v>-5.9303227186438823E-3</v>
      </c>
      <c r="O595" t="str">
        <f t="shared" si="39"/>
        <v>1731050</v>
      </c>
      <c r="P595" s="8" t="b">
        <f t="shared" si="37"/>
        <v>1</v>
      </c>
      <c r="Q595" s="8" t="b">
        <f t="shared" si="38"/>
        <v>1</v>
      </c>
    </row>
    <row r="596" spans="1:17" ht="15.75" hidden="1" x14ac:dyDescent="0.25">
      <c r="A596" t="str">
        <f>VLOOKUP(O596,'OLDPY1 Public Dist &amp; Sch'!A590:C5447,3,FALSE)</f>
        <v>53090303016</v>
      </c>
      <c r="B596" s="126">
        <v>1731110</v>
      </c>
      <c r="C596" s="101" t="s">
        <v>2289</v>
      </c>
      <c r="D596" s="102">
        <f>VLOOKUP($B596,'FY24 Formula counts Final Feds'!$D$4:$L$855,3,FALSE)</f>
        <v>275</v>
      </c>
      <c r="E596" s="102">
        <f>VLOOKUP($B596,'FY24 Formula counts Final Feds'!$D$4:$L$855,9,FALSE)</f>
        <v>2028</v>
      </c>
      <c r="F596" s="129">
        <f>VLOOKUP($B596,'from ED Prelim 2021 (PY)'!$A$6:$E$856,5,FALSE)</f>
        <v>0.13560157790927022</v>
      </c>
      <c r="H596" s="102">
        <v>294</v>
      </c>
      <c r="I596" s="102">
        <v>1965</v>
      </c>
      <c r="J596" s="103">
        <v>0.14961832061068703</v>
      </c>
      <c r="L596" s="130">
        <f t="shared" si="36"/>
        <v>19</v>
      </c>
      <c r="M596" s="130">
        <f t="shared" si="36"/>
        <v>-63</v>
      </c>
      <c r="N596" s="130">
        <f t="shared" si="36"/>
        <v>1.4016742701416812E-2</v>
      </c>
      <c r="O596" t="str">
        <f t="shared" si="39"/>
        <v>1731110</v>
      </c>
      <c r="P596" s="8" t="b">
        <f t="shared" si="37"/>
        <v>1</v>
      </c>
      <c r="Q596" s="8" t="b">
        <f t="shared" si="38"/>
        <v>1</v>
      </c>
    </row>
    <row r="597" spans="1:17" ht="15.75" hidden="1" x14ac:dyDescent="0.25">
      <c r="A597" t="str">
        <f>VLOOKUP(O597,'OLDPY1 Public Dist &amp; Sch'!A591:C5448,3,FALSE)</f>
        <v>53090108002</v>
      </c>
      <c r="B597" s="126">
        <v>1731080</v>
      </c>
      <c r="C597" s="101" t="s">
        <v>2290</v>
      </c>
      <c r="D597" s="102">
        <f>VLOOKUP($B597,'FY24 Formula counts Final Feds'!$D$4:$L$855,3,FALSE)</f>
        <v>635</v>
      </c>
      <c r="E597" s="102">
        <f>VLOOKUP($B597,'FY24 Formula counts Final Feds'!$D$4:$L$855,9,FALSE)</f>
        <v>3524</v>
      </c>
      <c r="F597" s="129">
        <f>VLOOKUP($B597,'from ED Prelim 2021 (PY)'!$A$6:$E$856,5,FALSE)</f>
        <v>0.18019296254256525</v>
      </c>
      <c r="H597" s="102">
        <v>673</v>
      </c>
      <c r="I597" s="102">
        <v>3415</v>
      </c>
      <c r="J597" s="103">
        <v>0.19707174231332358</v>
      </c>
      <c r="L597" s="130">
        <f t="shared" si="36"/>
        <v>38</v>
      </c>
      <c r="M597" s="130">
        <f t="shared" si="36"/>
        <v>-109</v>
      </c>
      <c r="N597" s="130">
        <f t="shared" si="36"/>
        <v>1.6878779770758329E-2</v>
      </c>
      <c r="O597" t="str">
        <f t="shared" si="39"/>
        <v>1731080</v>
      </c>
      <c r="P597" s="8" t="b">
        <f t="shared" si="37"/>
        <v>1</v>
      </c>
      <c r="Q597" s="8" t="b">
        <f t="shared" si="38"/>
        <v>1</v>
      </c>
    </row>
    <row r="598" spans="1:17" ht="15.75" hidden="1" x14ac:dyDescent="0.25">
      <c r="A598" t="str">
        <f>VLOOKUP(O598,'OLDPY1 Public Dist &amp; Sch'!A592:C5449,3,FALSE)</f>
        <v>32046259004</v>
      </c>
      <c r="B598" s="126">
        <v>1731140</v>
      </c>
      <c r="C598" s="101" t="s">
        <v>2291</v>
      </c>
      <c r="D598" s="102">
        <f>VLOOKUP($B598,'FY24 Formula counts Final Feds'!$D$4:$L$855,3,FALSE)</f>
        <v>70</v>
      </c>
      <c r="E598" s="102">
        <f>VLOOKUP($B598,'FY24 Formula counts Final Feds'!$D$4:$L$855,9,FALSE)</f>
        <v>165</v>
      </c>
      <c r="F598" s="129">
        <f>VLOOKUP($B598,'from ED Prelim 2021 (PY)'!$A$6:$E$856,5,FALSE)</f>
        <v>0.42424242424242425</v>
      </c>
      <c r="H598" s="102">
        <v>65</v>
      </c>
      <c r="I598" s="102">
        <v>166</v>
      </c>
      <c r="J598" s="103">
        <v>0.39156626506024095</v>
      </c>
      <c r="L598" s="130">
        <f t="shared" si="36"/>
        <v>-5</v>
      </c>
      <c r="M598" s="130">
        <f t="shared" si="36"/>
        <v>1</v>
      </c>
      <c r="N598" s="130">
        <f t="shared" si="36"/>
        <v>-3.2676159182183306E-2</v>
      </c>
      <c r="O598" t="str">
        <f t="shared" si="39"/>
        <v>1731140</v>
      </c>
      <c r="P598" s="8" t="b">
        <f t="shared" si="37"/>
        <v>1</v>
      </c>
      <c r="Q598" s="8" t="b">
        <f t="shared" si="38"/>
        <v>1</v>
      </c>
    </row>
    <row r="599" spans="1:17" ht="15.75" hidden="1" x14ac:dyDescent="0.25">
      <c r="A599" t="str">
        <f>VLOOKUP(O599,'OLDPY1 Public Dist &amp; Sch'!A593:C5450,3,FALSE)</f>
        <v>06016079002</v>
      </c>
      <c r="B599" s="126">
        <v>1731200</v>
      </c>
      <c r="C599" s="101" t="s">
        <v>2292</v>
      </c>
      <c r="D599" s="102">
        <f>VLOOKUP($B599,'FY24 Formula counts Final Feds'!$D$4:$L$855,3,FALSE)</f>
        <v>60</v>
      </c>
      <c r="E599" s="102">
        <f>VLOOKUP($B599,'FY24 Formula counts Final Feds'!$D$4:$L$855,9,FALSE)</f>
        <v>488</v>
      </c>
      <c r="F599" s="129">
        <f>VLOOKUP($B599,'from ED Prelim 2021 (PY)'!$A$6:$E$856,5,FALSE)</f>
        <v>0.12295081967213115</v>
      </c>
      <c r="H599" s="102">
        <v>44</v>
      </c>
      <c r="I599" s="102">
        <v>472</v>
      </c>
      <c r="J599" s="103">
        <v>9.3220338983050849E-2</v>
      </c>
      <c r="L599" s="130">
        <f t="shared" si="36"/>
        <v>-16</v>
      </c>
      <c r="M599" s="130">
        <f t="shared" si="36"/>
        <v>-16</v>
      </c>
      <c r="N599" s="130">
        <f t="shared" si="36"/>
        <v>-2.9730480689080296E-2</v>
      </c>
      <c r="O599" t="str">
        <f t="shared" si="39"/>
        <v>1731200</v>
      </c>
      <c r="P599" s="8" t="b">
        <f t="shared" si="37"/>
        <v>1</v>
      </c>
      <c r="Q599" s="8" t="b">
        <f t="shared" si="38"/>
        <v>1</v>
      </c>
    </row>
    <row r="600" spans="1:17" ht="15.75" hidden="1" x14ac:dyDescent="0.25">
      <c r="A600" t="str">
        <f>VLOOKUP(O600,'OLDPY1 Public Dist &amp; Sch'!A594:C5451,3,FALSE)</f>
        <v>48072325026</v>
      </c>
      <c r="B600" s="126">
        <v>1731270</v>
      </c>
      <c r="C600" s="101" t="s">
        <v>2293</v>
      </c>
      <c r="D600" s="102">
        <f>VLOOKUP($B600,'FY24 Formula counts Final Feds'!$D$4:$L$855,3,FALSE)</f>
        <v>169</v>
      </c>
      <c r="E600" s="102">
        <f>VLOOKUP($B600,'FY24 Formula counts Final Feds'!$D$4:$L$855,9,FALSE)</f>
        <v>885</v>
      </c>
      <c r="F600" s="129">
        <f>VLOOKUP($B600,'from ED Prelim 2021 (PY)'!$A$6:$E$856,5,FALSE)</f>
        <v>0.19096045197740114</v>
      </c>
      <c r="H600" s="102">
        <v>143</v>
      </c>
      <c r="I600" s="102">
        <v>869</v>
      </c>
      <c r="J600" s="103">
        <v>0.16455696202531644</v>
      </c>
      <c r="L600" s="130">
        <f t="shared" si="36"/>
        <v>-26</v>
      </c>
      <c r="M600" s="130">
        <f t="shared" si="36"/>
        <v>-16</v>
      </c>
      <c r="N600" s="130">
        <f t="shared" si="36"/>
        <v>-2.6403489952084691E-2</v>
      </c>
      <c r="O600" t="str">
        <f t="shared" si="39"/>
        <v>1731270</v>
      </c>
      <c r="P600" s="8" t="b">
        <f t="shared" si="37"/>
        <v>1</v>
      </c>
      <c r="Q600" s="8" t="b">
        <f t="shared" si="38"/>
        <v>1</v>
      </c>
    </row>
    <row r="601" spans="1:17" ht="15.75" hidden="1" x14ac:dyDescent="0.25">
      <c r="A601" t="str">
        <f>VLOOKUP(O601,'OLDPY1 Public Dist &amp; Sch'!A595:C5452,3,FALSE)</f>
        <v>48072150025</v>
      </c>
      <c r="B601" s="126">
        <v>1731230</v>
      </c>
      <c r="C601" s="101" t="s">
        <v>2294</v>
      </c>
      <c r="D601" s="102">
        <f>VLOOKUP($B601,'FY24 Formula counts Final Feds'!$D$4:$L$855,3,FALSE)</f>
        <v>4580</v>
      </c>
      <c r="E601" s="102">
        <f>VLOOKUP($B601,'FY24 Formula counts Final Feds'!$D$4:$L$855,9,FALSE)</f>
        <v>15308</v>
      </c>
      <c r="F601" s="129">
        <f>VLOOKUP($B601,'from ED Prelim 2021 (PY)'!$A$6:$E$856,5,FALSE)</f>
        <v>0.29918996603083353</v>
      </c>
      <c r="H601" s="102">
        <v>3759</v>
      </c>
      <c r="I601" s="102">
        <v>15026</v>
      </c>
      <c r="J601" s="103">
        <v>0.25016637827765209</v>
      </c>
      <c r="L601" s="130">
        <f t="shared" si="36"/>
        <v>-821</v>
      </c>
      <c r="M601" s="130">
        <f t="shared" si="36"/>
        <v>-282</v>
      </c>
      <c r="N601" s="130">
        <f t="shared" si="36"/>
        <v>-4.9023587753181441E-2</v>
      </c>
      <c r="O601" t="str">
        <f t="shared" si="39"/>
        <v>1731230</v>
      </c>
      <c r="P601" s="8" t="b">
        <f t="shared" si="37"/>
        <v>1</v>
      </c>
      <c r="Q601" s="8" t="b">
        <f t="shared" si="38"/>
        <v>1</v>
      </c>
    </row>
    <row r="602" spans="1:17" ht="15.75" hidden="1" x14ac:dyDescent="0.25">
      <c r="A602" t="str">
        <f>VLOOKUP(O602,'OLDPY1 Public Dist &amp; Sch'!A596:C5453,3,FALSE)</f>
        <v>56099207U26</v>
      </c>
      <c r="B602" s="126">
        <v>1731290</v>
      </c>
      <c r="C602" s="101" t="s">
        <v>2295</v>
      </c>
      <c r="D602" s="102">
        <f>VLOOKUP($B602,'FY24 Formula counts Final Feds'!$D$4:$L$855,3,FALSE)</f>
        <v>115</v>
      </c>
      <c r="E602" s="102">
        <f>VLOOKUP($B602,'FY24 Formula counts Final Feds'!$D$4:$L$855,9,FALSE)</f>
        <v>1714</v>
      </c>
      <c r="F602" s="129">
        <f>VLOOKUP($B602,'from ED Prelim 2021 (PY)'!$A$6:$E$856,5,FALSE)</f>
        <v>6.7094515752625442E-2</v>
      </c>
      <c r="H602" s="102">
        <v>71</v>
      </c>
      <c r="I602" s="102">
        <v>1666</v>
      </c>
      <c r="J602" s="103">
        <v>4.2617046818727494E-2</v>
      </c>
      <c r="L602" s="130">
        <f t="shared" si="36"/>
        <v>-44</v>
      </c>
      <c r="M602" s="130">
        <f t="shared" si="36"/>
        <v>-48</v>
      </c>
      <c r="N602" s="130">
        <f t="shared" si="36"/>
        <v>-2.4477468933897947E-2</v>
      </c>
      <c r="O602" t="str">
        <f t="shared" si="39"/>
        <v>1731290</v>
      </c>
      <c r="P602" s="8" t="b">
        <f t="shared" si="37"/>
        <v>1</v>
      </c>
      <c r="Q602" s="8" t="b">
        <f t="shared" si="38"/>
        <v>1</v>
      </c>
    </row>
    <row r="603" spans="1:17" ht="15.75" hidden="1" x14ac:dyDescent="0.25">
      <c r="A603" t="str">
        <f>VLOOKUP(O603,'OLDPY1 Public Dist &amp; Sch'!A597:C5454,3,FALSE)</f>
        <v>35050124002</v>
      </c>
      <c r="B603" s="126">
        <v>1731380</v>
      </c>
      <c r="C603" s="101" t="s">
        <v>2296</v>
      </c>
      <c r="D603" s="102">
        <f>VLOOKUP($B603,'FY24 Formula counts Final Feds'!$D$4:$L$855,3,FALSE)</f>
        <v>143</v>
      </c>
      <c r="E603" s="102">
        <f>VLOOKUP($B603,'FY24 Formula counts Final Feds'!$D$4:$L$855,9,FALSE)</f>
        <v>965</v>
      </c>
      <c r="F603" s="129">
        <f>VLOOKUP($B603,'from ED Prelim 2021 (PY)'!$A$6:$E$856,5,FALSE)</f>
        <v>0.14818652849740932</v>
      </c>
      <c r="H603" s="102">
        <v>146</v>
      </c>
      <c r="I603" s="102">
        <v>944</v>
      </c>
      <c r="J603" s="103">
        <v>0.15466101694915255</v>
      </c>
      <c r="L603" s="130">
        <f t="shared" si="36"/>
        <v>3</v>
      </c>
      <c r="M603" s="130">
        <f t="shared" si="36"/>
        <v>-21</v>
      </c>
      <c r="N603" s="130">
        <f t="shared" si="36"/>
        <v>6.4744884517432266E-3</v>
      </c>
      <c r="O603" t="str">
        <f t="shared" si="39"/>
        <v>1731380</v>
      </c>
      <c r="P603" s="8" t="b">
        <f t="shared" si="37"/>
        <v>1</v>
      </c>
      <c r="Q603" s="8" t="b">
        <f t="shared" si="38"/>
        <v>1</v>
      </c>
    </row>
    <row r="604" spans="1:17" ht="15.75" hidden="1" x14ac:dyDescent="0.25">
      <c r="A604" t="str">
        <f>VLOOKUP(O604,'OLDPY1 Public Dist &amp; Sch'!A598:C5455,3,FALSE)</f>
        <v>01075010026</v>
      </c>
      <c r="B604" s="126">
        <v>1731710</v>
      </c>
      <c r="C604" s="101" t="s">
        <v>2297</v>
      </c>
      <c r="D604" s="102">
        <f>VLOOKUP($B604,'FY24 Formula counts Final Feds'!$D$4:$L$855,3,FALSE)</f>
        <v>197</v>
      </c>
      <c r="E604" s="102">
        <f>VLOOKUP($B604,'FY24 Formula counts Final Feds'!$D$4:$L$855,9,FALSE)</f>
        <v>1223</v>
      </c>
      <c r="F604" s="129">
        <f>VLOOKUP($B604,'from ED Prelim 2021 (PY)'!$A$6:$E$856,5,FALSE)</f>
        <v>0.16107931316434995</v>
      </c>
      <c r="H604" s="102">
        <v>212</v>
      </c>
      <c r="I604" s="102">
        <v>1206</v>
      </c>
      <c r="J604" s="103">
        <v>0.175787728026534</v>
      </c>
      <c r="L604" s="130">
        <f t="shared" si="36"/>
        <v>15</v>
      </c>
      <c r="M604" s="130">
        <f t="shared" si="36"/>
        <v>-17</v>
      </c>
      <c r="N604" s="130">
        <f t="shared" si="36"/>
        <v>1.4708414862184049E-2</v>
      </c>
      <c r="O604" t="str">
        <f t="shared" si="39"/>
        <v>1731710</v>
      </c>
      <c r="P604" s="8" t="b">
        <f t="shared" si="37"/>
        <v>1</v>
      </c>
      <c r="Q604" s="8" t="b">
        <f t="shared" si="38"/>
        <v>1</v>
      </c>
    </row>
    <row r="605" spans="1:17" ht="15.75" hidden="1" x14ac:dyDescent="0.25">
      <c r="A605" t="str">
        <f>VLOOKUP(O605,'OLDPY1 Public Dist &amp; Sch'!A599:C5456,3,FALSE)</f>
        <v>30073101016</v>
      </c>
      <c r="B605" s="126">
        <v>1731620</v>
      </c>
      <c r="C605" s="101" t="s">
        <v>2298</v>
      </c>
      <c r="D605" s="102">
        <f>VLOOKUP($B605,'FY24 Formula counts Final Feds'!$D$4:$L$855,3,FALSE)</f>
        <v>49</v>
      </c>
      <c r="E605" s="102">
        <f>VLOOKUP($B605,'FY24 Formula counts Final Feds'!$D$4:$L$855,9,FALSE)</f>
        <v>424</v>
      </c>
      <c r="F605" s="129">
        <f>VLOOKUP($B605,'from ED Prelim 2021 (PY)'!$A$6:$E$856,5,FALSE)</f>
        <v>0.11556603773584906</v>
      </c>
      <c r="H605" s="102">
        <v>37</v>
      </c>
      <c r="I605" s="102">
        <v>412</v>
      </c>
      <c r="J605" s="103">
        <v>8.9805825242718448E-2</v>
      </c>
      <c r="L605" s="130">
        <f t="shared" si="36"/>
        <v>-12</v>
      </c>
      <c r="M605" s="130">
        <f t="shared" si="36"/>
        <v>-12</v>
      </c>
      <c r="N605" s="130">
        <f t="shared" si="36"/>
        <v>-2.576021249313061E-2</v>
      </c>
      <c r="O605" t="str">
        <f t="shared" si="39"/>
        <v>1731620</v>
      </c>
      <c r="P605" s="8" t="b">
        <f t="shared" si="37"/>
        <v>1</v>
      </c>
      <c r="Q605" s="8" t="b">
        <f t="shared" si="38"/>
        <v>1</v>
      </c>
    </row>
    <row r="606" spans="1:17" ht="15.75" hidden="1" x14ac:dyDescent="0.25">
      <c r="A606" t="str">
        <f>VLOOKUP(O606,'OLDPY1 Public Dist &amp; Sch'!A600:C5457,3,FALSE)</f>
        <v>30073050002</v>
      </c>
      <c r="B606" s="126">
        <v>1700009</v>
      </c>
      <c r="C606" s="101" t="s">
        <v>2299</v>
      </c>
      <c r="D606" s="102">
        <f>VLOOKUP($B606,'FY24 Formula counts Final Feds'!$D$4:$L$855,3,FALSE)</f>
        <v>96</v>
      </c>
      <c r="E606" s="102">
        <f>VLOOKUP($B606,'FY24 Formula counts Final Feds'!$D$4:$L$855,9,FALSE)</f>
        <v>602</v>
      </c>
      <c r="F606" s="129">
        <f>VLOOKUP($B606,'from ED Prelim 2021 (PY)'!$A$6:$E$856,5,FALSE)</f>
        <v>0.15946843853820597</v>
      </c>
      <c r="H606" s="102">
        <v>79</v>
      </c>
      <c r="I606" s="102">
        <v>586</v>
      </c>
      <c r="J606" s="103">
        <v>0.1348122866894198</v>
      </c>
      <c r="L606" s="130">
        <f t="shared" si="36"/>
        <v>-17</v>
      </c>
      <c r="M606" s="130">
        <f t="shared" si="36"/>
        <v>-16</v>
      </c>
      <c r="N606" s="130">
        <f t="shared" si="36"/>
        <v>-2.4656151848786168E-2</v>
      </c>
      <c r="O606" t="str">
        <f t="shared" si="39"/>
        <v>1700009</v>
      </c>
      <c r="P606" s="8" t="b">
        <f t="shared" si="37"/>
        <v>1</v>
      </c>
      <c r="Q606" s="8" t="b">
        <f t="shared" si="38"/>
        <v>1</v>
      </c>
    </row>
    <row r="607" spans="1:17" ht="15.75" hidden="1" x14ac:dyDescent="0.25">
      <c r="A607" t="str">
        <f>VLOOKUP(O607,'OLDPY1 Public Dist &amp; Sch'!A601:C5458,3,FALSE)</f>
        <v>56099202022</v>
      </c>
      <c r="B607" s="126">
        <v>1731740</v>
      </c>
      <c r="C607" s="101" t="s">
        <v>2300</v>
      </c>
      <c r="D607" s="102">
        <f>VLOOKUP($B607,'FY24 Formula counts Final Feds'!$D$4:$L$855,3,FALSE)</f>
        <v>1646</v>
      </c>
      <c r="E607" s="102">
        <f>VLOOKUP($B607,'FY24 Formula counts Final Feds'!$D$4:$L$855,9,FALSE)</f>
        <v>26603</v>
      </c>
      <c r="F607" s="129">
        <f>VLOOKUP($B607,'from ED Prelim 2021 (PY)'!$A$6:$E$856,5,FALSE)</f>
        <v>6.1872721121678007E-2</v>
      </c>
      <c r="H607" s="102">
        <v>1405</v>
      </c>
      <c r="I607" s="102">
        <v>25895</v>
      </c>
      <c r="J607" s="103">
        <v>5.4257578683143466E-2</v>
      </c>
      <c r="L607" s="130">
        <f t="shared" si="36"/>
        <v>-241</v>
      </c>
      <c r="M607" s="130">
        <f t="shared" si="36"/>
        <v>-708</v>
      </c>
      <c r="N607" s="130">
        <f t="shared" si="36"/>
        <v>-7.6151424385345404E-3</v>
      </c>
      <c r="O607" t="str">
        <f t="shared" si="39"/>
        <v>1731740</v>
      </c>
      <c r="P607" s="8" t="b">
        <f t="shared" si="37"/>
        <v>1</v>
      </c>
      <c r="Q607" s="8" t="b">
        <f t="shared" si="38"/>
        <v>1</v>
      </c>
    </row>
    <row r="608" spans="1:17" ht="15.75" hidden="1" x14ac:dyDescent="0.25">
      <c r="A608" t="str">
        <f>VLOOKUP(O608,'OLDPY1 Public Dist &amp; Sch'!A602:C5459,3,FALSE)</f>
        <v>24047088026</v>
      </c>
      <c r="B608" s="126">
        <v>1731770</v>
      </c>
      <c r="C608" s="101" t="s">
        <v>2301</v>
      </c>
      <c r="D608" s="102">
        <f>VLOOKUP($B608,'FY24 Formula counts Final Feds'!$D$4:$L$855,3,FALSE)</f>
        <v>262</v>
      </c>
      <c r="E608" s="102">
        <f>VLOOKUP($B608,'FY24 Formula counts Final Feds'!$D$4:$L$855,9,FALSE)</f>
        <v>2467</v>
      </c>
      <c r="F608" s="129">
        <f>VLOOKUP($B608,'from ED Prelim 2021 (PY)'!$A$6:$E$856,5,FALSE)</f>
        <v>0.10620186461289015</v>
      </c>
      <c r="H608" s="102">
        <v>422</v>
      </c>
      <c r="I608" s="102">
        <v>2432</v>
      </c>
      <c r="J608" s="103">
        <v>0.17351973684210525</v>
      </c>
      <c r="L608" s="130">
        <f t="shared" si="36"/>
        <v>160</v>
      </c>
      <c r="M608" s="130">
        <f t="shared" si="36"/>
        <v>-35</v>
      </c>
      <c r="N608" s="130">
        <f t="shared" si="36"/>
        <v>6.7317872229215106E-2</v>
      </c>
      <c r="O608" t="str">
        <f t="shared" si="39"/>
        <v>1731770</v>
      </c>
      <c r="P608" s="8" t="b">
        <f t="shared" si="37"/>
        <v>1</v>
      </c>
      <c r="Q608" s="8" t="b">
        <f t="shared" si="38"/>
        <v>1</v>
      </c>
    </row>
    <row r="609" spans="1:17" ht="15.75" hidden="1" x14ac:dyDescent="0.25">
      <c r="A609" t="str">
        <f>VLOOKUP(O609,'OLDPY1 Public Dist &amp; Sch'!A603:C5460,3,FALSE)</f>
        <v>01075003026</v>
      </c>
      <c r="B609" s="126">
        <v>1731890</v>
      </c>
      <c r="C609" s="101" t="s">
        <v>2302</v>
      </c>
      <c r="D609" s="102">
        <f>VLOOKUP($B609,'FY24 Formula counts Final Feds'!$D$4:$L$855,3,FALSE)</f>
        <v>63</v>
      </c>
      <c r="E609" s="102">
        <f>VLOOKUP($B609,'FY24 Formula counts Final Feds'!$D$4:$L$855,9,FALSE)</f>
        <v>319</v>
      </c>
      <c r="F609" s="129">
        <f>VLOOKUP($B609,'from ED Prelim 2021 (PY)'!$A$6:$E$856,5,FALSE)</f>
        <v>0.19749216300940439</v>
      </c>
      <c r="H609" s="102">
        <v>70</v>
      </c>
      <c r="I609" s="102">
        <v>315</v>
      </c>
      <c r="J609" s="103">
        <v>0.22222222222222221</v>
      </c>
      <c r="L609" s="130">
        <f t="shared" si="36"/>
        <v>7</v>
      </c>
      <c r="M609" s="130">
        <f t="shared" si="36"/>
        <v>-4</v>
      </c>
      <c r="N609" s="130">
        <f t="shared" si="36"/>
        <v>2.4730059212817818E-2</v>
      </c>
      <c r="O609" t="str">
        <f t="shared" si="39"/>
        <v>1731890</v>
      </c>
      <c r="P609" s="8" t="b">
        <f t="shared" si="37"/>
        <v>1</v>
      </c>
      <c r="Q609" s="8" t="b">
        <f t="shared" si="38"/>
        <v>1</v>
      </c>
    </row>
    <row r="610" spans="1:17" ht="15.75" hidden="1" x14ac:dyDescent="0.25">
      <c r="A610" t="str">
        <f>VLOOKUP(O610,'OLDPY1 Public Dist &amp; Sch'!A604:C5461,3,FALSE)</f>
        <v>48072069002</v>
      </c>
      <c r="B610" s="126">
        <v>1731860</v>
      </c>
      <c r="C610" s="101" t="s">
        <v>2303</v>
      </c>
      <c r="D610" s="102">
        <f>VLOOKUP($B610,'FY24 Formula counts Final Feds'!$D$4:$L$855,3,FALSE)</f>
        <v>83</v>
      </c>
      <c r="E610" s="102">
        <f>VLOOKUP($B610,'FY24 Formula counts Final Feds'!$D$4:$L$855,9,FALSE)</f>
        <v>246</v>
      </c>
      <c r="F610" s="129">
        <f>VLOOKUP($B610,'from ED Prelim 2021 (PY)'!$A$6:$E$856,5,FALSE)</f>
        <v>0.33739837398373984</v>
      </c>
      <c r="H610" s="102">
        <v>64</v>
      </c>
      <c r="I610" s="102">
        <v>241</v>
      </c>
      <c r="J610" s="103">
        <v>0.26556016597510373</v>
      </c>
      <c r="L610" s="130">
        <f t="shared" si="36"/>
        <v>-19</v>
      </c>
      <c r="M610" s="130">
        <f t="shared" si="36"/>
        <v>-5</v>
      </c>
      <c r="N610" s="130">
        <f t="shared" si="36"/>
        <v>-7.1838208008636106E-2</v>
      </c>
      <c r="O610" t="str">
        <f t="shared" si="39"/>
        <v>1731860</v>
      </c>
      <c r="P610" s="8" t="b">
        <f t="shared" si="37"/>
        <v>1</v>
      </c>
      <c r="Q610" s="8" t="b">
        <f t="shared" si="38"/>
        <v>1</v>
      </c>
    </row>
    <row r="611" spans="1:17" ht="15.75" hidden="1" x14ac:dyDescent="0.25">
      <c r="A611" t="str">
        <f>VLOOKUP(O611,'OLDPY1 Public Dist &amp; Sch'!A605:C5462,3,FALSE)</f>
        <v>51084008026</v>
      </c>
      <c r="B611" s="126">
        <v>1731920</v>
      </c>
      <c r="C611" s="101" t="s">
        <v>2304</v>
      </c>
      <c r="D611" s="102">
        <f>VLOOKUP($B611,'FY24 Formula counts Final Feds'!$D$4:$L$855,3,FALSE)</f>
        <v>71</v>
      </c>
      <c r="E611" s="102">
        <f>VLOOKUP($B611,'FY24 Formula counts Final Feds'!$D$4:$L$855,9,FALSE)</f>
        <v>1567</v>
      </c>
      <c r="F611" s="129">
        <f>VLOOKUP($B611,'from ED Prelim 2021 (PY)'!$A$6:$E$856,5,FALSE)</f>
        <v>4.530950861518826E-2</v>
      </c>
      <c r="H611" s="102">
        <v>67</v>
      </c>
      <c r="I611" s="102">
        <v>1529</v>
      </c>
      <c r="J611" s="103">
        <v>4.3819489862655332E-2</v>
      </c>
      <c r="L611" s="130">
        <f t="shared" si="36"/>
        <v>-4</v>
      </c>
      <c r="M611" s="130">
        <f t="shared" si="36"/>
        <v>-38</v>
      </c>
      <c r="N611" s="130">
        <f t="shared" si="36"/>
        <v>-1.4900187525329275E-3</v>
      </c>
      <c r="O611" t="str">
        <f t="shared" si="39"/>
        <v>1731920</v>
      </c>
      <c r="P611" s="8" t="b">
        <f t="shared" si="37"/>
        <v>1</v>
      </c>
      <c r="Q611" s="8" t="b">
        <f t="shared" si="38"/>
        <v>1</v>
      </c>
    </row>
    <row r="612" spans="1:17" ht="15.75" hidden="1" x14ac:dyDescent="0.25">
      <c r="A612" t="str">
        <f>VLOOKUP(O612,'OLDPY1 Public Dist &amp; Sch'!A606:C5463,3,FALSE)</f>
        <v>48072062002</v>
      </c>
      <c r="B612" s="126">
        <v>1731950</v>
      </c>
      <c r="C612" s="101" t="s">
        <v>2305</v>
      </c>
      <c r="D612" s="102">
        <f>VLOOKUP($B612,'FY24 Formula counts Final Feds'!$D$4:$L$855,3,FALSE)</f>
        <v>182</v>
      </c>
      <c r="E612" s="102">
        <f>VLOOKUP($B612,'FY24 Formula counts Final Feds'!$D$4:$L$855,9,FALSE)</f>
        <v>473</v>
      </c>
      <c r="F612" s="129">
        <f>VLOOKUP($B612,'from ED Prelim 2021 (PY)'!$A$6:$E$856,5,FALSE)</f>
        <v>0.38477801268498946</v>
      </c>
      <c r="H612" s="102">
        <v>102</v>
      </c>
      <c r="I612" s="102">
        <v>464</v>
      </c>
      <c r="J612" s="103">
        <v>0.21982758620689655</v>
      </c>
      <c r="L612" s="130">
        <f t="shared" si="36"/>
        <v>-80</v>
      </c>
      <c r="M612" s="130">
        <f t="shared" si="36"/>
        <v>-9</v>
      </c>
      <c r="N612" s="130">
        <f t="shared" si="36"/>
        <v>-0.16495042647809291</v>
      </c>
      <c r="O612" t="str">
        <f t="shared" si="39"/>
        <v>1731950</v>
      </c>
      <c r="P612" s="8" t="b">
        <f t="shared" si="37"/>
        <v>1</v>
      </c>
      <c r="Q612" s="8" t="b">
        <f t="shared" si="38"/>
        <v>1</v>
      </c>
    </row>
    <row r="613" spans="1:17" ht="15.75" hidden="1" x14ac:dyDescent="0.25">
      <c r="A613" t="str">
        <f>VLOOKUP(O613,'OLDPY1 Public Dist &amp; Sch'!A607:C5464,3,FALSE)</f>
        <v>06016107002</v>
      </c>
      <c r="B613" s="126">
        <v>1732040</v>
      </c>
      <c r="C613" s="101" t="s">
        <v>2306</v>
      </c>
      <c r="D613" s="102">
        <f>VLOOKUP($B613,'FY24 Formula counts Final Feds'!$D$4:$L$855,3,FALSE)</f>
        <v>43</v>
      </c>
      <c r="E613" s="102">
        <f>VLOOKUP($B613,'FY24 Formula counts Final Feds'!$D$4:$L$855,9,FALSE)</f>
        <v>904</v>
      </c>
      <c r="F613" s="129">
        <f>VLOOKUP($B613,'from ED Prelim 2021 (PY)'!$A$6:$E$856,5,FALSE)</f>
        <v>4.7566371681415927E-2</v>
      </c>
      <c r="H613" s="102">
        <v>66</v>
      </c>
      <c r="I613" s="102">
        <v>875</v>
      </c>
      <c r="J613" s="103">
        <v>7.5428571428571428E-2</v>
      </c>
      <c r="L613" s="130">
        <f t="shared" si="36"/>
        <v>23</v>
      </c>
      <c r="M613" s="130">
        <f t="shared" si="36"/>
        <v>-29</v>
      </c>
      <c r="N613" s="130">
        <f t="shared" si="36"/>
        <v>2.7862199747155501E-2</v>
      </c>
      <c r="O613" t="str">
        <f t="shared" si="39"/>
        <v>1732040</v>
      </c>
      <c r="P613" s="8" t="b">
        <f t="shared" si="37"/>
        <v>1</v>
      </c>
      <c r="Q613" s="8" t="b">
        <f t="shared" si="38"/>
        <v>1</v>
      </c>
    </row>
    <row r="614" spans="1:17" ht="15.75" hidden="1" x14ac:dyDescent="0.25">
      <c r="A614" t="str">
        <f>VLOOKUP(O614,'OLDPY1 Public Dist &amp; Sch'!A608:C5465,3,FALSE)</f>
        <v>47071222026</v>
      </c>
      <c r="B614" s="126">
        <v>1732100</v>
      </c>
      <c r="C614" s="101" t="s">
        <v>2307</v>
      </c>
      <c r="D614" s="102">
        <f>VLOOKUP($B614,'FY24 Formula counts Final Feds'!$D$4:$L$855,3,FALSE)</f>
        <v>77</v>
      </c>
      <c r="E614" s="102">
        <f>VLOOKUP($B614,'FY24 Formula counts Final Feds'!$D$4:$L$855,9,FALSE)</f>
        <v>612</v>
      </c>
      <c r="F614" s="129">
        <f>VLOOKUP($B614,'from ED Prelim 2021 (PY)'!$A$6:$E$856,5,FALSE)</f>
        <v>0.12581699346405228</v>
      </c>
      <c r="H614" s="102">
        <v>126</v>
      </c>
      <c r="I614" s="102">
        <v>606</v>
      </c>
      <c r="J614" s="103">
        <v>0.20792079207920791</v>
      </c>
      <c r="L614" s="130">
        <f t="shared" si="36"/>
        <v>49</v>
      </c>
      <c r="M614" s="130">
        <f t="shared" si="36"/>
        <v>-6</v>
      </c>
      <c r="N614" s="130">
        <f t="shared" si="36"/>
        <v>8.2103798615155626E-2</v>
      </c>
      <c r="O614" t="str">
        <f t="shared" si="39"/>
        <v>1732100</v>
      </c>
      <c r="P614" s="8" t="b">
        <f t="shared" si="37"/>
        <v>1</v>
      </c>
      <c r="Q614" s="8" t="b">
        <f t="shared" si="38"/>
        <v>1</v>
      </c>
    </row>
    <row r="615" spans="1:17" ht="15.75" hidden="1" x14ac:dyDescent="0.25">
      <c r="A615" t="str">
        <f>VLOOKUP(O615,'OLDPY1 Public Dist &amp; Sch'!A609:C5466,3,FALSE)</f>
        <v>17053429004</v>
      </c>
      <c r="B615" s="126">
        <v>1732160</v>
      </c>
      <c r="C615" s="101" t="s">
        <v>2308</v>
      </c>
      <c r="D615" s="102">
        <f>VLOOKUP($B615,'FY24 Formula counts Final Feds'!$D$4:$L$855,3,FALSE)</f>
        <v>231</v>
      </c>
      <c r="E615" s="102">
        <f>VLOOKUP($B615,'FY24 Formula counts Final Feds'!$D$4:$L$855,9,FALSE)</f>
        <v>1253</v>
      </c>
      <c r="F615" s="129">
        <f>VLOOKUP($B615,'from ED Prelim 2021 (PY)'!$A$6:$E$856,5,FALSE)</f>
        <v>0.18435754189944134</v>
      </c>
      <c r="H615" s="102">
        <v>229</v>
      </c>
      <c r="I615" s="102">
        <v>1239</v>
      </c>
      <c r="J615" s="103">
        <v>0.1848264729620662</v>
      </c>
      <c r="L615" s="130">
        <f t="shared" si="36"/>
        <v>-2</v>
      </c>
      <c r="M615" s="130">
        <f t="shared" si="36"/>
        <v>-14</v>
      </c>
      <c r="N615" s="130">
        <f t="shared" si="36"/>
        <v>4.6893106262485551E-4</v>
      </c>
      <c r="O615" t="str">
        <f t="shared" si="39"/>
        <v>1732160</v>
      </c>
      <c r="P615" s="8" t="b">
        <f t="shared" si="37"/>
        <v>1</v>
      </c>
      <c r="Q615" s="8" t="b">
        <f t="shared" si="38"/>
        <v>1</v>
      </c>
    </row>
    <row r="616" spans="1:17" ht="15.75" hidden="1" x14ac:dyDescent="0.25">
      <c r="A616" t="str">
        <f>VLOOKUP(O616,'OLDPY1 Public Dist &amp; Sch'!A610:C5467,3,FALSE)</f>
        <v>17053090017</v>
      </c>
      <c r="B616" s="126">
        <v>1732220</v>
      </c>
      <c r="C616" s="101" t="s">
        <v>2309</v>
      </c>
      <c r="D616" s="102">
        <f>VLOOKUP($B616,'FY24 Formula counts Final Feds'!$D$4:$L$855,3,FALSE)</f>
        <v>103</v>
      </c>
      <c r="E616" s="102">
        <f>VLOOKUP($B616,'FY24 Formula counts Final Feds'!$D$4:$L$855,9,FALSE)</f>
        <v>751</v>
      </c>
      <c r="F616" s="129">
        <f>VLOOKUP($B616,'from ED Prelim 2021 (PY)'!$A$6:$E$856,5,FALSE)</f>
        <v>0.13715046604527298</v>
      </c>
      <c r="H616" s="102">
        <v>108</v>
      </c>
      <c r="I616" s="102">
        <v>742</v>
      </c>
      <c r="J616" s="103">
        <v>0.14555256064690028</v>
      </c>
      <c r="L616" s="130">
        <f t="shared" si="36"/>
        <v>5</v>
      </c>
      <c r="M616" s="130">
        <f t="shared" si="36"/>
        <v>-9</v>
      </c>
      <c r="N616" s="130">
        <f t="shared" si="36"/>
        <v>8.4020946016273024E-3</v>
      </c>
      <c r="O616" t="str">
        <f t="shared" si="39"/>
        <v>1732220</v>
      </c>
      <c r="P616" s="8" t="b">
        <f t="shared" si="37"/>
        <v>1</v>
      </c>
      <c r="Q616" s="8" t="b">
        <f t="shared" si="38"/>
        <v>1</v>
      </c>
    </row>
    <row r="617" spans="1:17" ht="15.75" hidden="1" x14ac:dyDescent="0.25">
      <c r="A617" t="str">
        <f>VLOOKUP(O617,'OLDPY1 Public Dist &amp; Sch'!A611:C5468,3,FALSE)</f>
        <v>50082105002</v>
      </c>
      <c r="B617" s="126">
        <v>1732190</v>
      </c>
      <c r="C617" s="101" t="s">
        <v>2310</v>
      </c>
      <c r="D617" s="102">
        <f>VLOOKUP($B617,'FY24 Formula counts Final Feds'!$D$4:$L$855,3,FALSE)</f>
        <v>108</v>
      </c>
      <c r="E617" s="102">
        <f>VLOOKUP($B617,'FY24 Formula counts Final Feds'!$D$4:$L$855,9,FALSE)</f>
        <v>729</v>
      </c>
      <c r="F617" s="129">
        <f>VLOOKUP($B617,'from ED Prelim 2021 (PY)'!$A$6:$E$856,5,FALSE)</f>
        <v>0.14814814814814814</v>
      </c>
      <c r="H617" s="102">
        <v>110</v>
      </c>
      <c r="I617" s="102">
        <v>709</v>
      </c>
      <c r="J617" s="103">
        <v>0.15514809590973203</v>
      </c>
      <c r="L617" s="130">
        <f t="shared" si="36"/>
        <v>2</v>
      </c>
      <c r="M617" s="130">
        <f t="shared" si="36"/>
        <v>-20</v>
      </c>
      <c r="N617" s="130">
        <f t="shared" si="36"/>
        <v>6.9999477615838857E-3</v>
      </c>
      <c r="O617" t="str">
        <f t="shared" si="39"/>
        <v>1732190</v>
      </c>
      <c r="P617" s="8" t="b">
        <f t="shared" si="37"/>
        <v>1</v>
      </c>
      <c r="Q617" s="8" t="b">
        <f t="shared" si="38"/>
        <v>1</v>
      </c>
    </row>
    <row r="618" spans="1:17" ht="15.75" hidden="1" x14ac:dyDescent="0.25">
      <c r="A618" t="str">
        <f>VLOOKUP(O618,'OLDPY1 Public Dist &amp; Sch'!A612:C5469,3,FALSE)</f>
        <v>20076001026</v>
      </c>
      <c r="B618" s="126">
        <v>1732280</v>
      </c>
      <c r="C618" s="101" t="s">
        <v>2311</v>
      </c>
      <c r="D618" s="102">
        <f>VLOOKUP($B618,'FY24 Formula counts Final Feds'!$D$4:$L$855,3,FALSE)</f>
        <v>76</v>
      </c>
      <c r="E618" s="102">
        <f>VLOOKUP($B618,'FY24 Formula counts Final Feds'!$D$4:$L$855,9,FALSE)</f>
        <v>303</v>
      </c>
      <c r="F618" s="129">
        <f>VLOOKUP($B618,'from ED Prelim 2021 (PY)'!$A$6:$E$856,5,FALSE)</f>
        <v>0.25082508250825081</v>
      </c>
      <c r="H618" s="102">
        <v>84</v>
      </c>
      <c r="I618" s="102">
        <v>287</v>
      </c>
      <c r="J618" s="103">
        <v>0.29268292682926828</v>
      </c>
      <c r="L618" s="130">
        <f t="shared" si="36"/>
        <v>8</v>
      </c>
      <c r="M618" s="130">
        <f t="shared" si="36"/>
        <v>-16</v>
      </c>
      <c r="N618" s="130">
        <f t="shared" si="36"/>
        <v>4.1857844321017468E-2</v>
      </c>
      <c r="O618" t="str">
        <f t="shared" si="39"/>
        <v>1732280</v>
      </c>
      <c r="P618" s="8" t="b">
        <f t="shared" si="37"/>
        <v>1</v>
      </c>
      <c r="Q618" s="8" t="b">
        <f t="shared" si="38"/>
        <v>1</v>
      </c>
    </row>
    <row r="619" spans="1:17" ht="15.75" hidden="1" x14ac:dyDescent="0.25">
      <c r="A619" t="str">
        <f>VLOOKUP(O619,'OLDPY1 Public Dist &amp; Sch'!A613:C5470,3,FALSE)</f>
        <v>51065202026</v>
      </c>
      <c r="B619" s="126">
        <v>1731410</v>
      </c>
      <c r="C619" s="101" t="s">
        <v>2312</v>
      </c>
      <c r="D619" s="102">
        <f>VLOOKUP($B619,'FY24 Formula counts Final Feds'!$D$4:$L$855,3,FALSE)</f>
        <v>145</v>
      </c>
      <c r="E619" s="102">
        <f>VLOOKUP($B619,'FY24 Formula counts Final Feds'!$D$4:$L$855,9,FALSE)</f>
        <v>1033</v>
      </c>
      <c r="F619" s="129">
        <f>VLOOKUP($B619,'from ED Prelim 2021 (PY)'!$A$6:$E$856,5,FALSE)</f>
        <v>0.1403678606001936</v>
      </c>
      <c r="H619" s="102">
        <v>130</v>
      </c>
      <c r="I619" s="102">
        <v>1016</v>
      </c>
      <c r="J619" s="103">
        <v>0.12795275590551181</v>
      </c>
      <c r="L619" s="130">
        <f t="shared" si="36"/>
        <v>-15</v>
      </c>
      <c r="M619" s="130">
        <f t="shared" si="36"/>
        <v>-17</v>
      </c>
      <c r="N619" s="130">
        <f t="shared" si="36"/>
        <v>-1.2415104694681794E-2</v>
      </c>
      <c r="O619" t="str">
        <f t="shared" si="39"/>
        <v>1731410</v>
      </c>
      <c r="P619" s="8" t="b">
        <f t="shared" si="37"/>
        <v>1</v>
      </c>
      <c r="Q619" s="8" t="b">
        <f t="shared" si="38"/>
        <v>1</v>
      </c>
    </row>
    <row r="620" spans="1:17" ht="15.75" hidden="1" x14ac:dyDescent="0.25">
      <c r="A620" t="str">
        <f>VLOOKUP(O620,'OLDPY1 Public Dist &amp; Sch'!A614:C5471,3,FALSE)</f>
        <v>07016143502</v>
      </c>
      <c r="B620" s="126">
        <v>1732370</v>
      </c>
      <c r="C620" s="101" t="s">
        <v>2313</v>
      </c>
      <c r="D620" s="102">
        <f>VLOOKUP($B620,'FY24 Formula counts Final Feds'!$D$4:$L$855,3,FALSE)</f>
        <v>456</v>
      </c>
      <c r="E620" s="102">
        <f>VLOOKUP($B620,'FY24 Formula counts Final Feds'!$D$4:$L$855,9,FALSE)</f>
        <v>1538</v>
      </c>
      <c r="F620" s="129">
        <f>VLOOKUP($B620,'from ED Prelim 2021 (PY)'!$A$6:$E$856,5,FALSE)</f>
        <v>0.29648894668400522</v>
      </c>
      <c r="H620" s="102">
        <v>352</v>
      </c>
      <c r="I620" s="102">
        <v>1489</v>
      </c>
      <c r="J620" s="103">
        <v>0.23640026863666891</v>
      </c>
      <c r="L620" s="130">
        <f t="shared" si="36"/>
        <v>-104</v>
      </c>
      <c r="M620" s="130">
        <f t="shared" si="36"/>
        <v>-49</v>
      </c>
      <c r="N620" s="130">
        <f t="shared" si="36"/>
        <v>-6.0088678047336308E-2</v>
      </c>
      <c r="O620" t="str">
        <f t="shared" si="39"/>
        <v>1732370</v>
      </c>
      <c r="P620" s="8" t="b">
        <f t="shared" si="37"/>
        <v>1</v>
      </c>
      <c r="Q620" s="8" t="b">
        <f t="shared" si="38"/>
        <v>1</v>
      </c>
    </row>
    <row r="621" spans="1:17" ht="15.75" hidden="1" x14ac:dyDescent="0.25">
      <c r="A621" t="str">
        <f>VLOOKUP(O621,'OLDPY1 Public Dist &amp; Sch'!A615:C5472,3,FALSE)</f>
        <v>54092010026</v>
      </c>
      <c r="B621" s="126">
        <v>1732090</v>
      </c>
      <c r="C621" s="101" t="s">
        <v>2314</v>
      </c>
      <c r="D621" s="102">
        <f>VLOOKUP($B621,'FY24 Formula counts Final Feds'!$D$4:$L$855,3,FALSE)</f>
        <v>26</v>
      </c>
      <c r="E621" s="102">
        <f>VLOOKUP($B621,'FY24 Formula counts Final Feds'!$D$4:$L$855,9,FALSE)</f>
        <v>197</v>
      </c>
      <c r="F621" s="129">
        <f>VLOOKUP($B621,'from ED Prelim 2021 (PY)'!$A$6:$E$856,5,FALSE)</f>
        <v>0.13197969543147209</v>
      </c>
      <c r="H621" s="102">
        <v>25</v>
      </c>
      <c r="I621" s="102">
        <v>192</v>
      </c>
      <c r="J621" s="103">
        <v>0.13020833333333334</v>
      </c>
      <c r="L621" s="130">
        <f t="shared" si="36"/>
        <v>-1</v>
      </c>
      <c r="M621" s="130">
        <f t="shared" si="36"/>
        <v>-5</v>
      </c>
      <c r="N621" s="130">
        <f t="shared" si="36"/>
        <v>-1.7713620981387457E-3</v>
      </c>
      <c r="O621" t="str">
        <f t="shared" si="39"/>
        <v>1732090</v>
      </c>
      <c r="P621" s="8" t="b">
        <f t="shared" si="37"/>
        <v>1</v>
      </c>
      <c r="Q621" s="8" t="b">
        <f t="shared" si="38"/>
        <v>1</v>
      </c>
    </row>
    <row r="622" spans="1:17" ht="15.75" hidden="1" x14ac:dyDescent="0.25">
      <c r="A622" t="str">
        <f>VLOOKUP(O622,'OLDPY1 Public Dist &amp; Sch'!A616:C5473,3,FALSE)</f>
        <v>17053008026</v>
      </c>
      <c r="B622" s="126">
        <v>1700005</v>
      </c>
      <c r="C622" s="101" t="s">
        <v>2315</v>
      </c>
      <c r="D622" s="102">
        <f>VLOOKUP($B622,'FY24 Formula counts Final Feds'!$D$4:$L$855,3,FALSE)</f>
        <v>229</v>
      </c>
      <c r="E622" s="102">
        <f>VLOOKUP($B622,'FY24 Formula counts Final Feds'!$D$4:$L$855,9,FALSE)</f>
        <v>1947</v>
      </c>
      <c r="F622" s="129">
        <f>VLOOKUP($B622,'from ED Prelim 2021 (PY)'!$A$6:$E$856,5,FALSE)</f>
        <v>0.11761684643040575</v>
      </c>
      <c r="H622" s="102">
        <v>209</v>
      </c>
      <c r="I622" s="102">
        <v>1926</v>
      </c>
      <c r="J622" s="103">
        <v>0.10851505711318796</v>
      </c>
      <c r="L622" s="130">
        <f t="shared" si="36"/>
        <v>-20</v>
      </c>
      <c r="M622" s="130">
        <f t="shared" si="36"/>
        <v>-21</v>
      </c>
      <c r="N622" s="130">
        <f t="shared" si="36"/>
        <v>-9.1017893172177927E-3</v>
      </c>
      <c r="O622" t="str">
        <f t="shared" si="39"/>
        <v>1700005</v>
      </c>
      <c r="P622" s="8" t="b">
        <f t="shared" si="37"/>
        <v>1</v>
      </c>
      <c r="Q622" s="8" t="b">
        <f t="shared" si="38"/>
        <v>1</v>
      </c>
    </row>
    <row r="623" spans="1:17" ht="15.75" hidden="1" x14ac:dyDescent="0.25">
      <c r="A623" t="str">
        <f>VLOOKUP(O623,'OLDPY1 Public Dist &amp; Sch'!A617:C5474,3,FALSE)</f>
        <v>45079134004</v>
      </c>
      <c r="B623" s="126">
        <v>1732490</v>
      </c>
      <c r="C623" s="101" t="s">
        <v>2316</v>
      </c>
      <c r="D623" s="102">
        <f>VLOOKUP($B623,'FY24 Formula counts Final Feds'!$D$4:$L$855,3,FALSE)</f>
        <v>13</v>
      </c>
      <c r="E623" s="102">
        <f>VLOOKUP($B623,'FY24 Formula counts Final Feds'!$D$4:$L$855,9,FALSE)</f>
        <v>100</v>
      </c>
      <c r="F623" s="129">
        <f>VLOOKUP($B623,'from ED Prelim 2021 (PY)'!$A$6:$E$856,5,FALSE)</f>
        <v>0.13</v>
      </c>
      <c r="H623" s="102">
        <v>14</v>
      </c>
      <c r="I623" s="102">
        <v>103</v>
      </c>
      <c r="J623" s="103">
        <v>0.13592233009708737</v>
      </c>
      <c r="L623" s="130">
        <f t="shared" si="36"/>
        <v>1</v>
      </c>
      <c r="M623" s="130">
        <f t="shared" si="36"/>
        <v>3</v>
      </c>
      <c r="N623" s="130">
        <f t="shared" si="36"/>
        <v>5.9223300970873693E-3</v>
      </c>
      <c r="O623" t="str">
        <f t="shared" si="39"/>
        <v>1732490</v>
      </c>
      <c r="P623" s="8" t="b">
        <f t="shared" si="37"/>
        <v>1</v>
      </c>
      <c r="Q623" s="8" t="b">
        <f t="shared" si="38"/>
        <v>1</v>
      </c>
    </row>
    <row r="624" spans="1:17" ht="15.75" hidden="1" x14ac:dyDescent="0.25">
      <c r="A624" t="str">
        <f>VLOOKUP(O624,'OLDPY1 Public Dist &amp; Sch'!A618:C5475,3,FALSE)</f>
        <v>44063046003</v>
      </c>
      <c r="B624" s="126">
        <v>1732520</v>
      </c>
      <c r="C624" s="101" t="s">
        <v>2317</v>
      </c>
      <c r="D624" s="102">
        <f>VLOOKUP($B624,'FY24 Formula counts Final Feds'!$D$4:$L$855,3,FALSE)</f>
        <v>33</v>
      </c>
      <c r="E624" s="102">
        <f>VLOOKUP($B624,'FY24 Formula counts Final Feds'!$D$4:$L$855,9,FALSE)</f>
        <v>829</v>
      </c>
      <c r="F624" s="129">
        <f>VLOOKUP($B624,'from ED Prelim 2021 (PY)'!$A$6:$E$856,5,FALSE)</f>
        <v>3.9806996381182146E-2</v>
      </c>
      <c r="H624" s="102">
        <v>32</v>
      </c>
      <c r="I624" s="102">
        <v>793</v>
      </c>
      <c r="J624" s="103">
        <v>4.0353089533417402E-2</v>
      </c>
      <c r="L624" s="130">
        <f t="shared" si="36"/>
        <v>-1</v>
      </c>
      <c r="M624" s="130">
        <f t="shared" si="36"/>
        <v>-36</v>
      </c>
      <c r="N624" s="130">
        <f t="shared" si="36"/>
        <v>5.4609315223525662E-4</v>
      </c>
      <c r="O624" t="str">
        <f t="shared" si="39"/>
        <v>1732520</v>
      </c>
      <c r="P624" s="8" t="b">
        <f t="shared" si="37"/>
        <v>1</v>
      </c>
      <c r="Q624" s="8" t="b">
        <f t="shared" si="38"/>
        <v>1</v>
      </c>
    </row>
    <row r="625" spans="1:17" ht="15.75" hidden="1" x14ac:dyDescent="0.25">
      <c r="A625" t="str">
        <f>VLOOKUP(O625,'OLDPY1 Public Dist &amp; Sch'!A619:C5476,3,FALSE)</f>
        <v>04101133004</v>
      </c>
      <c r="B625" s="126">
        <v>1732550</v>
      </c>
      <c r="C625" s="101" t="s">
        <v>2318</v>
      </c>
      <c r="D625" s="102">
        <f>VLOOKUP($B625,'FY24 Formula counts Final Feds'!$D$4:$L$855,3,FALSE)</f>
        <v>45</v>
      </c>
      <c r="E625" s="102">
        <f>VLOOKUP($B625,'FY24 Formula counts Final Feds'!$D$4:$L$855,9,FALSE)</f>
        <v>789</v>
      </c>
      <c r="F625" s="129">
        <f>VLOOKUP($B625,'from ED Prelim 2021 (PY)'!$A$6:$E$856,5,FALSE)</f>
        <v>5.7034220532319393E-2</v>
      </c>
      <c r="H625" s="102">
        <v>49</v>
      </c>
      <c r="I625" s="102">
        <v>776</v>
      </c>
      <c r="J625" s="103">
        <v>6.3144329896907214E-2</v>
      </c>
      <c r="L625" s="130">
        <f t="shared" si="36"/>
        <v>4</v>
      </c>
      <c r="M625" s="130">
        <f t="shared" si="36"/>
        <v>-13</v>
      </c>
      <c r="N625" s="130">
        <f t="shared" si="36"/>
        <v>6.1101093645878207E-3</v>
      </c>
      <c r="O625" t="str">
        <f t="shared" si="39"/>
        <v>1732550</v>
      </c>
      <c r="P625" s="8" t="b">
        <f t="shared" si="37"/>
        <v>1</v>
      </c>
      <c r="Q625" s="8" t="b">
        <f t="shared" si="38"/>
        <v>1</v>
      </c>
    </row>
    <row r="626" spans="1:17" ht="15.75" hidden="1" x14ac:dyDescent="0.25">
      <c r="A626" t="str">
        <f>VLOOKUP(O626,'OLDPY1 Public Dist &amp; Sch'!A620:C5477,3,FALSE)</f>
        <v>07016144002</v>
      </c>
      <c r="B626" s="126">
        <v>1724720</v>
      </c>
      <c r="C626" s="101" t="s">
        <v>2319</v>
      </c>
      <c r="D626" s="102">
        <f>VLOOKUP($B626,'FY24 Formula counts Final Feds'!$D$4:$L$855,3,FALSE)</f>
        <v>906</v>
      </c>
      <c r="E626" s="102">
        <f>VLOOKUP($B626,'FY24 Formula counts Final Feds'!$D$4:$L$855,9,FALSE)</f>
        <v>2755</v>
      </c>
      <c r="F626" s="129">
        <f>VLOOKUP($B626,'from ED Prelim 2021 (PY)'!$A$6:$E$856,5,FALSE)</f>
        <v>0.32885662431941926</v>
      </c>
      <c r="H626" s="102">
        <v>741</v>
      </c>
      <c r="I626" s="102">
        <v>2667</v>
      </c>
      <c r="J626" s="103">
        <v>0.27784026996625422</v>
      </c>
      <c r="L626" s="130">
        <f t="shared" si="36"/>
        <v>-165</v>
      </c>
      <c r="M626" s="130">
        <f t="shared" si="36"/>
        <v>-88</v>
      </c>
      <c r="N626" s="130">
        <f t="shared" si="36"/>
        <v>-5.1016354353165039E-2</v>
      </c>
      <c r="O626" t="str">
        <f t="shared" si="39"/>
        <v>1724720</v>
      </c>
      <c r="P626" s="8" t="b">
        <f t="shared" si="37"/>
        <v>1</v>
      </c>
      <c r="Q626" s="8" t="b">
        <f t="shared" si="38"/>
        <v>1</v>
      </c>
    </row>
    <row r="627" spans="1:17" ht="15.75" hidden="1" x14ac:dyDescent="0.25">
      <c r="A627" t="str">
        <f>VLOOKUP(O627,'OLDPY1 Public Dist &amp; Sch'!A621:C5478,3,FALSE)</f>
        <v>09010197004</v>
      </c>
      <c r="B627" s="126">
        <v>1700330</v>
      </c>
      <c r="C627" s="101" t="s">
        <v>2320</v>
      </c>
      <c r="D627" s="102">
        <f>VLOOKUP($B627,'FY24 Formula counts Final Feds'!$D$4:$L$855,3,FALSE)</f>
        <v>19</v>
      </c>
      <c r="E627" s="102">
        <f>VLOOKUP($B627,'FY24 Formula counts Final Feds'!$D$4:$L$855,9,FALSE)</f>
        <v>278</v>
      </c>
      <c r="F627" s="129">
        <f>VLOOKUP($B627,'from ED Prelim 2021 (PY)'!$A$6:$E$856,5,FALSE)</f>
        <v>6.83453237410072E-2</v>
      </c>
      <c r="H627" s="102">
        <v>13</v>
      </c>
      <c r="I627" s="102">
        <v>275</v>
      </c>
      <c r="J627" s="103">
        <v>4.7272727272727272E-2</v>
      </c>
      <c r="L627" s="130">
        <f t="shared" si="36"/>
        <v>-6</v>
      </c>
      <c r="M627" s="130">
        <f t="shared" si="36"/>
        <v>-3</v>
      </c>
      <c r="N627" s="130">
        <f t="shared" si="36"/>
        <v>-2.1072596468279928E-2</v>
      </c>
      <c r="O627" t="str">
        <f t="shared" si="39"/>
        <v>1700330</v>
      </c>
      <c r="P627" s="8" t="b">
        <f t="shared" si="37"/>
        <v>1</v>
      </c>
      <c r="Q627" s="8" t="b">
        <f t="shared" si="38"/>
        <v>1</v>
      </c>
    </row>
    <row r="628" spans="1:17" ht="15.75" hidden="1" x14ac:dyDescent="0.25">
      <c r="A628" t="str">
        <f>VLOOKUP(O628,'OLDPY1 Public Dist &amp; Sch'!A622:C5479,3,FALSE)</f>
        <v>28006115002</v>
      </c>
      <c r="B628" s="126">
        <v>1732670</v>
      </c>
      <c r="C628" s="101" t="s">
        <v>2321</v>
      </c>
      <c r="D628" s="102">
        <f>VLOOKUP($B628,'FY24 Formula counts Final Feds'!$D$4:$L$855,3,FALSE)</f>
        <v>158</v>
      </c>
      <c r="E628" s="102">
        <f>VLOOKUP($B628,'FY24 Formula counts Final Feds'!$D$4:$L$855,9,FALSE)</f>
        <v>1135</v>
      </c>
      <c r="F628" s="129">
        <f>VLOOKUP($B628,'from ED Prelim 2021 (PY)'!$A$6:$E$856,5,FALSE)</f>
        <v>0.13920704845814977</v>
      </c>
      <c r="H628" s="102">
        <v>147</v>
      </c>
      <c r="I628" s="102">
        <v>1109</v>
      </c>
      <c r="J628" s="103">
        <v>0.13255184851217314</v>
      </c>
      <c r="L628" s="130">
        <f t="shared" si="36"/>
        <v>-11</v>
      </c>
      <c r="M628" s="130">
        <f t="shared" si="36"/>
        <v>-26</v>
      </c>
      <c r="N628" s="130">
        <f t="shared" si="36"/>
        <v>-6.6551999459766309E-3</v>
      </c>
      <c r="O628" t="str">
        <f t="shared" si="39"/>
        <v>1732670</v>
      </c>
      <c r="P628" s="8" t="b">
        <f t="shared" si="37"/>
        <v>1</v>
      </c>
      <c r="Q628" s="8" t="b">
        <f t="shared" si="38"/>
        <v>1</v>
      </c>
    </row>
    <row r="629" spans="1:17" ht="15.75" hidden="1" x14ac:dyDescent="0.25">
      <c r="A629" t="str">
        <f>VLOOKUP(O629,'OLDPY1 Public Dist &amp; Sch'!A623:C5480,3,FALSE)</f>
        <v>28006500015</v>
      </c>
      <c r="B629" s="126">
        <v>1732700</v>
      </c>
      <c r="C629" s="101" t="s">
        <v>2322</v>
      </c>
      <c r="D629" s="102">
        <f>VLOOKUP($B629,'FY24 Formula counts Final Feds'!$D$4:$L$855,3,FALSE)</f>
        <v>70</v>
      </c>
      <c r="E629" s="102">
        <f>VLOOKUP($B629,'FY24 Formula counts Final Feds'!$D$4:$L$855,9,FALSE)</f>
        <v>612</v>
      </c>
      <c r="F629" s="129">
        <f>VLOOKUP($B629,'from ED Prelim 2021 (PY)'!$A$6:$E$856,5,FALSE)</f>
        <v>0.11437908496732026</v>
      </c>
      <c r="H629" s="102">
        <v>67</v>
      </c>
      <c r="I629" s="102">
        <v>598</v>
      </c>
      <c r="J629" s="103">
        <v>0.11204013377926421</v>
      </c>
      <c r="L629" s="130">
        <f t="shared" si="36"/>
        <v>-3</v>
      </c>
      <c r="M629" s="130">
        <f t="shared" si="36"/>
        <v>-14</v>
      </c>
      <c r="N629" s="130">
        <f t="shared" si="36"/>
        <v>-2.3389511880560487E-3</v>
      </c>
      <c r="O629" t="str">
        <f t="shared" si="39"/>
        <v>1732700</v>
      </c>
      <c r="P629" s="8" t="b">
        <f t="shared" si="37"/>
        <v>1</v>
      </c>
      <c r="Q629" s="8" t="b">
        <f t="shared" si="38"/>
        <v>1</v>
      </c>
    </row>
    <row r="630" spans="1:17" ht="15.75" hidden="1" x14ac:dyDescent="0.25">
      <c r="A630" t="str">
        <f>VLOOKUP(O630,'OLDPY1 Public Dist &amp; Sch'!A624:C5481,3,FALSE)</f>
        <v>48072326026</v>
      </c>
      <c r="B630" s="126">
        <v>1732770</v>
      </c>
      <c r="C630" s="101" t="s">
        <v>2323</v>
      </c>
      <c r="D630" s="102">
        <f>VLOOKUP($B630,'FY24 Formula counts Final Feds'!$D$4:$L$855,3,FALSE)</f>
        <v>58</v>
      </c>
      <c r="E630" s="102">
        <f>VLOOKUP($B630,'FY24 Formula counts Final Feds'!$D$4:$L$855,9,FALSE)</f>
        <v>737</v>
      </c>
      <c r="F630" s="129">
        <f>VLOOKUP($B630,'from ED Prelim 2021 (PY)'!$A$6:$E$856,5,FALSE)</f>
        <v>7.8697421981004073E-2</v>
      </c>
      <c r="H630" s="102">
        <v>68</v>
      </c>
      <c r="I630" s="102">
        <v>723</v>
      </c>
      <c r="J630" s="103">
        <v>9.4052558782849238E-2</v>
      </c>
      <c r="L630" s="130">
        <f t="shared" si="36"/>
        <v>10</v>
      </c>
      <c r="M630" s="130">
        <f t="shared" si="36"/>
        <v>-14</v>
      </c>
      <c r="N630" s="130">
        <f t="shared" si="36"/>
        <v>1.5355136801845165E-2</v>
      </c>
      <c r="O630" t="str">
        <f t="shared" si="39"/>
        <v>1732770</v>
      </c>
      <c r="P630" s="8" t="b">
        <f t="shared" si="37"/>
        <v>1</v>
      </c>
      <c r="Q630" s="8" t="b">
        <f t="shared" si="38"/>
        <v>1</v>
      </c>
    </row>
    <row r="631" spans="1:17" ht="15.75" hidden="1" x14ac:dyDescent="0.25">
      <c r="A631" t="str">
        <f>VLOOKUP(O631,'OLDPY1 Public Dist &amp; Sch'!A625:C5482,3,FALSE)</f>
        <v>47098003026</v>
      </c>
      <c r="B631" s="126">
        <v>1732830</v>
      </c>
      <c r="C631" s="101" t="s">
        <v>2324</v>
      </c>
      <c r="D631" s="102">
        <f>VLOOKUP($B631,'FY24 Formula counts Final Feds'!$D$4:$L$855,3,FALSE)</f>
        <v>116</v>
      </c>
      <c r="E631" s="102">
        <f>VLOOKUP($B631,'FY24 Formula counts Final Feds'!$D$4:$L$855,9,FALSE)</f>
        <v>917</v>
      </c>
      <c r="F631" s="129">
        <f>VLOOKUP($B631,'from ED Prelim 2021 (PY)'!$A$6:$E$856,5,FALSE)</f>
        <v>0.12649945474372956</v>
      </c>
      <c r="H631" s="102">
        <v>86</v>
      </c>
      <c r="I631" s="102">
        <v>892</v>
      </c>
      <c r="J631" s="103">
        <v>9.641255605381166E-2</v>
      </c>
      <c r="L631" s="130">
        <f t="shared" si="36"/>
        <v>-30</v>
      </c>
      <c r="M631" s="130">
        <f t="shared" si="36"/>
        <v>-25</v>
      </c>
      <c r="N631" s="130">
        <f t="shared" si="36"/>
        <v>-3.0086898689917901E-2</v>
      </c>
      <c r="O631" t="str">
        <f t="shared" si="39"/>
        <v>1732830</v>
      </c>
      <c r="P631" s="8" t="b">
        <f t="shared" si="37"/>
        <v>1</v>
      </c>
      <c r="Q631" s="8" t="b">
        <f t="shared" si="38"/>
        <v>1</v>
      </c>
    </row>
    <row r="632" spans="1:17" ht="15.75" hidden="1" x14ac:dyDescent="0.25">
      <c r="A632" t="str">
        <f>VLOOKUP(O632,'OLDPY1 Public Dist &amp; Sch'!A626:C5483,3,FALSE)</f>
        <v>05016023002</v>
      </c>
      <c r="B632" s="126">
        <v>1732850</v>
      </c>
      <c r="C632" s="101" t="s">
        <v>2325</v>
      </c>
      <c r="D632" s="102">
        <f>VLOOKUP($B632,'FY24 Formula counts Final Feds'!$D$4:$L$855,3,FALSE)</f>
        <v>130</v>
      </c>
      <c r="E632" s="102">
        <f>VLOOKUP($B632,'FY24 Formula counts Final Feds'!$D$4:$L$855,9,FALSE)</f>
        <v>1736</v>
      </c>
      <c r="F632" s="129">
        <f>VLOOKUP($B632,'from ED Prelim 2021 (PY)'!$A$6:$E$856,5,FALSE)</f>
        <v>7.4884792626728106E-2</v>
      </c>
      <c r="H632" s="102">
        <v>109</v>
      </c>
      <c r="I632" s="102">
        <v>1680</v>
      </c>
      <c r="J632" s="103">
        <v>6.4880952380952386E-2</v>
      </c>
      <c r="L632" s="130">
        <f t="shared" si="36"/>
        <v>-21</v>
      </c>
      <c r="M632" s="130">
        <f t="shared" si="36"/>
        <v>-56</v>
      </c>
      <c r="N632" s="130">
        <f t="shared" si="36"/>
        <v>-1.0003840245775719E-2</v>
      </c>
      <c r="O632" t="str">
        <f t="shared" si="39"/>
        <v>1732850</v>
      </c>
      <c r="P632" s="8" t="b">
        <f t="shared" si="37"/>
        <v>1</v>
      </c>
      <c r="Q632" s="8" t="b">
        <f t="shared" si="38"/>
        <v>1</v>
      </c>
    </row>
    <row r="633" spans="1:17" ht="15.75" hidden="1" x14ac:dyDescent="0.25">
      <c r="A633" t="str">
        <f>VLOOKUP(O633,'OLDPY1 Public Dist &amp; Sch'!A627:C5484,3,FALSE)</f>
        <v>06016209017</v>
      </c>
      <c r="B633" s="126">
        <v>1732910</v>
      </c>
      <c r="C633" s="101" t="s">
        <v>2326</v>
      </c>
      <c r="D633" s="102">
        <f>VLOOKUP($B633,'FY24 Formula counts Final Feds'!$D$4:$L$855,3,FALSE)</f>
        <v>1004</v>
      </c>
      <c r="E633" s="102">
        <f>VLOOKUP($B633,'FY24 Formula counts Final Feds'!$D$4:$L$855,9,FALSE)</f>
        <v>6149</v>
      </c>
      <c r="F633" s="129">
        <f>VLOOKUP($B633,'from ED Prelim 2021 (PY)'!$A$6:$E$856,5,FALSE)</f>
        <v>0.16327858188323305</v>
      </c>
      <c r="H633" s="102">
        <v>794</v>
      </c>
      <c r="I633" s="102">
        <v>5951</v>
      </c>
      <c r="J633" s="103">
        <v>0.1334229541253571</v>
      </c>
      <c r="L633" s="130">
        <f t="shared" si="36"/>
        <v>-210</v>
      </c>
      <c r="M633" s="130">
        <f t="shared" si="36"/>
        <v>-198</v>
      </c>
      <c r="N633" s="130">
        <f t="shared" si="36"/>
        <v>-2.9855627757875952E-2</v>
      </c>
      <c r="O633" t="str">
        <f t="shared" si="39"/>
        <v>1732910</v>
      </c>
      <c r="P633" s="8" t="b">
        <f t="shared" si="37"/>
        <v>1</v>
      </c>
      <c r="Q633" s="8" t="b">
        <f t="shared" si="38"/>
        <v>1</v>
      </c>
    </row>
    <row r="634" spans="1:17" ht="15.75" hidden="1" x14ac:dyDescent="0.25">
      <c r="A634" t="str">
        <f>VLOOKUP(O634,'OLDPY1 Public Dist &amp; Sch'!A628:C5485,3,FALSE)</f>
        <v>35078535026</v>
      </c>
      <c r="B634" s="126">
        <v>1732960</v>
      </c>
      <c r="C634" s="101" t="s">
        <v>2327</v>
      </c>
      <c r="D634" s="102">
        <f>VLOOKUP($B634,'FY24 Formula counts Final Feds'!$D$4:$L$855,3,FALSE)</f>
        <v>92</v>
      </c>
      <c r="E634" s="102">
        <f>VLOOKUP($B634,'FY24 Formula counts Final Feds'!$D$4:$L$855,9,FALSE)</f>
        <v>803</v>
      </c>
      <c r="F634" s="129">
        <f>VLOOKUP($B634,'from ED Prelim 2021 (PY)'!$A$6:$E$856,5,FALSE)</f>
        <v>0.11457036114570361</v>
      </c>
      <c r="H634" s="102">
        <v>81</v>
      </c>
      <c r="I634" s="102">
        <v>745</v>
      </c>
      <c r="J634" s="103">
        <v>0.1087248322147651</v>
      </c>
      <c r="L634" s="130">
        <f t="shared" si="36"/>
        <v>-11</v>
      </c>
      <c r="M634" s="130">
        <f t="shared" si="36"/>
        <v>-58</v>
      </c>
      <c r="N634" s="130">
        <f t="shared" si="36"/>
        <v>-5.8455289309385094E-3</v>
      </c>
      <c r="O634" t="str">
        <f t="shared" si="39"/>
        <v>1732960</v>
      </c>
      <c r="P634" s="8" t="b">
        <f t="shared" si="37"/>
        <v>1</v>
      </c>
      <c r="Q634" s="8" t="b">
        <f t="shared" si="38"/>
        <v>1</v>
      </c>
    </row>
    <row r="635" spans="1:17" ht="15.75" hidden="1" x14ac:dyDescent="0.25">
      <c r="A635" t="str">
        <f>VLOOKUP(O635,'OLDPY1 Public Dist &amp; Sch'!A629:C5486,3,FALSE)</f>
        <v>19022016002</v>
      </c>
      <c r="B635" s="126">
        <v>1732970</v>
      </c>
      <c r="C635" s="101" t="s">
        <v>2328</v>
      </c>
      <c r="D635" s="102">
        <f>VLOOKUP($B635,'FY24 Formula counts Final Feds'!$D$4:$L$855,3,FALSE)</f>
        <v>239</v>
      </c>
      <c r="E635" s="102">
        <f>VLOOKUP($B635,'FY24 Formula counts Final Feds'!$D$4:$L$855,9,FALSE)</f>
        <v>1909</v>
      </c>
      <c r="F635" s="129">
        <f>VLOOKUP($B635,'from ED Prelim 2021 (PY)'!$A$6:$E$856,5,FALSE)</f>
        <v>0.12519643792561549</v>
      </c>
      <c r="H635" s="102">
        <v>213</v>
      </c>
      <c r="I635" s="102">
        <v>1852</v>
      </c>
      <c r="J635" s="103">
        <v>0.11501079913606911</v>
      </c>
      <c r="L635" s="130">
        <f t="shared" si="36"/>
        <v>-26</v>
      </c>
      <c r="M635" s="130">
        <f t="shared" si="36"/>
        <v>-57</v>
      </c>
      <c r="N635" s="130">
        <f t="shared" si="36"/>
        <v>-1.0185638789546383E-2</v>
      </c>
      <c r="O635" t="str">
        <f t="shared" si="39"/>
        <v>1732970</v>
      </c>
      <c r="P635" s="8" t="b">
        <f t="shared" si="37"/>
        <v>1</v>
      </c>
      <c r="Q635" s="8" t="b">
        <f t="shared" si="38"/>
        <v>1</v>
      </c>
    </row>
    <row r="636" spans="1:17" ht="15.75" hidden="1" x14ac:dyDescent="0.25">
      <c r="A636" t="str">
        <f>VLOOKUP(O636,'OLDPY1 Public Dist &amp; Sch'!A630:C5487,3,FALSE)</f>
        <v>01001172022</v>
      </c>
      <c r="B636" s="126">
        <v>1733000</v>
      </c>
      <c r="C636" s="101" t="s">
        <v>2329</v>
      </c>
      <c r="D636" s="102">
        <f>VLOOKUP($B636,'FY24 Formula counts Final Feds'!$D$4:$L$855,3,FALSE)</f>
        <v>1222</v>
      </c>
      <c r="E636" s="102">
        <f>VLOOKUP($B636,'FY24 Formula counts Final Feds'!$D$4:$L$855,9,FALSE)</f>
        <v>7889</v>
      </c>
      <c r="F636" s="129">
        <f>VLOOKUP($B636,'from ED Prelim 2021 (PY)'!$A$6:$E$856,5,FALSE)</f>
        <v>0.15468354430379747</v>
      </c>
      <c r="H636" s="102">
        <v>1427</v>
      </c>
      <c r="I636" s="102">
        <v>7764</v>
      </c>
      <c r="J636" s="103">
        <v>0.18379701184956207</v>
      </c>
      <c r="L636" s="130">
        <f t="shared" si="36"/>
        <v>205</v>
      </c>
      <c r="M636" s="130">
        <f t="shared" si="36"/>
        <v>-125</v>
      </c>
      <c r="N636" s="130">
        <f t="shared" si="36"/>
        <v>2.9113467545764604E-2</v>
      </c>
      <c r="O636" t="str">
        <f t="shared" si="39"/>
        <v>1733000</v>
      </c>
      <c r="P636" s="8" t="b">
        <f t="shared" si="37"/>
        <v>1</v>
      </c>
      <c r="Q636" s="8" t="b">
        <f t="shared" si="38"/>
        <v>1</v>
      </c>
    </row>
    <row r="637" spans="1:17" ht="15.75" hidden="1" x14ac:dyDescent="0.25">
      <c r="A637" t="str">
        <f>VLOOKUP(O637,'OLDPY1 Public Dist &amp; Sch'!A631:C5488,3,FALSE)</f>
        <v>13058001003</v>
      </c>
      <c r="B637" s="126">
        <v>1733030</v>
      </c>
      <c r="C637" s="101" t="s">
        <v>2330</v>
      </c>
      <c r="D637" s="102">
        <f>VLOOKUP($B637,'FY24 Formula counts Final Feds'!$D$4:$L$855,3,FALSE)</f>
        <v>26</v>
      </c>
      <c r="E637" s="102">
        <f>VLOOKUP($B637,'FY24 Formula counts Final Feds'!$D$4:$L$855,9,FALSE)</f>
        <v>226</v>
      </c>
      <c r="F637" s="129">
        <f>VLOOKUP($B637,'from ED Prelim 2021 (PY)'!$A$6:$E$856,5,FALSE)</f>
        <v>0.11504424778761062</v>
      </c>
      <c r="H637" s="102">
        <v>33</v>
      </c>
      <c r="I637" s="102">
        <v>221</v>
      </c>
      <c r="J637" s="103">
        <v>0.14932126696832579</v>
      </c>
      <c r="L637" s="130">
        <f t="shared" si="36"/>
        <v>7</v>
      </c>
      <c r="M637" s="130">
        <f t="shared" si="36"/>
        <v>-5</v>
      </c>
      <c r="N637" s="130">
        <f t="shared" si="36"/>
        <v>3.4277019180715171E-2</v>
      </c>
      <c r="O637" t="str">
        <f t="shared" si="39"/>
        <v>1733030</v>
      </c>
      <c r="P637" s="8" t="b">
        <f t="shared" si="37"/>
        <v>1</v>
      </c>
      <c r="Q637" s="8" t="b">
        <f t="shared" si="38"/>
        <v>1</v>
      </c>
    </row>
    <row r="638" spans="1:17" ht="15.75" hidden="1" x14ac:dyDescent="0.25">
      <c r="A638" t="str">
        <f>VLOOKUP(O638,'OLDPY1 Public Dist &amp; Sch'!A632:C5489,3,FALSE)</f>
        <v>03026204026</v>
      </c>
      <c r="B638" s="126">
        <v>1733090</v>
      </c>
      <c r="C638" s="101" t="s">
        <v>2331</v>
      </c>
      <c r="D638" s="102">
        <f>VLOOKUP($B638,'FY24 Formula counts Final Feds'!$D$4:$L$855,3,FALSE)</f>
        <v>80</v>
      </c>
      <c r="E638" s="102">
        <f>VLOOKUP($B638,'FY24 Formula counts Final Feds'!$D$4:$L$855,9,FALSE)</f>
        <v>412</v>
      </c>
      <c r="F638" s="129">
        <f>VLOOKUP($B638,'from ED Prelim 2021 (PY)'!$A$6:$E$856,5,FALSE)</f>
        <v>0.1941747572815534</v>
      </c>
      <c r="H638" s="102">
        <v>78</v>
      </c>
      <c r="I638" s="102">
        <v>390</v>
      </c>
      <c r="J638" s="103">
        <v>0.2</v>
      </c>
      <c r="L638" s="130">
        <f t="shared" si="36"/>
        <v>-2</v>
      </c>
      <c r="M638" s="130">
        <f t="shared" si="36"/>
        <v>-22</v>
      </c>
      <c r="N638" s="130">
        <f t="shared" si="36"/>
        <v>5.825242718446616E-3</v>
      </c>
      <c r="O638" t="str">
        <f t="shared" si="39"/>
        <v>1733090</v>
      </c>
      <c r="P638" s="8" t="b">
        <f t="shared" si="37"/>
        <v>1</v>
      </c>
      <c r="Q638" s="8" t="b">
        <f t="shared" si="38"/>
        <v>1</v>
      </c>
    </row>
    <row r="639" spans="1:17" ht="15.75" hidden="1" x14ac:dyDescent="0.25">
      <c r="A639" t="str">
        <f>VLOOKUP(O639,'OLDPY1 Public Dist &amp; Sch'!A633:C5490,3,FALSE)</f>
        <v>53090098002</v>
      </c>
      <c r="B639" s="126">
        <v>1733120</v>
      </c>
      <c r="C639" s="101" t="s">
        <v>2332</v>
      </c>
      <c r="D639" s="102">
        <f>VLOOKUP($B639,'FY24 Formula counts Final Feds'!$D$4:$L$855,3,FALSE)</f>
        <v>17</v>
      </c>
      <c r="E639" s="102">
        <f>VLOOKUP($B639,'FY24 Formula counts Final Feds'!$D$4:$L$855,9,FALSE)</f>
        <v>193</v>
      </c>
      <c r="F639" s="129">
        <f>VLOOKUP($B639,'from ED Prelim 2021 (PY)'!$A$6:$E$856,5,FALSE)</f>
        <v>8.8082901554404139E-2</v>
      </c>
      <c r="H639" s="102">
        <v>16</v>
      </c>
      <c r="I639" s="102">
        <v>187</v>
      </c>
      <c r="J639" s="103">
        <v>8.5561497326203204E-2</v>
      </c>
      <c r="L639" s="130">
        <f t="shared" si="36"/>
        <v>-1</v>
      </c>
      <c r="M639" s="130">
        <f t="shared" si="36"/>
        <v>-6</v>
      </c>
      <c r="N639" s="130">
        <f t="shared" si="36"/>
        <v>-2.5214042282009352E-3</v>
      </c>
      <c r="O639" t="str">
        <f t="shared" si="39"/>
        <v>1733120</v>
      </c>
      <c r="P639" s="8" t="b">
        <f t="shared" si="37"/>
        <v>1</v>
      </c>
      <c r="Q639" s="8" t="b">
        <f t="shared" si="38"/>
        <v>1</v>
      </c>
    </row>
    <row r="640" spans="1:17" ht="15.75" hidden="1" x14ac:dyDescent="0.25">
      <c r="A640" t="str">
        <f>VLOOKUP(O640,'OLDPY1 Public Dist &amp; Sch'!A634:C5491,3,FALSE)</f>
        <v>09010137002</v>
      </c>
      <c r="B640" s="126">
        <v>1733210</v>
      </c>
      <c r="C640" s="101" t="s">
        <v>2333</v>
      </c>
      <c r="D640" s="102">
        <f>VLOOKUP($B640,'FY24 Formula counts Final Feds'!$D$4:$L$855,3,FALSE)</f>
        <v>353</v>
      </c>
      <c r="E640" s="102">
        <f>VLOOKUP($B640,'FY24 Formula counts Final Feds'!$D$4:$L$855,9,FALSE)</f>
        <v>1449</v>
      </c>
      <c r="F640" s="129">
        <f>VLOOKUP($B640,'from ED Prelim 2021 (PY)'!$A$6:$E$856,5,FALSE)</f>
        <v>0.24361628709454797</v>
      </c>
      <c r="H640" s="102">
        <v>448</v>
      </c>
      <c r="I640" s="102">
        <v>1433</v>
      </c>
      <c r="J640" s="103">
        <v>0.31263084438241451</v>
      </c>
      <c r="L640" s="130">
        <f t="shared" si="36"/>
        <v>95</v>
      </c>
      <c r="M640" s="130">
        <f t="shared" si="36"/>
        <v>-16</v>
      </c>
      <c r="N640" s="130">
        <f t="shared" si="36"/>
        <v>6.901455728786654E-2</v>
      </c>
      <c r="O640" t="str">
        <f t="shared" si="39"/>
        <v>1733210</v>
      </c>
      <c r="P640" s="8" t="b">
        <f t="shared" si="37"/>
        <v>1</v>
      </c>
      <c r="Q640" s="8" t="b">
        <f t="shared" si="38"/>
        <v>1</v>
      </c>
    </row>
    <row r="641" spans="1:17" ht="15.75" hidden="1" x14ac:dyDescent="0.25">
      <c r="A641" t="str">
        <f>VLOOKUP(O641,'OLDPY1 Public Dist &amp; Sch'!A635:C5492,3,FALSE)</f>
        <v>09010193017</v>
      </c>
      <c r="B641" s="126">
        <v>1733240</v>
      </c>
      <c r="C641" s="101" t="s">
        <v>2334</v>
      </c>
      <c r="D641" s="102">
        <f>VLOOKUP($B641,'FY24 Formula counts Final Feds'!$D$4:$L$855,3,FALSE)</f>
        <v>192</v>
      </c>
      <c r="E641" s="102">
        <f>VLOOKUP($B641,'FY24 Formula counts Final Feds'!$D$4:$L$855,9,FALSE)</f>
        <v>1077</v>
      </c>
      <c r="F641" s="129">
        <f>VLOOKUP($B641,'from ED Prelim 2021 (PY)'!$A$6:$E$856,5,FALSE)</f>
        <v>0.17827298050139276</v>
      </c>
      <c r="H641" s="102">
        <v>250</v>
      </c>
      <c r="I641" s="102">
        <v>1066</v>
      </c>
      <c r="J641" s="103">
        <v>0.23452157598499063</v>
      </c>
      <c r="L641" s="130">
        <f t="shared" si="36"/>
        <v>58</v>
      </c>
      <c r="M641" s="130">
        <f t="shared" si="36"/>
        <v>-11</v>
      </c>
      <c r="N641" s="130">
        <f t="shared" si="36"/>
        <v>5.6248595483597869E-2</v>
      </c>
      <c r="O641" t="str">
        <f t="shared" si="39"/>
        <v>1733240</v>
      </c>
      <c r="P641" s="8" t="b">
        <f t="shared" si="37"/>
        <v>1</v>
      </c>
      <c r="Q641" s="8" t="b">
        <f t="shared" si="38"/>
        <v>1</v>
      </c>
    </row>
    <row r="642" spans="1:17" ht="15.75" hidden="1" x14ac:dyDescent="0.25">
      <c r="A642" t="str">
        <f>VLOOKUP(O642,'OLDPY1 Public Dist &amp; Sch'!A636:C5493,3,FALSE)</f>
        <v>07016220017</v>
      </c>
      <c r="B642" s="126">
        <v>1733270</v>
      </c>
      <c r="C642" s="101" t="s">
        <v>2335</v>
      </c>
      <c r="D642" s="102">
        <f>VLOOKUP($B642,'FY24 Formula counts Final Feds'!$D$4:$L$855,3,FALSE)</f>
        <v>348</v>
      </c>
      <c r="E642" s="102">
        <f>VLOOKUP($B642,'FY24 Formula counts Final Feds'!$D$4:$L$855,9,FALSE)</f>
        <v>2086</v>
      </c>
      <c r="F642" s="129">
        <f>VLOOKUP($B642,'from ED Prelim 2021 (PY)'!$A$6:$E$856,5,FALSE)</f>
        <v>0.16682646212847554</v>
      </c>
      <c r="H642" s="102">
        <v>347</v>
      </c>
      <c r="I642" s="102">
        <v>2019</v>
      </c>
      <c r="J642" s="103">
        <v>0.17186726102030708</v>
      </c>
      <c r="L642" s="130">
        <f t="shared" si="36"/>
        <v>-1</v>
      </c>
      <c r="M642" s="130">
        <f t="shared" si="36"/>
        <v>-67</v>
      </c>
      <c r="N642" s="130">
        <f t="shared" si="36"/>
        <v>5.0407988918315383E-3</v>
      </c>
      <c r="O642" t="str">
        <f t="shared" si="39"/>
        <v>1733270</v>
      </c>
      <c r="P642" s="8" t="b">
        <f t="shared" si="37"/>
        <v>1</v>
      </c>
      <c r="Q642" s="8" t="b">
        <f t="shared" si="38"/>
        <v>1</v>
      </c>
    </row>
    <row r="643" spans="1:17" ht="15.75" hidden="1" x14ac:dyDescent="0.25">
      <c r="A643" t="str">
        <f>VLOOKUP(O643,'OLDPY1 Public Dist &amp; Sch'!A637:C5494,3,FALSE)</f>
        <v>45079132026</v>
      </c>
      <c r="B643" s="126">
        <v>1733300</v>
      </c>
      <c r="C643" s="101" t="s">
        <v>2336</v>
      </c>
      <c r="D643" s="102">
        <f>VLOOKUP($B643,'FY24 Formula counts Final Feds'!$D$4:$L$855,3,FALSE)</f>
        <v>128</v>
      </c>
      <c r="E643" s="102">
        <f>VLOOKUP($B643,'FY24 Formula counts Final Feds'!$D$4:$L$855,9,FALSE)</f>
        <v>1122</v>
      </c>
      <c r="F643" s="129">
        <f>VLOOKUP($B643,'from ED Prelim 2021 (PY)'!$A$6:$E$856,5,FALSE)</f>
        <v>0.1140819964349376</v>
      </c>
      <c r="H643" s="102">
        <v>128</v>
      </c>
      <c r="I643" s="102">
        <v>1148</v>
      </c>
      <c r="J643" s="103">
        <v>0.11149825783972125</v>
      </c>
      <c r="L643" s="130">
        <f t="shared" si="36"/>
        <v>0</v>
      </c>
      <c r="M643" s="130">
        <f t="shared" si="36"/>
        <v>26</v>
      </c>
      <c r="N643" s="130">
        <f t="shared" si="36"/>
        <v>-2.5837385952163505E-3</v>
      </c>
      <c r="O643" t="str">
        <f t="shared" si="39"/>
        <v>1733300</v>
      </c>
      <c r="P643" s="8" t="b">
        <f t="shared" si="37"/>
        <v>1</v>
      </c>
      <c r="Q643" s="8" t="b">
        <f t="shared" si="38"/>
        <v>1</v>
      </c>
    </row>
    <row r="644" spans="1:17" ht="15.75" hidden="1" x14ac:dyDescent="0.25">
      <c r="A644" t="str">
        <f>VLOOKUP(O644,'OLDPY1 Public Dist &amp; Sch'!A638:C5495,3,FALSE)</f>
        <v>12051010026</v>
      </c>
      <c r="B644" s="126">
        <v>1722130</v>
      </c>
      <c r="C644" s="101" t="s">
        <v>2337</v>
      </c>
      <c r="D644" s="102">
        <f>VLOOKUP($B644,'FY24 Formula counts Final Feds'!$D$4:$L$855,3,FALSE)</f>
        <v>208</v>
      </c>
      <c r="E644" s="102">
        <f>VLOOKUP($B644,'FY24 Formula counts Final Feds'!$D$4:$L$855,9,FALSE)</f>
        <v>941</v>
      </c>
      <c r="F644" s="129">
        <f>VLOOKUP($B644,'from ED Prelim 2021 (PY)'!$A$6:$E$856,5,FALSE)</f>
        <v>0.22104144527098832</v>
      </c>
      <c r="H644" s="102">
        <v>178</v>
      </c>
      <c r="I644" s="102">
        <v>921</v>
      </c>
      <c r="J644" s="103">
        <v>0.19326818675352878</v>
      </c>
      <c r="L644" s="130">
        <f t="shared" si="36"/>
        <v>-30</v>
      </c>
      <c r="M644" s="130">
        <f t="shared" si="36"/>
        <v>-20</v>
      </c>
      <c r="N644" s="130">
        <f t="shared" si="36"/>
        <v>-2.7773258517459543E-2</v>
      </c>
      <c r="O644" t="str">
        <f t="shared" si="39"/>
        <v>1722130</v>
      </c>
      <c r="P644" s="8" t="b">
        <f t="shared" si="37"/>
        <v>1</v>
      </c>
      <c r="Q644" s="8" t="b">
        <f t="shared" si="38"/>
        <v>1</v>
      </c>
    </row>
    <row r="645" spans="1:17" ht="15.75" hidden="1" x14ac:dyDescent="0.25">
      <c r="A645" t="str">
        <f>VLOOKUP(O645,'OLDPY1 Public Dist &amp; Sch'!A639:C5496,3,FALSE)</f>
        <v>56099255U26</v>
      </c>
      <c r="B645" s="126">
        <v>1733380</v>
      </c>
      <c r="C645" s="101" t="s">
        <v>2338</v>
      </c>
      <c r="D645" s="102">
        <f>VLOOKUP($B645,'FY24 Formula counts Final Feds'!$D$4:$L$855,3,FALSE)</f>
        <v>160</v>
      </c>
      <c r="E645" s="102">
        <f>VLOOKUP($B645,'FY24 Formula counts Final Feds'!$D$4:$L$855,9,FALSE)</f>
        <v>1506</v>
      </c>
      <c r="F645" s="129">
        <f>VLOOKUP($B645,'from ED Prelim 2021 (PY)'!$A$6:$E$856,5,FALSE)</f>
        <v>0.10624169986719788</v>
      </c>
      <c r="H645" s="102">
        <v>97</v>
      </c>
      <c r="I645" s="102">
        <v>1470</v>
      </c>
      <c r="J645" s="103">
        <v>6.5986394557823125E-2</v>
      </c>
      <c r="L645" s="130">
        <f t="shared" si="36"/>
        <v>-63</v>
      </c>
      <c r="M645" s="130">
        <f t="shared" si="36"/>
        <v>-36</v>
      </c>
      <c r="N645" s="130">
        <f t="shared" si="36"/>
        <v>-4.0255305309374753E-2</v>
      </c>
      <c r="O645" t="str">
        <f t="shared" si="39"/>
        <v>1733380</v>
      </c>
      <c r="P645" s="8" t="b">
        <f t="shared" si="37"/>
        <v>1</v>
      </c>
      <c r="Q645" s="8" t="b">
        <f t="shared" si="38"/>
        <v>1</v>
      </c>
    </row>
    <row r="646" spans="1:17" ht="15.75" hidden="1" x14ac:dyDescent="0.25">
      <c r="A646" t="str">
        <f>VLOOKUP(O646,'OLDPY1 Public Dist &amp; Sch'!A640:C5497,3,FALSE)</f>
        <v>06016084502</v>
      </c>
      <c r="B646" s="126">
        <v>1733390</v>
      </c>
      <c r="C646" s="101" t="s">
        <v>2339</v>
      </c>
      <c r="D646" s="102">
        <f>VLOOKUP($B646,'FY24 Formula counts Final Feds'!$D$4:$L$855,3,FALSE)</f>
        <v>118</v>
      </c>
      <c r="E646" s="102">
        <f>VLOOKUP($B646,'FY24 Formula counts Final Feds'!$D$4:$L$855,9,FALSE)</f>
        <v>577</v>
      </c>
      <c r="F646" s="129">
        <f>VLOOKUP($B646,'from ED Prelim 2021 (PY)'!$A$6:$E$856,5,FALSE)</f>
        <v>0.20450606585788561</v>
      </c>
      <c r="H646" s="102">
        <v>117</v>
      </c>
      <c r="I646" s="102">
        <v>558</v>
      </c>
      <c r="J646" s="103">
        <v>0.20967741935483872</v>
      </c>
      <c r="L646" s="130">
        <f t="shared" si="36"/>
        <v>-1</v>
      </c>
      <c r="M646" s="130">
        <f t="shared" si="36"/>
        <v>-19</v>
      </c>
      <c r="N646" s="130">
        <f t="shared" si="36"/>
        <v>5.1713534969531072E-3</v>
      </c>
      <c r="O646" t="str">
        <f t="shared" si="39"/>
        <v>1733390</v>
      </c>
      <c r="P646" s="8" t="b">
        <f t="shared" si="37"/>
        <v>1</v>
      </c>
      <c r="Q646" s="8" t="b">
        <f t="shared" si="38"/>
        <v>1</v>
      </c>
    </row>
    <row r="647" spans="1:17" ht="15.75" hidden="1" x14ac:dyDescent="0.25">
      <c r="A647" t="str">
        <f>VLOOKUP(O647,'OLDPY1 Public Dist &amp; Sch'!A641:C5498,3,FALSE)</f>
        <v>07016227017</v>
      </c>
      <c r="B647" s="126">
        <v>1733420</v>
      </c>
      <c r="C647" s="101" t="s">
        <v>2340</v>
      </c>
      <c r="D647" s="102">
        <f>VLOOKUP($B647,'FY24 Formula counts Final Feds'!$D$4:$L$855,3,FALSE)</f>
        <v>848</v>
      </c>
      <c r="E647" s="102">
        <f>VLOOKUP($B647,'FY24 Formula counts Final Feds'!$D$4:$L$855,9,FALSE)</f>
        <v>4073</v>
      </c>
      <c r="F647" s="129">
        <f>VLOOKUP($B647,'from ED Prelim 2021 (PY)'!$A$6:$E$856,5,FALSE)</f>
        <v>0.20820034372698257</v>
      </c>
      <c r="H647" s="102">
        <v>643</v>
      </c>
      <c r="I647" s="102">
        <v>3942</v>
      </c>
      <c r="J647" s="103">
        <v>0.16311516996448502</v>
      </c>
      <c r="L647" s="130">
        <f t="shared" si="36"/>
        <v>-205</v>
      </c>
      <c r="M647" s="130">
        <f t="shared" si="36"/>
        <v>-131</v>
      </c>
      <c r="N647" s="130">
        <f t="shared" si="36"/>
        <v>-4.5085173762497543E-2</v>
      </c>
      <c r="O647" t="str">
        <f t="shared" si="39"/>
        <v>1733420</v>
      </c>
      <c r="P647" s="8" t="b">
        <f t="shared" si="37"/>
        <v>1</v>
      </c>
      <c r="Q647" s="8" t="b">
        <f t="shared" si="38"/>
        <v>1</v>
      </c>
    </row>
    <row r="648" spans="1:17" ht="15.75" hidden="1" x14ac:dyDescent="0.25">
      <c r="A648" t="str">
        <f>VLOOKUP(O648,'OLDPY1 Public Dist &amp; Sch'!A642:C5499,3,FALSE)</f>
        <v>12080001026</v>
      </c>
      <c r="B648" s="126">
        <v>1713290</v>
      </c>
      <c r="C648" s="101" t="s">
        <v>2341</v>
      </c>
      <c r="D648" s="102">
        <f>VLOOKUP($B648,'FY24 Formula counts Final Feds'!$D$4:$L$855,3,FALSE)</f>
        <v>456</v>
      </c>
      <c r="E648" s="102">
        <f>VLOOKUP($B648,'FY24 Formula counts Final Feds'!$D$4:$L$855,9,FALSE)</f>
        <v>2750</v>
      </c>
      <c r="F648" s="129">
        <f>VLOOKUP($B648,'from ED Prelim 2021 (PY)'!$A$6:$E$856,5,FALSE)</f>
        <v>0.16581818181818181</v>
      </c>
      <c r="H648" s="102">
        <v>435</v>
      </c>
      <c r="I648" s="102">
        <v>2661</v>
      </c>
      <c r="J648" s="103">
        <v>0.16347237880496054</v>
      </c>
      <c r="L648" s="130">
        <f t="shared" si="36"/>
        <v>-21</v>
      </c>
      <c r="M648" s="130">
        <f t="shared" si="36"/>
        <v>-89</v>
      </c>
      <c r="N648" s="130">
        <f t="shared" si="36"/>
        <v>-2.3458030132212648E-3</v>
      </c>
      <c r="O648" t="str">
        <f t="shared" si="39"/>
        <v>1713290</v>
      </c>
      <c r="P648" s="8" t="b">
        <f t="shared" si="37"/>
        <v>1</v>
      </c>
      <c r="Q648" s="8" t="b">
        <f t="shared" si="38"/>
        <v>1</v>
      </c>
    </row>
    <row r="649" spans="1:17" ht="15.75" hidden="1" x14ac:dyDescent="0.25">
      <c r="A649" t="str">
        <f>VLOOKUP(O649,'OLDPY1 Public Dist &amp; Sch'!A643:C5500,3,FALSE)</f>
        <v>56099088A02</v>
      </c>
      <c r="B649" s="126">
        <v>1733450</v>
      </c>
      <c r="C649" s="101" t="s">
        <v>2342</v>
      </c>
      <c r="D649" s="102">
        <f>VLOOKUP($B649,'FY24 Formula counts Final Feds'!$D$4:$L$855,3,FALSE)</f>
        <v>113</v>
      </c>
      <c r="E649" s="102">
        <f>VLOOKUP($B649,'FY24 Formula counts Final Feds'!$D$4:$L$855,9,FALSE)</f>
        <v>946</v>
      </c>
      <c r="F649" s="129">
        <f>VLOOKUP($B649,'from ED Prelim 2021 (PY)'!$A$6:$E$856,5,FALSE)</f>
        <v>0.11945031712473574</v>
      </c>
      <c r="H649" s="102">
        <v>85</v>
      </c>
      <c r="I649" s="102">
        <v>920</v>
      </c>
      <c r="J649" s="103">
        <v>9.2391304347826081E-2</v>
      </c>
      <c r="L649" s="130">
        <f t="shared" ref="L649:N712" si="40">H649-D649</f>
        <v>-28</v>
      </c>
      <c r="M649" s="130">
        <f t="shared" si="40"/>
        <v>-26</v>
      </c>
      <c r="N649" s="130">
        <f t="shared" si="40"/>
        <v>-2.7059012776909655E-2</v>
      </c>
      <c r="O649" t="str">
        <f t="shared" si="39"/>
        <v>1733450</v>
      </c>
      <c r="P649" s="8" t="b">
        <f t="shared" ref="P649:P712" si="41">+IF(AND(H649&gt;9,J649&gt;0.02),TRUE,FALSE)</f>
        <v>1</v>
      </c>
      <c r="Q649" s="8" t="b">
        <f t="shared" ref="Q649:Q712" si="42">+IF(AND(D649&gt;9,F649&gt;0.02),TRUE,FALSE)</f>
        <v>1</v>
      </c>
    </row>
    <row r="650" spans="1:17" ht="15.75" hidden="1" x14ac:dyDescent="0.25">
      <c r="A650" t="str">
        <f>VLOOKUP(O650,'OLDPY1 Public Dist &amp; Sch'!A644:C5501,3,FALSE)</f>
        <v>44063157016</v>
      </c>
      <c r="B650" s="126">
        <v>1733510</v>
      </c>
      <c r="C650" s="101" t="s">
        <v>2343</v>
      </c>
      <c r="D650" s="102">
        <f>VLOOKUP($B650,'FY24 Formula counts Final Feds'!$D$4:$L$855,3,FALSE)</f>
        <v>30</v>
      </c>
      <c r="E650" s="102">
        <f>VLOOKUP($B650,'FY24 Formula counts Final Feds'!$D$4:$L$855,9,FALSE)</f>
        <v>677</v>
      </c>
      <c r="F650" s="129">
        <f>VLOOKUP($B650,'from ED Prelim 2021 (PY)'!$A$6:$E$856,5,FALSE)</f>
        <v>4.4313146233382568E-2</v>
      </c>
      <c r="H650" s="102">
        <v>29</v>
      </c>
      <c r="I650" s="102">
        <v>662</v>
      </c>
      <c r="J650" s="103">
        <v>4.3806646525679761E-2</v>
      </c>
      <c r="L650" s="130">
        <f t="shared" si="40"/>
        <v>-1</v>
      </c>
      <c r="M650" s="130">
        <f t="shared" si="40"/>
        <v>-15</v>
      </c>
      <c r="N650" s="130">
        <f t="shared" si="40"/>
        <v>-5.0649970770280661E-4</v>
      </c>
      <c r="O650" t="str">
        <f t="shared" ref="O650:O713" si="43">LEFT(B650,7)</f>
        <v>1733510</v>
      </c>
      <c r="P650" s="8" t="b">
        <f t="shared" si="41"/>
        <v>1</v>
      </c>
      <c r="Q650" s="8" t="b">
        <f t="shared" si="42"/>
        <v>1</v>
      </c>
    </row>
    <row r="651" spans="1:17" ht="15.75" hidden="1" x14ac:dyDescent="0.25">
      <c r="A651" t="str">
        <f>VLOOKUP(O651,'OLDPY1 Public Dist &amp; Sch'!A645:C5502,3,FALSE)</f>
        <v>07016122002</v>
      </c>
      <c r="B651" s="126">
        <v>1733690</v>
      </c>
      <c r="C651" s="101" t="s">
        <v>2344</v>
      </c>
      <c r="D651" s="102">
        <f>VLOOKUP($B651,'FY24 Formula counts Final Feds'!$D$4:$L$855,3,FALSE)</f>
        <v>627</v>
      </c>
      <c r="E651" s="102">
        <f>VLOOKUP($B651,'FY24 Formula counts Final Feds'!$D$4:$L$855,9,FALSE)</f>
        <v>2569</v>
      </c>
      <c r="F651" s="129">
        <f>VLOOKUP($B651,'from ED Prelim 2021 (PY)'!$A$6:$E$856,5,FALSE)</f>
        <v>0.24406383806928766</v>
      </c>
      <c r="H651" s="102">
        <v>502</v>
      </c>
      <c r="I651" s="102">
        <v>2487</v>
      </c>
      <c r="J651" s="103">
        <v>0.2018496180136711</v>
      </c>
      <c r="L651" s="130">
        <f t="shared" si="40"/>
        <v>-125</v>
      </c>
      <c r="M651" s="130">
        <f t="shared" si="40"/>
        <v>-82</v>
      </c>
      <c r="N651" s="130">
        <f t="shared" si="40"/>
        <v>-4.2214220055616564E-2</v>
      </c>
      <c r="O651" t="str">
        <f t="shared" si="43"/>
        <v>1733690</v>
      </c>
      <c r="P651" s="8" t="b">
        <f t="shared" si="41"/>
        <v>1</v>
      </c>
      <c r="Q651" s="8" t="b">
        <f t="shared" si="42"/>
        <v>1</v>
      </c>
    </row>
    <row r="652" spans="1:17" ht="15.75" hidden="1" x14ac:dyDescent="0.25">
      <c r="A652" t="str">
        <f>VLOOKUP(O652,'OLDPY1 Public Dist &amp; Sch'!A646:C5503,3,FALSE)</f>
        <v>17064019026</v>
      </c>
      <c r="B652" s="126">
        <v>1700109</v>
      </c>
      <c r="C652" s="101" t="s">
        <v>2345</v>
      </c>
      <c r="D652" s="102">
        <f>VLOOKUP($B652,'FY24 Formula counts Final Feds'!$D$4:$L$855,3,FALSE)</f>
        <v>85</v>
      </c>
      <c r="E652" s="102">
        <f>VLOOKUP($B652,'FY24 Formula counts Final Feds'!$D$4:$L$855,9,FALSE)</f>
        <v>596</v>
      </c>
      <c r="F652" s="129">
        <f>VLOOKUP($B652,'from ED Prelim 2021 (PY)'!$A$6:$E$856,5,FALSE)</f>
        <v>0.14261744966442952</v>
      </c>
      <c r="H652" s="102">
        <v>54</v>
      </c>
      <c r="I652" s="102">
        <v>588</v>
      </c>
      <c r="J652" s="103">
        <v>9.1836734693877556E-2</v>
      </c>
      <c r="L652" s="130">
        <f t="shared" si="40"/>
        <v>-31</v>
      </c>
      <c r="M652" s="130">
        <f t="shared" si="40"/>
        <v>-8</v>
      </c>
      <c r="N652" s="130">
        <f t="shared" si="40"/>
        <v>-5.0780714970551963E-2</v>
      </c>
      <c r="O652" t="str">
        <f t="shared" si="43"/>
        <v>1700109</v>
      </c>
      <c r="P652" s="8" t="b">
        <f t="shared" si="41"/>
        <v>1</v>
      </c>
      <c r="Q652" s="8" t="b">
        <f t="shared" si="42"/>
        <v>1</v>
      </c>
    </row>
    <row r="653" spans="1:17" ht="15.75" hidden="1" x14ac:dyDescent="0.25">
      <c r="A653" t="str">
        <f>VLOOKUP(O653,'OLDPY1 Public Dist &amp; Sch'!A647:C5504,3,FALSE)</f>
        <v>06016234016</v>
      </c>
      <c r="B653" s="126">
        <v>1733720</v>
      </c>
      <c r="C653" s="101" t="s">
        <v>2346</v>
      </c>
      <c r="D653" s="102">
        <f>VLOOKUP($B653,'FY24 Formula counts Final Feds'!$D$4:$L$855,3,FALSE)</f>
        <v>111</v>
      </c>
      <c r="E653" s="102">
        <f>VLOOKUP($B653,'FY24 Formula counts Final Feds'!$D$4:$L$855,9,FALSE)</f>
        <v>1116</v>
      </c>
      <c r="F653" s="129">
        <f>VLOOKUP($B653,'from ED Prelim 2021 (PY)'!$A$6:$E$856,5,FALSE)</f>
        <v>9.9462365591397844E-2</v>
      </c>
      <c r="H653" s="102">
        <v>79</v>
      </c>
      <c r="I653" s="102">
        <v>1080</v>
      </c>
      <c r="J653" s="103">
        <v>7.3148148148148143E-2</v>
      </c>
      <c r="L653" s="130">
        <f t="shared" si="40"/>
        <v>-32</v>
      </c>
      <c r="M653" s="130">
        <f t="shared" si="40"/>
        <v>-36</v>
      </c>
      <c r="N653" s="130">
        <f t="shared" si="40"/>
        <v>-2.6314217443249702E-2</v>
      </c>
      <c r="O653" t="str">
        <f t="shared" si="43"/>
        <v>1733720</v>
      </c>
      <c r="P653" s="8" t="b">
        <f t="shared" si="41"/>
        <v>1</v>
      </c>
      <c r="Q653" s="8" t="b">
        <f t="shared" si="42"/>
        <v>1</v>
      </c>
    </row>
    <row r="654" spans="1:17" ht="15.75" hidden="1" x14ac:dyDescent="0.25">
      <c r="A654" t="str">
        <f>VLOOKUP(O654,'OLDPY1 Public Dist &amp; Sch'!A648:C5505,3,FALSE)</f>
        <v>44063018004</v>
      </c>
      <c r="B654" s="126">
        <v>1733750</v>
      </c>
      <c r="C654" s="101" t="s">
        <v>2347</v>
      </c>
      <c r="D654" s="102">
        <f>VLOOKUP($B654,'FY24 Formula counts Final Feds'!$D$4:$L$855,3,FALSE)</f>
        <v>23</v>
      </c>
      <c r="E654" s="102">
        <f>VLOOKUP($B654,'FY24 Formula counts Final Feds'!$D$4:$L$855,9,FALSE)</f>
        <v>396</v>
      </c>
      <c r="F654" s="129">
        <f>VLOOKUP($B654,'from ED Prelim 2021 (PY)'!$A$6:$E$856,5,FALSE)</f>
        <v>5.808080808080808E-2</v>
      </c>
      <c r="H654" s="102">
        <v>27</v>
      </c>
      <c r="I654" s="102">
        <v>360</v>
      </c>
      <c r="J654" s="103">
        <v>7.4999999999999997E-2</v>
      </c>
      <c r="L654" s="130">
        <f t="shared" si="40"/>
        <v>4</v>
      </c>
      <c r="M654" s="130">
        <f t="shared" si="40"/>
        <v>-36</v>
      </c>
      <c r="N654" s="130">
        <f t="shared" si="40"/>
        <v>1.6919191919191917E-2</v>
      </c>
      <c r="O654" t="str">
        <f t="shared" si="43"/>
        <v>1733750</v>
      </c>
      <c r="P654" s="8" t="b">
        <f t="shared" si="41"/>
        <v>1</v>
      </c>
      <c r="Q654" s="8" t="b">
        <f t="shared" si="42"/>
        <v>1</v>
      </c>
    </row>
    <row r="655" spans="1:17" ht="15.75" hidden="1" x14ac:dyDescent="0.25">
      <c r="A655" t="str">
        <f>VLOOKUP(O655,'OLDPY1 Public Dist &amp; Sch'!A649:C5506,3,FALSE)</f>
        <v>47098002026</v>
      </c>
      <c r="B655" s="126">
        <v>1733950</v>
      </c>
      <c r="C655" s="101" t="s">
        <v>2348</v>
      </c>
      <c r="D655" s="102">
        <f>VLOOKUP($B655,'FY24 Formula counts Final Feds'!$D$4:$L$855,3,FALSE)</f>
        <v>100</v>
      </c>
      <c r="E655" s="102">
        <f>VLOOKUP($B655,'FY24 Formula counts Final Feds'!$D$4:$L$855,9,FALSE)</f>
        <v>1070</v>
      </c>
      <c r="F655" s="129">
        <f>VLOOKUP($B655,'from ED Prelim 2021 (PY)'!$A$6:$E$856,5,FALSE)</f>
        <v>9.3457943925233641E-2</v>
      </c>
      <c r="H655" s="102">
        <v>95</v>
      </c>
      <c r="I655" s="102">
        <v>1040</v>
      </c>
      <c r="J655" s="103">
        <v>9.1346153846153841E-2</v>
      </c>
      <c r="L655" s="130">
        <f t="shared" si="40"/>
        <v>-5</v>
      </c>
      <c r="M655" s="130">
        <f t="shared" si="40"/>
        <v>-30</v>
      </c>
      <c r="N655" s="130">
        <f t="shared" si="40"/>
        <v>-2.1117900790798005E-3</v>
      </c>
      <c r="O655" t="str">
        <f t="shared" si="43"/>
        <v>1733950</v>
      </c>
      <c r="P655" s="8" t="b">
        <f t="shared" si="41"/>
        <v>1</v>
      </c>
      <c r="Q655" s="8" t="b">
        <f t="shared" si="42"/>
        <v>1</v>
      </c>
    </row>
    <row r="656" spans="1:17" ht="15.75" hidden="1" x14ac:dyDescent="0.25">
      <c r="A656" t="str">
        <f>VLOOKUP(O656,'OLDPY1 Public Dist &amp; Sch'!A650:C5507,3,FALSE)</f>
        <v>06016090002</v>
      </c>
      <c r="B656" s="126">
        <v>1733810</v>
      </c>
      <c r="C656" s="101" t="s">
        <v>2349</v>
      </c>
      <c r="D656" s="102">
        <f>VLOOKUP($B656,'FY24 Formula counts Final Feds'!$D$4:$L$855,3,FALSE)</f>
        <v>59</v>
      </c>
      <c r="E656" s="102">
        <f>VLOOKUP($B656,'FY24 Formula counts Final Feds'!$D$4:$L$855,9,FALSE)</f>
        <v>1583</v>
      </c>
      <c r="F656" s="129">
        <f>VLOOKUP($B656,'from ED Prelim 2021 (PY)'!$A$6:$E$856,5,FALSE)</f>
        <v>3.7271004421983576E-2</v>
      </c>
      <c r="H656" s="102">
        <v>55</v>
      </c>
      <c r="I656" s="102">
        <v>1532</v>
      </c>
      <c r="J656" s="103">
        <v>3.5900783289817231E-2</v>
      </c>
      <c r="L656" s="130">
        <f t="shared" si="40"/>
        <v>-4</v>
      </c>
      <c r="M656" s="130">
        <f t="shared" si="40"/>
        <v>-51</v>
      </c>
      <c r="N656" s="130">
        <f t="shared" si="40"/>
        <v>-1.3702211321663452E-3</v>
      </c>
      <c r="O656" t="str">
        <f t="shared" si="43"/>
        <v>1733810</v>
      </c>
      <c r="P656" s="8" t="b">
        <f t="shared" si="41"/>
        <v>1</v>
      </c>
      <c r="Q656" s="8" t="b">
        <f t="shared" si="42"/>
        <v>1</v>
      </c>
    </row>
    <row r="657" spans="1:17" ht="15.75" hidden="1" x14ac:dyDescent="0.25">
      <c r="A657" t="str">
        <f>VLOOKUP(O657,'OLDPY1 Public Dist &amp; Sch'!A651:C5508,3,FALSE)</f>
        <v>06016085502</v>
      </c>
      <c r="B657" s="126">
        <v>1733840</v>
      </c>
      <c r="C657" s="101" t="s">
        <v>2350</v>
      </c>
      <c r="D657" s="102">
        <f>VLOOKUP($B657,'FY24 Formula counts Final Feds'!$D$4:$L$855,3,FALSE)</f>
        <v>120</v>
      </c>
      <c r="E657" s="102">
        <f>VLOOKUP($B657,'FY24 Formula counts Final Feds'!$D$4:$L$855,9,FALSE)</f>
        <v>757</v>
      </c>
      <c r="F657" s="129">
        <f>VLOOKUP($B657,'from ED Prelim 2021 (PY)'!$A$6:$E$856,5,FALSE)</f>
        <v>0.15852047556142668</v>
      </c>
      <c r="H657" s="102">
        <v>96</v>
      </c>
      <c r="I657" s="102">
        <v>733</v>
      </c>
      <c r="J657" s="103">
        <v>0.13096862210095497</v>
      </c>
      <c r="L657" s="130">
        <f t="shared" si="40"/>
        <v>-24</v>
      </c>
      <c r="M657" s="130">
        <f t="shared" si="40"/>
        <v>-24</v>
      </c>
      <c r="N657" s="130">
        <f t="shared" si="40"/>
        <v>-2.7551853460471704E-2</v>
      </c>
      <c r="O657" t="str">
        <f t="shared" si="43"/>
        <v>1733840</v>
      </c>
      <c r="P657" s="8" t="b">
        <f t="shared" si="41"/>
        <v>1</v>
      </c>
      <c r="Q657" s="8" t="b">
        <f t="shared" si="42"/>
        <v>1</v>
      </c>
    </row>
    <row r="658" spans="1:17" ht="15.75" hidden="1" x14ac:dyDescent="0.25">
      <c r="A658" t="str">
        <f>VLOOKUP(O658,'OLDPY1 Public Dist &amp; Sch'!A652:C5509,3,FALSE)</f>
        <v>08043210026</v>
      </c>
      <c r="B658" s="126">
        <v>1700001</v>
      </c>
      <c r="C658" s="101" t="s">
        <v>2351</v>
      </c>
      <c r="D658" s="102">
        <f>VLOOKUP($B658,'FY24 Formula counts Final Feds'!$D$4:$L$855,3,FALSE)</f>
        <v>79</v>
      </c>
      <c r="E658" s="102">
        <f>VLOOKUP($B658,'FY24 Formula counts Final Feds'!$D$4:$L$855,9,FALSE)</f>
        <v>478</v>
      </c>
      <c r="F658" s="129">
        <f>VLOOKUP($B658,'from ED Prelim 2021 (PY)'!$A$6:$E$856,5,FALSE)</f>
        <v>0.16527196652719664</v>
      </c>
      <c r="H658" s="102">
        <v>68</v>
      </c>
      <c r="I658" s="102">
        <v>465</v>
      </c>
      <c r="J658" s="103">
        <v>0.14623655913978495</v>
      </c>
      <c r="L658" s="130">
        <f t="shared" si="40"/>
        <v>-11</v>
      </c>
      <c r="M658" s="130">
        <f t="shared" si="40"/>
        <v>-13</v>
      </c>
      <c r="N658" s="130">
        <f t="shared" si="40"/>
        <v>-1.903540738741169E-2</v>
      </c>
      <c r="O658" t="str">
        <f t="shared" si="43"/>
        <v>1700001</v>
      </c>
      <c r="P658" s="8" t="b">
        <f t="shared" si="41"/>
        <v>1</v>
      </c>
      <c r="Q658" s="8" t="b">
        <f t="shared" si="42"/>
        <v>1</v>
      </c>
    </row>
    <row r="659" spans="1:17" ht="15.75" hidden="1" x14ac:dyDescent="0.25">
      <c r="A659" t="str">
        <f>VLOOKUP(O659,'OLDPY1 Public Dist &amp; Sch'!A653:C5510,3,FALSE)</f>
        <v>05016026002</v>
      </c>
      <c r="B659" s="126">
        <v>1733870</v>
      </c>
      <c r="C659" s="101" t="s">
        <v>2352</v>
      </c>
      <c r="D659" s="102">
        <f>VLOOKUP($B659,'FY24 Formula counts Final Feds'!$D$4:$L$855,3,FALSE)</f>
        <v>111</v>
      </c>
      <c r="E659" s="102">
        <f>VLOOKUP($B659,'FY24 Formula counts Final Feds'!$D$4:$L$855,9,FALSE)</f>
        <v>1536</v>
      </c>
      <c r="F659" s="129">
        <f>VLOOKUP($B659,'from ED Prelim 2021 (PY)'!$A$6:$E$856,5,FALSE)</f>
        <v>7.2265625E-2</v>
      </c>
      <c r="H659" s="102">
        <v>105</v>
      </c>
      <c r="I659" s="102">
        <v>1487</v>
      </c>
      <c r="J659" s="103">
        <v>7.0611970410221922E-2</v>
      </c>
      <c r="L659" s="130">
        <f t="shared" si="40"/>
        <v>-6</v>
      </c>
      <c r="M659" s="130">
        <f t="shared" si="40"/>
        <v>-49</v>
      </c>
      <c r="N659" s="130">
        <f t="shared" si="40"/>
        <v>-1.653654589778078E-3</v>
      </c>
      <c r="O659" t="str">
        <f t="shared" si="43"/>
        <v>1733870</v>
      </c>
      <c r="P659" s="8" t="b">
        <f t="shared" si="41"/>
        <v>1</v>
      </c>
      <c r="Q659" s="8" t="b">
        <f t="shared" si="42"/>
        <v>1</v>
      </c>
    </row>
    <row r="660" spans="1:17" ht="15.75" hidden="1" x14ac:dyDescent="0.25">
      <c r="A660" t="str">
        <f>VLOOKUP(O660,'OLDPY1 Public Dist &amp; Sch'!A654:C5511,3,FALSE)</f>
        <v>49081100026</v>
      </c>
      <c r="B660" s="126">
        <v>1733930</v>
      </c>
      <c r="C660" s="101" t="s">
        <v>2353</v>
      </c>
      <c r="D660" s="102">
        <f>VLOOKUP($B660,'FY24 Formula counts Final Feds'!$D$4:$L$855,3,FALSE)</f>
        <v>85</v>
      </c>
      <c r="E660" s="102">
        <f>VLOOKUP($B660,'FY24 Formula counts Final Feds'!$D$4:$L$855,9,FALSE)</f>
        <v>1168</v>
      </c>
      <c r="F660" s="129">
        <f>VLOOKUP($B660,'from ED Prelim 2021 (PY)'!$A$6:$E$856,5,FALSE)</f>
        <v>7.2773972602739725E-2</v>
      </c>
      <c r="H660" s="102">
        <v>72</v>
      </c>
      <c r="I660" s="102">
        <v>1151</v>
      </c>
      <c r="J660" s="103">
        <v>6.2554300608166816E-2</v>
      </c>
      <c r="L660" s="130">
        <f t="shared" si="40"/>
        <v>-13</v>
      </c>
      <c r="M660" s="130">
        <f t="shared" si="40"/>
        <v>-17</v>
      </c>
      <c r="N660" s="130">
        <f t="shared" si="40"/>
        <v>-1.021967199457291E-2</v>
      </c>
      <c r="O660" t="str">
        <f t="shared" si="43"/>
        <v>1733930</v>
      </c>
      <c r="P660" s="8" t="b">
        <f t="shared" si="41"/>
        <v>1</v>
      </c>
      <c r="Q660" s="8" t="b">
        <f t="shared" si="42"/>
        <v>1</v>
      </c>
    </row>
    <row r="661" spans="1:17" ht="15.75" hidden="1" x14ac:dyDescent="0.25">
      <c r="A661" t="str">
        <f>VLOOKUP(O661,'OLDPY1 Public Dist &amp; Sch'!A655:C5512,3,FALSE)</f>
        <v>06016208017</v>
      </c>
      <c r="B661" s="126">
        <v>1734020</v>
      </c>
      <c r="C661" s="101" t="s">
        <v>2354</v>
      </c>
      <c r="D661" s="102">
        <f>VLOOKUP($B661,'FY24 Formula counts Final Feds'!$D$4:$L$855,3,FALSE)</f>
        <v>96</v>
      </c>
      <c r="E661" s="102">
        <f>VLOOKUP($B661,'FY24 Formula counts Final Feds'!$D$4:$L$855,9,FALSE)</f>
        <v>1840</v>
      </c>
      <c r="F661" s="129">
        <f>VLOOKUP($B661,'from ED Prelim 2021 (PY)'!$A$6:$E$856,5,FALSE)</f>
        <v>5.2173913043478258E-2</v>
      </c>
      <c r="H661" s="102">
        <v>106</v>
      </c>
      <c r="I661" s="102">
        <v>1781</v>
      </c>
      <c r="J661" s="103">
        <v>5.9517125210555868E-2</v>
      </c>
      <c r="L661" s="130">
        <f t="shared" si="40"/>
        <v>10</v>
      </c>
      <c r="M661" s="130">
        <f t="shared" si="40"/>
        <v>-59</v>
      </c>
      <c r="N661" s="130">
        <f t="shared" si="40"/>
        <v>7.3432121670776104E-3</v>
      </c>
      <c r="O661" t="str">
        <f t="shared" si="43"/>
        <v>1734020</v>
      </c>
      <c r="P661" s="8" t="b">
        <f t="shared" si="41"/>
        <v>1</v>
      </c>
      <c r="Q661" s="8" t="b">
        <f t="shared" si="42"/>
        <v>1</v>
      </c>
    </row>
    <row r="662" spans="1:17" ht="15.75" hidden="1" x14ac:dyDescent="0.25">
      <c r="A662" t="str">
        <f>VLOOKUP(O662,'OLDPY1 Public Dist &amp; Sch'!A656:C5513,3,FALSE)</f>
        <v>06016096002</v>
      </c>
      <c r="B662" s="126">
        <v>1733990</v>
      </c>
      <c r="C662" s="101" t="s">
        <v>2355</v>
      </c>
      <c r="D662" s="102">
        <f>VLOOKUP($B662,'FY24 Formula counts Final Feds'!$D$4:$L$855,3,FALSE)</f>
        <v>133</v>
      </c>
      <c r="E662" s="102">
        <f>VLOOKUP($B662,'FY24 Formula counts Final Feds'!$D$4:$L$855,9,FALSE)</f>
        <v>1957</v>
      </c>
      <c r="F662" s="129">
        <f>VLOOKUP($B662,'from ED Prelim 2021 (PY)'!$A$6:$E$856,5,FALSE)</f>
        <v>6.7961165048543687E-2</v>
      </c>
      <c r="H662" s="102">
        <v>96</v>
      </c>
      <c r="I662" s="102">
        <v>1894</v>
      </c>
      <c r="J662" s="103">
        <v>5.0686378035902854E-2</v>
      </c>
      <c r="L662" s="130">
        <f t="shared" si="40"/>
        <v>-37</v>
      </c>
      <c r="M662" s="130">
        <f t="shared" si="40"/>
        <v>-63</v>
      </c>
      <c r="N662" s="130">
        <f t="shared" si="40"/>
        <v>-1.7274787012640833E-2</v>
      </c>
      <c r="O662" t="str">
        <f t="shared" si="43"/>
        <v>1733990</v>
      </c>
      <c r="P662" s="8" t="b">
        <f t="shared" si="41"/>
        <v>1</v>
      </c>
      <c r="Q662" s="8" t="b">
        <f t="shared" si="42"/>
        <v>1</v>
      </c>
    </row>
    <row r="663" spans="1:17" ht="15.75" hidden="1" x14ac:dyDescent="0.25">
      <c r="A663" t="str">
        <f>VLOOKUP(O663,'OLDPY1 Public Dist &amp; Sch'!A657:C5514,3,FALSE)</f>
        <v>51084014026</v>
      </c>
      <c r="B663" s="126">
        <v>1734100</v>
      </c>
      <c r="C663" s="101" t="s">
        <v>2356</v>
      </c>
      <c r="D663" s="102">
        <f>VLOOKUP($B663,'FY24 Formula counts Final Feds'!$D$4:$L$855,3,FALSE)</f>
        <v>292</v>
      </c>
      <c r="E663" s="102">
        <f>VLOOKUP($B663,'FY24 Formula counts Final Feds'!$D$4:$L$855,9,FALSE)</f>
        <v>1433</v>
      </c>
      <c r="F663" s="129">
        <f>VLOOKUP($B663,'from ED Prelim 2021 (PY)'!$A$6:$E$856,5,FALSE)</f>
        <v>0.20376831821353802</v>
      </c>
      <c r="H663" s="102">
        <v>121</v>
      </c>
      <c r="I663" s="102">
        <v>1398</v>
      </c>
      <c r="J663" s="103">
        <v>8.6552217453505012E-2</v>
      </c>
      <c r="L663" s="130">
        <f t="shared" si="40"/>
        <v>-171</v>
      </c>
      <c r="M663" s="130">
        <f t="shared" si="40"/>
        <v>-35</v>
      </c>
      <c r="N663" s="130">
        <f t="shared" si="40"/>
        <v>-0.11721610076003301</v>
      </c>
      <c r="O663" t="str">
        <f t="shared" si="43"/>
        <v>1734100</v>
      </c>
      <c r="P663" s="8" t="b">
        <f t="shared" si="41"/>
        <v>1</v>
      </c>
      <c r="Q663" s="8" t="b">
        <f t="shared" si="42"/>
        <v>1</v>
      </c>
    </row>
    <row r="664" spans="1:17" ht="15.75" hidden="1" x14ac:dyDescent="0.25">
      <c r="A664" t="str">
        <f>VLOOKUP(O664,'OLDPY1 Public Dist &amp; Sch'!A658:C5515,3,FALSE)</f>
        <v>53102002004</v>
      </c>
      <c r="B664" s="126">
        <v>1734110</v>
      </c>
      <c r="C664" s="101" t="s">
        <v>2357</v>
      </c>
      <c r="D664" s="102">
        <f>VLOOKUP($B664,'FY24 Formula counts Final Feds'!$D$4:$L$855,3,FALSE)</f>
        <v>48</v>
      </c>
      <c r="E664" s="102">
        <f>VLOOKUP($B664,'FY24 Formula counts Final Feds'!$D$4:$L$855,9,FALSE)</f>
        <v>241</v>
      </c>
      <c r="F664" s="129">
        <f>VLOOKUP($B664,'from ED Prelim 2021 (PY)'!$A$6:$E$856,5,FALSE)</f>
        <v>0.19917012448132779</v>
      </c>
      <c r="H664" s="102">
        <v>43</v>
      </c>
      <c r="I664" s="102">
        <v>236</v>
      </c>
      <c r="J664" s="103">
        <v>0.18220338983050846</v>
      </c>
      <c r="L664" s="130">
        <f t="shared" si="40"/>
        <v>-5</v>
      </c>
      <c r="M664" s="130">
        <f t="shared" si="40"/>
        <v>-5</v>
      </c>
      <c r="N664" s="130">
        <f t="shared" si="40"/>
        <v>-1.6966734650819326E-2</v>
      </c>
      <c r="O664" t="str">
        <f t="shared" si="43"/>
        <v>1734110</v>
      </c>
      <c r="P664" s="8" t="b">
        <f t="shared" si="41"/>
        <v>1</v>
      </c>
      <c r="Q664" s="8" t="b">
        <f t="shared" si="42"/>
        <v>1</v>
      </c>
    </row>
    <row r="665" spans="1:17" ht="15.75" hidden="1" x14ac:dyDescent="0.25">
      <c r="A665" t="str">
        <f>VLOOKUP(O665,'OLDPY1 Public Dist &amp; Sch'!A659:C5516,3,FALSE)</f>
        <v>53102060026</v>
      </c>
      <c r="B665" s="126">
        <v>1734140</v>
      </c>
      <c r="C665" s="101" t="s">
        <v>2358</v>
      </c>
      <c r="D665" s="102">
        <f>VLOOKUP($B665,'FY24 Formula counts Final Feds'!$D$4:$L$855,3,FALSE)</f>
        <v>33</v>
      </c>
      <c r="E665" s="102">
        <f>VLOOKUP($B665,'FY24 Formula counts Final Feds'!$D$4:$L$855,9,FALSE)</f>
        <v>558</v>
      </c>
      <c r="F665" s="129">
        <f>VLOOKUP($B665,'from ED Prelim 2021 (PY)'!$A$6:$E$856,5,FALSE)</f>
        <v>5.9139784946236562E-2</v>
      </c>
      <c r="H665" s="102">
        <v>32</v>
      </c>
      <c r="I665" s="102">
        <v>551</v>
      </c>
      <c r="J665" s="103">
        <v>5.8076225045372049E-2</v>
      </c>
      <c r="L665" s="130">
        <f t="shared" si="40"/>
        <v>-1</v>
      </c>
      <c r="M665" s="130">
        <f t="shared" si="40"/>
        <v>-7</v>
      </c>
      <c r="N665" s="130">
        <f t="shared" si="40"/>
        <v>-1.0635599008645136E-3</v>
      </c>
      <c r="O665" t="str">
        <f t="shared" si="43"/>
        <v>1734140</v>
      </c>
      <c r="P665" s="8" t="b">
        <f t="shared" si="41"/>
        <v>1</v>
      </c>
      <c r="Q665" s="8" t="b">
        <f t="shared" si="42"/>
        <v>1</v>
      </c>
    </row>
    <row r="666" spans="1:17" ht="15.75" hidden="1" x14ac:dyDescent="0.25">
      <c r="A666" t="str">
        <f>VLOOKUP(O666,'OLDPY1 Public Dist &amp; Sch'!A660:C5517,3,FALSE)</f>
        <v>53090085002</v>
      </c>
      <c r="B666" s="126">
        <v>1734170</v>
      </c>
      <c r="C666" s="101" t="s">
        <v>2359</v>
      </c>
      <c r="D666" s="102">
        <f>VLOOKUP($B666,'FY24 Formula counts Final Feds'!$D$4:$L$855,3,FALSE)</f>
        <v>27</v>
      </c>
      <c r="E666" s="102">
        <f>VLOOKUP($B666,'FY24 Formula counts Final Feds'!$D$4:$L$855,9,FALSE)</f>
        <v>194</v>
      </c>
      <c r="F666" s="129">
        <f>VLOOKUP($B666,'from ED Prelim 2021 (PY)'!$A$6:$E$856,5,FALSE)</f>
        <v>0.13917525773195877</v>
      </c>
      <c r="H666" s="102">
        <v>27</v>
      </c>
      <c r="I666" s="102">
        <v>188</v>
      </c>
      <c r="J666" s="103">
        <v>0.14361702127659576</v>
      </c>
      <c r="L666" s="130">
        <f t="shared" si="40"/>
        <v>0</v>
      </c>
      <c r="M666" s="130">
        <f t="shared" si="40"/>
        <v>-6</v>
      </c>
      <c r="N666" s="130">
        <f t="shared" si="40"/>
        <v>4.4417635446369896E-3</v>
      </c>
      <c r="O666" t="str">
        <f t="shared" si="43"/>
        <v>1734170</v>
      </c>
      <c r="P666" s="8" t="b">
        <f t="shared" si="41"/>
        <v>1</v>
      </c>
      <c r="Q666" s="8" t="b">
        <f t="shared" si="42"/>
        <v>1</v>
      </c>
    </row>
    <row r="667" spans="1:17" ht="15.75" hidden="1" x14ac:dyDescent="0.25">
      <c r="A667" t="str">
        <f>VLOOKUP(O667,'OLDPY1 Public Dist &amp; Sch'!A661:C5518,3,FALSE)</f>
        <v>12017002026</v>
      </c>
      <c r="B667" s="126">
        <v>1734230</v>
      </c>
      <c r="C667" s="101" t="s">
        <v>2360</v>
      </c>
      <c r="D667" s="102">
        <f>VLOOKUP($B667,'FY24 Formula counts Final Feds'!$D$4:$L$855,3,FALSE)</f>
        <v>242</v>
      </c>
      <c r="E667" s="102">
        <f>VLOOKUP($B667,'FY24 Formula counts Final Feds'!$D$4:$L$855,9,FALSE)</f>
        <v>1569</v>
      </c>
      <c r="F667" s="129">
        <f>VLOOKUP($B667,'from ED Prelim 2021 (PY)'!$A$6:$E$856,5,FALSE)</f>
        <v>0.15423836838750796</v>
      </c>
      <c r="H667" s="102">
        <v>212</v>
      </c>
      <c r="I667" s="102">
        <v>1574</v>
      </c>
      <c r="J667" s="103">
        <v>0.13468869123252858</v>
      </c>
      <c r="L667" s="130">
        <f t="shared" si="40"/>
        <v>-30</v>
      </c>
      <c r="M667" s="130">
        <f t="shared" si="40"/>
        <v>5</v>
      </c>
      <c r="N667" s="130">
        <f t="shared" si="40"/>
        <v>-1.9549677154979378E-2</v>
      </c>
      <c r="O667" t="str">
        <f t="shared" si="43"/>
        <v>1734230</v>
      </c>
      <c r="P667" s="8" t="b">
        <f t="shared" si="41"/>
        <v>1</v>
      </c>
      <c r="Q667" s="8" t="b">
        <f t="shared" si="42"/>
        <v>1</v>
      </c>
    </row>
    <row r="668" spans="1:17" ht="15.75" hidden="1" x14ac:dyDescent="0.25">
      <c r="A668" t="str">
        <f>VLOOKUP(O668,'OLDPY1 Public Dist &amp; Sch'!A662:C5519,3,FALSE)</f>
        <v>47071231004</v>
      </c>
      <c r="B668" s="126">
        <v>1734260</v>
      </c>
      <c r="C668" s="101" t="s">
        <v>2361</v>
      </c>
      <c r="D668" s="102">
        <f>VLOOKUP($B668,'FY24 Formula counts Final Feds'!$D$4:$L$855,3,FALSE)</f>
        <v>224</v>
      </c>
      <c r="E668" s="102">
        <f>VLOOKUP($B668,'FY24 Formula counts Final Feds'!$D$4:$L$855,9,FALSE)</f>
        <v>1548</v>
      </c>
      <c r="F668" s="129">
        <f>VLOOKUP($B668,'from ED Prelim 2021 (PY)'!$A$6:$E$856,5,FALSE)</f>
        <v>0.14470284237726097</v>
      </c>
      <c r="H668" s="102">
        <v>191</v>
      </c>
      <c r="I668" s="102">
        <v>1533</v>
      </c>
      <c r="J668" s="103">
        <v>0.12459230267449445</v>
      </c>
      <c r="L668" s="130">
        <f t="shared" si="40"/>
        <v>-33</v>
      </c>
      <c r="M668" s="130">
        <f t="shared" si="40"/>
        <v>-15</v>
      </c>
      <c r="N668" s="130">
        <f t="shared" si="40"/>
        <v>-2.0110539702766522E-2</v>
      </c>
      <c r="O668" t="str">
        <f t="shared" si="43"/>
        <v>1734260</v>
      </c>
      <c r="P668" s="8" t="b">
        <f t="shared" si="41"/>
        <v>1</v>
      </c>
      <c r="Q668" s="8" t="b">
        <f t="shared" si="42"/>
        <v>1</v>
      </c>
    </row>
    <row r="669" spans="1:17" ht="15.75" hidden="1" x14ac:dyDescent="0.25">
      <c r="A669" t="str">
        <f>VLOOKUP(O669,'OLDPY1 Public Dist &amp; Sch'!A663:C5520,3,FALSE)</f>
        <v>47071212017</v>
      </c>
      <c r="B669" s="126">
        <v>1734290</v>
      </c>
      <c r="C669" s="101" t="s">
        <v>2362</v>
      </c>
      <c r="D669" s="102">
        <f>VLOOKUP($B669,'FY24 Formula counts Final Feds'!$D$4:$L$855,3,FALSE)</f>
        <v>103</v>
      </c>
      <c r="E669" s="102">
        <f>VLOOKUP($B669,'FY24 Formula counts Final Feds'!$D$4:$L$855,9,FALSE)</f>
        <v>891</v>
      </c>
      <c r="F669" s="129">
        <f>VLOOKUP($B669,'from ED Prelim 2021 (PY)'!$A$6:$E$856,5,FALSE)</f>
        <v>0.11469933184855234</v>
      </c>
      <c r="H669" s="102">
        <v>83</v>
      </c>
      <c r="I669" s="102">
        <v>888</v>
      </c>
      <c r="J669" s="103">
        <v>9.3468468468468471E-2</v>
      </c>
      <c r="L669" s="130">
        <f t="shared" si="40"/>
        <v>-20</v>
      </c>
      <c r="M669" s="130">
        <f t="shared" si="40"/>
        <v>-3</v>
      </c>
      <c r="N669" s="130">
        <f t="shared" si="40"/>
        <v>-2.123086338008387E-2</v>
      </c>
      <c r="O669" t="str">
        <f t="shared" si="43"/>
        <v>1734290</v>
      </c>
      <c r="P669" s="8" t="b">
        <f t="shared" si="41"/>
        <v>1</v>
      </c>
      <c r="Q669" s="8" t="b">
        <f t="shared" si="42"/>
        <v>1</v>
      </c>
    </row>
    <row r="670" spans="1:17" ht="15.75" hidden="1" x14ac:dyDescent="0.25">
      <c r="A670" t="str">
        <f>VLOOKUP(O670,'OLDPY1 Public Dist &amp; Sch'!A664:C5521,3,FALSE)</f>
        <v>51084003A26</v>
      </c>
      <c r="B670" s="126">
        <v>1734320</v>
      </c>
      <c r="C670" s="101" t="s">
        <v>2363</v>
      </c>
      <c r="D670" s="102">
        <f>VLOOKUP($B670,'FY24 Formula counts Final Feds'!$D$4:$L$855,3,FALSE)</f>
        <v>94</v>
      </c>
      <c r="E670" s="102">
        <f>VLOOKUP($B670,'FY24 Formula counts Final Feds'!$D$4:$L$855,9,FALSE)</f>
        <v>2150</v>
      </c>
      <c r="F670" s="129">
        <f>VLOOKUP($B670,'from ED Prelim 2021 (PY)'!$A$6:$E$856,5,FALSE)</f>
        <v>4.3720930232558138E-2</v>
      </c>
      <c r="H670" s="102">
        <v>52</v>
      </c>
      <c r="I670" s="102">
        <v>2095</v>
      </c>
      <c r="J670" s="103">
        <v>2.4821002386634844E-2</v>
      </c>
      <c r="L670" s="130">
        <f t="shared" si="40"/>
        <v>-42</v>
      </c>
      <c r="M670" s="130">
        <f t="shared" si="40"/>
        <v>-55</v>
      </c>
      <c r="N670" s="130">
        <f t="shared" si="40"/>
        <v>-1.8899927845923294E-2</v>
      </c>
      <c r="O670" t="str">
        <f t="shared" si="43"/>
        <v>1734320</v>
      </c>
      <c r="P670" s="8" t="b">
        <f t="shared" si="41"/>
        <v>1</v>
      </c>
      <c r="Q670" s="8" t="b">
        <f t="shared" si="42"/>
        <v>1</v>
      </c>
    </row>
    <row r="671" spans="1:17" ht="15.75" hidden="1" x14ac:dyDescent="0.25">
      <c r="A671" t="str">
        <f>VLOOKUP(O671,'OLDPY1 Public Dist &amp; Sch'!A665:C5522,3,FALSE)</f>
        <v>47098013002</v>
      </c>
      <c r="B671" s="126">
        <v>1734350</v>
      </c>
      <c r="C671" s="101" t="s">
        <v>2364</v>
      </c>
      <c r="D671" s="102">
        <f>VLOOKUP($B671,'FY24 Formula counts Final Feds'!$D$4:$L$855,3,FALSE)</f>
        <v>354</v>
      </c>
      <c r="E671" s="102">
        <f>VLOOKUP($B671,'FY24 Formula counts Final Feds'!$D$4:$L$855,9,FALSE)</f>
        <v>930</v>
      </c>
      <c r="F671" s="129">
        <f>VLOOKUP($B671,'from ED Prelim 2021 (PY)'!$A$6:$E$856,5,FALSE)</f>
        <v>0.38064516129032255</v>
      </c>
      <c r="H671" s="102">
        <v>294</v>
      </c>
      <c r="I671" s="102">
        <v>904</v>
      </c>
      <c r="J671" s="103">
        <v>0.3252212389380531</v>
      </c>
      <c r="L671" s="130">
        <f t="shared" si="40"/>
        <v>-60</v>
      </c>
      <c r="M671" s="130">
        <f t="shared" si="40"/>
        <v>-26</v>
      </c>
      <c r="N671" s="130">
        <f t="shared" si="40"/>
        <v>-5.542392235226945E-2</v>
      </c>
      <c r="O671" t="str">
        <f t="shared" si="43"/>
        <v>1734350</v>
      </c>
      <c r="P671" s="8" t="b">
        <f t="shared" si="41"/>
        <v>1</v>
      </c>
      <c r="Q671" s="8" t="b">
        <f t="shared" si="42"/>
        <v>1</v>
      </c>
    </row>
    <row r="672" spans="1:17" ht="15.75" hidden="1" x14ac:dyDescent="0.25">
      <c r="A672" t="str">
        <f>VLOOKUP(O672,'OLDPY1 Public Dist &amp; Sch'!A666:C5523,3,FALSE)</f>
        <v>47098301017</v>
      </c>
      <c r="B672" s="126">
        <v>1734380</v>
      </c>
      <c r="C672" s="101" t="s">
        <v>2365</v>
      </c>
      <c r="D672" s="102">
        <f>VLOOKUP($B672,'FY24 Formula counts Final Feds'!$D$4:$L$855,3,FALSE)</f>
        <v>154</v>
      </c>
      <c r="E672" s="102">
        <f>VLOOKUP($B672,'FY24 Formula counts Final Feds'!$D$4:$L$855,9,FALSE)</f>
        <v>665</v>
      </c>
      <c r="F672" s="129">
        <f>VLOOKUP($B672,'from ED Prelim 2021 (PY)'!$A$6:$E$856,5,FALSE)</f>
        <v>0.23157894736842105</v>
      </c>
      <c r="H672" s="102">
        <v>110</v>
      </c>
      <c r="I672" s="102">
        <v>646</v>
      </c>
      <c r="J672" s="103">
        <v>0.17027863777089783</v>
      </c>
      <c r="L672" s="130">
        <f t="shared" si="40"/>
        <v>-44</v>
      </c>
      <c r="M672" s="130">
        <f t="shared" si="40"/>
        <v>-19</v>
      </c>
      <c r="N672" s="130">
        <f t="shared" si="40"/>
        <v>-6.1300309597523223E-2</v>
      </c>
      <c r="O672" t="str">
        <f t="shared" si="43"/>
        <v>1734380</v>
      </c>
      <c r="P672" s="8" t="b">
        <f t="shared" si="41"/>
        <v>1</v>
      </c>
      <c r="Q672" s="8" t="b">
        <f t="shared" si="42"/>
        <v>1</v>
      </c>
    </row>
    <row r="673" spans="1:17" ht="15.75" hidden="1" x14ac:dyDescent="0.25">
      <c r="A673" t="str">
        <f>VLOOKUP(O673,'OLDPY1 Public Dist &amp; Sch'!A667:C5524,3,FALSE)</f>
        <v>49081041025</v>
      </c>
      <c r="B673" s="126">
        <v>1734410</v>
      </c>
      <c r="C673" s="101" t="s">
        <v>2366</v>
      </c>
      <c r="D673" s="102">
        <f>VLOOKUP($B673,'FY24 Formula counts Final Feds'!$D$4:$L$855,3,FALSE)</f>
        <v>1876</v>
      </c>
      <c r="E673" s="102">
        <f>VLOOKUP($B673,'FY24 Formula counts Final Feds'!$D$4:$L$855,9,FALSE)</f>
        <v>6894</v>
      </c>
      <c r="F673" s="129">
        <f>VLOOKUP($B673,'from ED Prelim 2021 (PY)'!$A$6:$E$856,5,FALSE)</f>
        <v>0.27212068465332173</v>
      </c>
      <c r="H673" s="102">
        <v>1880</v>
      </c>
      <c r="I673" s="102">
        <v>6793</v>
      </c>
      <c r="J673" s="103">
        <v>0.27675548358604446</v>
      </c>
      <c r="L673" s="130">
        <f t="shared" si="40"/>
        <v>4</v>
      </c>
      <c r="M673" s="130">
        <f t="shared" si="40"/>
        <v>-101</v>
      </c>
      <c r="N673" s="130">
        <f t="shared" si="40"/>
        <v>4.6347989327227279E-3</v>
      </c>
      <c r="O673" t="str">
        <f t="shared" si="43"/>
        <v>1734410</v>
      </c>
      <c r="P673" s="8" t="b">
        <f t="shared" si="41"/>
        <v>1</v>
      </c>
      <c r="Q673" s="8" t="b">
        <f t="shared" si="42"/>
        <v>1</v>
      </c>
    </row>
    <row r="674" spans="1:17" ht="15.75" hidden="1" x14ac:dyDescent="0.25">
      <c r="A674" t="str">
        <f>VLOOKUP(O674,'OLDPY1 Public Dist &amp; Sch'!A668:C5525,3,FALSE)</f>
        <v>56099084002</v>
      </c>
      <c r="B674" s="126">
        <v>1734470</v>
      </c>
      <c r="C674" s="101" t="s">
        <v>2367</v>
      </c>
      <c r="D674" s="102">
        <f>VLOOKUP($B674,'FY24 Formula counts Final Feds'!$D$4:$L$855,3,FALSE)</f>
        <v>66</v>
      </c>
      <c r="E674" s="102">
        <f>VLOOKUP($B674,'FY24 Formula counts Final Feds'!$D$4:$L$855,9,FALSE)</f>
        <v>277</v>
      </c>
      <c r="F674" s="129">
        <f>VLOOKUP($B674,'from ED Prelim 2021 (PY)'!$A$6:$E$856,5,FALSE)</f>
        <v>0.23826714801444043</v>
      </c>
      <c r="H674" s="102">
        <v>51</v>
      </c>
      <c r="I674" s="102">
        <v>270</v>
      </c>
      <c r="J674" s="103">
        <v>0.18888888888888888</v>
      </c>
      <c r="L674" s="130">
        <f t="shared" si="40"/>
        <v>-15</v>
      </c>
      <c r="M674" s="130">
        <f t="shared" si="40"/>
        <v>-7</v>
      </c>
      <c r="N674" s="130">
        <f t="shared" si="40"/>
        <v>-4.9378259125551549E-2</v>
      </c>
      <c r="O674" t="str">
        <f t="shared" si="43"/>
        <v>1734470</v>
      </c>
      <c r="P674" s="8" t="b">
        <f t="shared" si="41"/>
        <v>1</v>
      </c>
      <c r="Q674" s="8" t="b">
        <f t="shared" si="42"/>
        <v>1</v>
      </c>
    </row>
    <row r="675" spans="1:17" ht="15.75" hidden="1" x14ac:dyDescent="0.25">
      <c r="A675" t="str">
        <f>VLOOKUP(O675,'OLDPY1 Public Dist &amp; Sch'!A669:C5526,3,FALSE)</f>
        <v>04101205025</v>
      </c>
      <c r="B675" s="126">
        <v>1734510</v>
      </c>
      <c r="C675" s="101" t="s">
        <v>2368</v>
      </c>
      <c r="D675" s="102">
        <f>VLOOKUP($B675,'FY24 Formula counts Final Feds'!$D$4:$L$855,3,FALSE)</f>
        <v>7719</v>
      </c>
      <c r="E675" s="102">
        <f>VLOOKUP($B675,'FY24 Formula counts Final Feds'!$D$4:$L$855,9,FALSE)</f>
        <v>31550</v>
      </c>
      <c r="F675" s="129">
        <f>VLOOKUP($B675,'from ED Prelim 2021 (PY)'!$A$6:$E$856,5,FALSE)</f>
        <v>0.24408676954211991</v>
      </c>
      <c r="H675" s="102">
        <v>8117</v>
      </c>
      <c r="I675" s="102">
        <v>31124</v>
      </c>
      <c r="J675" s="103">
        <v>0.26079552756715074</v>
      </c>
      <c r="L675" s="130">
        <f t="shared" si="40"/>
        <v>398</v>
      </c>
      <c r="M675" s="130">
        <f t="shared" si="40"/>
        <v>-426</v>
      </c>
      <c r="N675" s="130">
        <f t="shared" si="40"/>
        <v>1.6708758025030829E-2</v>
      </c>
      <c r="O675" t="str">
        <f t="shared" si="43"/>
        <v>1734510</v>
      </c>
      <c r="P675" s="8" t="b">
        <f t="shared" si="41"/>
        <v>1</v>
      </c>
      <c r="Q675" s="8" t="b">
        <f t="shared" si="42"/>
        <v>1</v>
      </c>
    </row>
    <row r="676" spans="1:17" ht="15.75" hidden="1" x14ac:dyDescent="0.25">
      <c r="A676" t="str">
        <f>VLOOKUP(O676,'OLDPY1 Public Dist &amp; Sch'!A670:C5527,3,FALSE)</f>
        <v>49081300026</v>
      </c>
      <c r="B676" s="126">
        <v>1734440</v>
      </c>
      <c r="C676" s="101" t="s">
        <v>2369</v>
      </c>
      <c r="D676" s="102">
        <f>VLOOKUP($B676,'FY24 Formula counts Final Feds'!$D$4:$L$855,3,FALSE)</f>
        <v>74</v>
      </c>
      <c r="E676" s="102">
        <f>VLOOKUP($B676,'FY24 Formula counts Final Feds'!$D$4:$L$855,9,FALSE)</f>
        <v>1259</v>
      </c>
      <c r="F676" s="129">
        <f>VLOOKUP($B676,'from ED Prelim 2021 (PY)'!$A$6:$E$856,5,FALSE)</f>
        <v>5.8776806989674343E-2</v>
      </c>
      <c r="H676" s="102">
        <v>79</v>
      </c>
      <c r="I676" s="102">
        <v>1243</v>
      </c>
      <c r="J676" s="103">
        <v>6.3555913113435239E-2</v>
      </c>
      <c r="L676" s="130">
        <f t="shared" si="40"/>
        <v>5</v>
      </c>
      <c r="M676" s="130">
        <f t="shared" si="40"/>
        <v>-16</v>
      </c>
      <c r="N676" s="130">
        <f t="shared" si="40"/>
        <v>4.7791061237608956E-3</v>
      </c>
      <c r="O676" t="str">
        <f t="shared" si="43"/>
        <v>1734440</v>
      </c>
      <c r="P676" s="8" t="b">
        <f t="shared" si="41"/>
        <v>1</v>
      </c>
      <c r="Q676" s="8" t="b">
        <f t="shared" si="42"/>
        <v>1</v>
      </c>
    </row>
    <row r="677" spans="1:17" ht="15.75" hidden="1" x14ac:dyDescent="0.25">
      <c r="A677" t="str">
        <f>VLOOKUP(O677,'OLDPY1 Public Dist &amp; Sch'!A671:C5528,3,FALSE)</f>
        <v>04101140004</v>
      </c>
      <c r="B677" s="126">
        <v>1734540</v>
      </c>
      <c r="C677" s="101" t="s">
        <v>2370</v>
      </c>
      <c r="D677" s="102">
        <f>VLOOKUP($B677,'FY24 Formula counts Final Feds'!$D$4:$L$855,3,FALSE)</f>
        <v>101</v>
      </c>
      <c r="E677" s="102">
        <f>VLOOKUP($B677,'FY24 Formula counts Final Feds'!$D$4:$L$855,9,FALSE)</f>
        <v>1658</v>
      </c>
      <c r="F677" s="129">
        <f>VLOOKUP($B677,'from ED Prelim 2021 (PY)'!$A$6:$E$856,5,FALSE)</f>
        <v>6.0916767189384803E-2</v>
      </c>
      <c r="H677" s="102">
        <v>111</v>
      </c>
      <c r="I677" s="102">
        <v>1632</v>
      </c>
      <c r="J677" s="103">
        <v>6.8014705882352935E-2</v>
      </c>
      <c r="L677" s="130">
        <f t="shared" si="40"/>
        <v>10</v>
      </c>
      <c r="M677" s="130">
        <f t="shared" si="40"/>
        <v>-26</v>
      </c>
      <c r="N677" s="130">
        <f t="shared" si="40"/>
        <v>7.0979386929681323E-3</v>
      </c>
      <c r="O677" t="str">
        <f t="shared" si="43"/>
        <v>1734540</v>
      </c>
      <c r="P677" s="8" t="b">
        <f t="shared" si="41"/>
        <v>1</v>
      </c>
      <c r="Q677" s="8" t="b">
        <f t="shared" si="42"/>
        <v>1</v>
      </c>
    </row>
    <row r="678" spans="1:17" ht="15.75" hidden="1" x14ac:dyDescent="0.25">
      <c r="A678" t="str">
        <f>VLOOKUP(O678,'OLDPY1 Public Dist &amp; Sch'!A672:C5529,3,FALSE)</f>
        <v>13041002004</v>
      </c>
      <c r="B678" s="126">
        <v>1734590</v>
      </c>
      <c r="C678" s="101" t="s">
        <v>2371</v>
      </c>
      <c r="D678" s="102">
        <f>VLOOKUP($B678,'FY24 Formula counts Final Feds'!$D$4:$L$855,3,FALSE)</f>
        <v>47</v>
      </c>
      <c r="E678" s="102">
        <f>VLOOKUP($B678,'FY24 Formula counts Final Feds'!$D$4:$L$855,9,FALSE)</f>
        <v>328</v>
      </c>
      <c r="F678" s="129">
        <f>VLOOKUP($B678,'from ED Prelim 2021 (PY)'!$A$6:$E$856,5,FALSE)</f>
        <v>0.14329268292682926</v>
      </c>
      <c r="H678" s="102">
        <v>49</v>
      </c>
      <c r="I678" s="102">
        <v>321</v>
      </c>
      <c r="J678" s="103">
        <v>0.15264797507788161</v>
      </c>
      <c r="L678" s="130">
        <f t="shared" si="40"/>
        <v>2</v>
      </c>
      <c r="M678" s="130">
        <f t="shared" si="40"/>
        <v>-7</v>
      </c>
      <c r="N678" s="130">
        <f t="shared" si="40"/>
        <v>9.3552921510523523E-3</v>
      </c>
      <c r="O678" t="str">
        <f t="shared" si="43"/>
        <v>1734590</v>
      </c>
      <c r="P678" s="8" t="b">
        <f t="shared" si="41"/>
        <v>1</v>
      </c>
      <c r="Q678" s="8" t="b">
        <f t="shared" si="42"/>
        <v>1</v>
      </c>
    </row>
    <row r="679" spans="1:17" ht="18.75" x14ac:dyDescent="0.3">
      <c r="A679" t="str">
        <f>VLOOKUP(O679,'OLDPY1 Public Dist &amp; Sch'!A673:C5530,3,FALSE)</f>
        <v>34049072002</v>
      </c>
      <c r="B679" s="126">
        <v>1734620</v>
      </c>
      <c r="C679" s="173" t="s">
        <v>2372</v>
      </c>
      <c r="D679" s="174">
        <f>VLOOKUP($B679,'FY24 Formula counts Final Feds'!$D$4:$L$855,3,FALSE)</f>
        <v>18</v>
      </c>
      <c r="E679" s="174">
        <f>VLOOKUP($B679,'FY24 Formula counts Final Feds'!$D$4:$L$855,9,FALSE)</f>
        <v>208</v>
      </c>
      <c r="F679" s="175">
        <f>VLOOKUP($B679,'from ED Prelim 2021 (PY)'!$A$6:$E$856,5,FALSE)</f>
        <v>8.6538461538461536E-2</v>
      </c>
      <c r="G679" s="176"/>
      <c r="H679" s="174">
        <v>9</v>
      </c>
      <c r="I679" s="174">
        <v>202</v>
      </c>
      <c r="J679" s="177">
        <v>4.4554455445544552E-2</v>
      </c>
      <c r="K679" s="176"/>
      <c r="L679" s="178">
        <f t="shared" si="40"/>
        <v>-9</v>
      </c>
      <c r="M679" s="178">
        <f t="shared" si="40"/>
        <v>-6</v>
      </c>
      <c r="N679" s="178">
        <f t="shared" si="40"/>
        <v>-4.1984006092916984E-2</v>
      </c>
      <c r="O679" t="str">
        <f t="shared" si="43"/>
        <v>1734620</v>
      </c>
      <c r="P679" s="8" t="b">
        <f t="shared" si="41"/>
        <v>0</v>
      </c>
      <c r="Q679" s="8" t="b">
        <f t="shared" si="42"/>
        <v>1</v>
      </c>
    </row>
    <row r="680" spans="1:17" ht="15.75" x14ac:dyDescent="0.25">
      <c r="A680" t="str">
        <f>VLOOKUP(O680,'OLDPY1 Public Dist &amp; Sch'!A674:C5531,3,FALSE)</f>
        <v>17053425004</v>
      </c>
      <c r="B680" s="126">
        <v>1734650</v>
      </c>
      <c r="C680" s="101" t="s">
        <v>2373</v>
      </c>
      <c r="D680" s="102">
        <f>VLOOKUP($B680,'FY24 Formula counts Final Feds'!$D$4:$L$855,3,FALSE)</f>
        <v>3</v>
      </c>
      <c r="E680" s="102">
        <f>VLOOKUP($B680,'FY24 Formula counts Final Feds'!$D$4:$L$855,9,FALSE)</f>
        <v>58</v>
      </c>
      <c r="F680" s="129">
        <f>VLOOKUP($B680,'from ED Prelim 2021 (PY)'!$A$6:$E$856,5,FALSE)</f>
        <v>5.1724137931034482E-2</v>
      </c>
      <c r="H680" s="102">
        <v>6</v>
      </c>
      <c r="I680" s="102">
        <v>57</v>
      </c>
      <c r="J680" s="103">
        <v>0.10526315789473684</v>
      </c>
      <c r="L680" s="130">
        <f t="shared" si="40"/>
        <v>3</v>
      </c>
      <c r="M680" s="130">
        <f t="shared" si="40"/>
        <v>-1</v>
      </c>
      <c r="N680" s="130">
        <f t="shared" si="40"/>
        <v>5.3539019963702354E-2</v>
      </c>
      <c r="O680" t="str">
        <f t="shared" si="43"/>
        <v>1734650</v>
      </c>
      <c r="P680" s="8" t="b">
        <f t="shared" si="41"/>
        <v>0</v>
      </c>
      <c r="Q680" s="8" t="b">
        <f t="shared" si="42"/>
        <v>0</v>
      </c>
    </row>
    <row r="681" spans="1:17" ht="15.75" hidden="1" x14ac:dyDescent="0.25">
      <c r="A681" t="str">
        <f>VLOOKUP(O681,'OLDPY1 Public Dist &amp; Sch'!A675:C5532,3,FALSE)</f>
        <v>19022012002</v>
      </c>
      <c r="B681" s="126">
        <v>1734710</v>
      </c>
      <c r="C681" s="101" t="s">
        <v>2374</v>
      </c>
      <c r="D681" s="102">
        <f>VLOOKUP($B681,'FY24 Formula counts Final Feds'!$D$4:$L$855,3,FALSE)</f>
        <v>46</v>
      </c>
      <c r="E681" s="102">
        <f>VLOOKUP($B681,'FY24 Formula counts Final Feds'!$D$4:$L$855,9,FALSE)</f>
        <v>819</v>
      </c>
      <c r="F681" s="129">
        <f>VLOOKUP($B681,'from ED Prelim 2021 (PY)'!$A$6:$E$856,5,FALSE)</f>
        <v>5.6166056166056168E-2</v>
      </c>
      <c r="H681" s="102">
        <v>38</v>
      </c>
      <c r="I681" s="102">
        <v>794</v>
      </c>
      <c r="J681" s="103">
        <v>4.7858942065491183E-2</v>
      </c>
      <c r="L681" s="130">
        <f t="shared" si="40"/>
        <v>-8</v>
      </c>
      <c r="M681" s="130">
        <f t="shared" si="40"/>
        <v>-25</v>
      </c>
      <c r="N681" s="130">
        <f t="shared" si="40"/>
        <v>-8.3071141005649843E-3</v>
      </c>
      <c r="O681" t="str">
        <f t="shared" si="43"/>
        <v>1734710</v>
      </c>
      <c r="P681" s="8" t="b">
        <f t="shared" si="41"/>
        <v>1</v>
      </c>
      <c r="Q681" s="8" t="b">
        <f t="shared" si="42"/>
        <v>1</v>
      </c>
    </row>
    <row r="682" spans="1:17" ht="15.75" hidden="1" x14ac:dyDescent="0.25">
      <c r="A682" t="str">
        <f>VLOOKUP(O682,'OLDPY1 Public Dist &amp; Sch'!A676:C5533,3,FALSE)</f>
        <v>06016078002</v>
      </c>
      <c r="B682" s="126">
        <v>1734770</v>
      </c>
      <c r="C682" s="101" t="s">
        <v>2375</v>
      </c>
      <c r="D682" s="102">
        <f>VLOOKUP($B682,'FY24 Formula counts Final Feds'!$D$4:$L$855,3,FALSE)</f>
        <v>28</v>
      </c>
      <c r="E682" s="102">
        <f>VLOOKUP($B682,'FY24 Formula counts Final Feds'!$D$4:$L$855,9,FALSE)</f>
        <v>211</v>
      </c>
      <c r="F682" s="129">
        <f>VLOOKUP($B682,'from ED Prelim 2021 (PY)'!$A$6:$E$856,5,FALSE)</f>
        <v>0.13270142180094788</v>
      </c>
      <c r="H682" s="102">
        <v>17</v>
      </c>
      <c r="I682" s="102">
        <v>204</v>
      </c>
      <c r="J682" s="103">
        <v>8.3333333333333329E-2</v>
      </c>
      <c r="L682" s="130">
        <f t="shared" si="40"/>
        <v>-11</v>
      </c>
      <c r="M682" s="130">
        <f t="shared" si="40"/>
        <v>-7</v>
      </c>
      <c r="N682" s="130">
        <f t="shared" si="40"/>
        <v>-4.9368088467614549E-2</v>
      </c>
      <c r="O682" t="str">
        <f t="shared" si="43"/>
        <v>1734770</v>
      </c>
      <c r="P682" s="8" t="b">
        <f t="shared" si="41"/>
        <v>1</v>
      </c>
      <c r="Q682" s="8" t="b">
        <f t="shared" si="42"/>
        <v>1</v>
      </c>
    </row>
    <row r="683" spans="1:17" ht="15.75" hidden="1" x14ac:dyDescent="0.25">
      <c r="A683" t="str">
        <f>VLOOKUP(O683,'OLDPY1 Public Dist &amp; Sch'!A677:C5534,3,FALSE)</f>
        <v>54092007026</v>
      </c>
      <c r="B683" s="126">
        <v>1734870</v>
      </c>
      <c r="C683" s="101" t="s">
        <v>2376</v>
      </c>
      <c r="D683" s="102">
        <f>VLOOKUP($B683,'FY24 Formula counts Final Feds'!$D$4:$L$855,3,FALSE)</f>
        <v>67</v>
      </c>
      <c r="E683" s="102">
        <f>VLOOKUP($B683,'FY24 Formula counts Final Feds'!$D$4:$L$855,9,FALSE)</f>
        <v>392</v>
      </c>
      <c r="F683" s="129">
        <f>VLOOKUP($B683,'from ED Prelim 2021 (PY)'!$A$6:$E$856,5,FALSE)</f>
        <v>0.17091836734693877</v>
      </c>
      <c r="H683" s="102">
        <v>62</v>
      </c>
      <c r="I683" s="102">
        <v>381</v>
      </c>
      <c r="J683" s="103">
        <v>0.16272965879265092</v>
      </c>
      <c r="L683" s="130">
        <f t="shared" si="40"/>
        <v>-5</v>
      </c>
      <c r="M683" s="130">
        <f t="shared" si="40"/>
        <v>-11</v>
      </c>
      <c r="N683" s="130">
        <f t="shared" si="40"/>
        <v>-8.1887085542878546E-3</v>
      </c>
      <c r="O683" t="str">
        <f t="shared" si="43"/>
        <v>1734870</v>
      </c>
      <c r="P683" s="8" t="b">
        <f t="shared" si="41"/>
        <v>1</v>
      </c>
      <c r="Q683" s="8" t="b">
        <f t="shared" si="42"/>
        <v>1</v>
      </c>
    </row>
    <row r="684" spans="1:17" ht="15.75" hidden="1" x14ac:dyDescent="0.25">
      <c r="A684" t="str">
        <f>VLOOKUP(O684,'OLDPY1 Public Dist &amp; Sch'!A678:C5535,3,FALSE)</f>
        <v>34049116026</v>
      </c>
      <c r="B684" s="126">
        <v>1734990</v>
      </c>
      <c r="C684" s="101" t="s">
        <v>2377</v>
      </c>
      <c r="D684" s="102">
        <f>VLOOKUP($B684,'FY24 Formula counts Final Feds'!$D$4:$L$855,3,FALSE)</f>
        <v>1197</v>
      </c>
      <c r="E684" s="102">
        <f>VLOOKUP($B684,'FY24 Formula counts Final Feds'!$D$4:$L$855,9,FALSE)</f>
        <v>6529</v>
      </c>
      <c r="F684" s="129">
        <f>VLOOKUP($B684,'from ED Prelim 2021 (PY)'!$A$6:$E$856,5,FALSE)</f>
        <v>0.18333588604686782</v>
      </c>
      <c r="H684" s="102">
        <v>1192</v>
      </c>
      <c r="I684" s="102">
        <v>6335</v>
      </c>
      <c r="J684" s="103">
        <v>0.18816101026045778</v>
      </c>
      <c r="L684" s="130">
        <f t="shared" si="40"/>
        <v>-5</v>
      </c>
      <c r="M684" s="130">
        <f t="shared" si="40"/>
        <v>-194</v>
      </c>
      <c r="N684" s="130">
        <f t="shared" si="40"/>
        <v>4.8251242135899652E-3</v>
      </c>
      <c r="O684" t="str">
        <f t="shared" si="43"/>
        <v>1734990</v>
      </c>
      <c r="P684" s="8" t="b">
        <f t="shared" si="41"/>
        <v>1</v>
      </c>
      <c r="Q684" s="8" t="b">
        <f t="shared" si="42"/>
        <v>1</v>
      </c>
    </row>
    <row r="685" spans="1:17" ht="15.75" hidden="1" x14ac:dyDescent="0.25">
      <c r="A685" t="str">
        <f>VLOOKUP(O685,'OLDPY1 Public Dist &amp; Sch'!A679:C5536,3,FALSE)</f>
        <v>33048208026</v>
      </c>
      <c r="B685" s="126">
        <v>1729940</v>
      </c>
      <c r="C685" s="101" t="s">
        <v>2378</v>
      </c>
      <c r="D685" s="102">
        <f>VLOOKUP($B685,'FY24 Formula counts Final Feds'!$D$4:$L$855,3,FALSE)</f>
        <v>60</v>
      </c>
      <c r="E685" s="102">
        <f>VLOOKUP($B685,'FY24 Formula counts Final Feds'!$D$4:$L$855,9,FALSE)</f>
        <v>580</v>
      </c>
      <c r="F685" s="129">
        <f>VLOOKUP($B685,'from ED Prelim 2021 (PY)'!$A$6:$E$856,5,FALSE)</f>
        <v>0.10344827586206896</v>
      </c>
      <c r="H685" s="102">
        <v>46</v>
      </c>
      <c r="I685" s="102">
        <v>574</v>
      </c>
      <c r="J685" s="103">
        <v>8.0139372822299645E-2</v>
      </c>
      <c r="L685" s="130">
        <f t="shared" si="40"/>
        <v>-14</v>
      </c>
      <c r="M685" s="130">
        <f t="shared" si="40"/>
        <v>-6</v>
      </c>
      <c r="N685" s="130">
        <f t="shared" si="40"/>
        <v>-2.3308903039769319E-2</v>
      </c>
      <c r="O685" t="str">
        <f t="shared" si="43"/>
        <v>1729940</v>
      </c>
      <c r="P685" s="8" t="b">
        <f t="shared" si="41"/>
        <v>1</v>
      </c>
      <c r="Q685" s="8" t="b">
        <f t="shared" si="42"/>
        <v>1</v>
      </c>
    </row>
    <row r="686" spans="1:17" ht="15.75" hidden="1" x14ac:dyDescent="0.25">
      <c r="A686" t="str">
        <f>VLOOKUP(O686,'OLDPY1 Public Dist &amp; Sch'!A680:C5537,3,FALSE)</f>
        <v>41057001026</v>
      </c>
      <c r="B686" s="126">
        <v>1735010</v>
      </c>
      <c r="C686" s="101" t="s">
        <v>2379</v>
      </c>
      <c r="D686" s="102">
        <f>VLOOKUP($B686,'FY24 Formula counts Final Feds'!$D$4:$L$855,3,FALSE)</f>
        <v>322</v>
      </c>
      <c r="E686" s="102">
        <f>VLOOKUP($B686,'FY24 Formula counts Final Feds'!$D$4:$L$855,9,FALSE)</f>
        <v>1918</v>
      </c>
      <c r="F686" s="129">
        <f>VLOOKUP($B686,'from ED Prelim 2021 (PY)'!$A$6:$E$856,5,FALSE)</f>
        <v>0.16788321167883211</v>
      </c>
      <c r="H686" s="102">
        <v>306</v>
      </c>
      <c r="I686" s="102">
        <v>1861</v>
      </c>
      <c r="J686" s="103">
        <v>0.16442772702847933</v>
      </c>
      <c r="L686" s="130">
        <f t="shared" si="40"/>
        <v>-16</v>
      </c>
      <c r="M686" s="130">
        <f t="shared" si="40"/>
        <v>-57</v>
      </c>
      <c r="N686" s="130">
        <f t="shared" si="40"/>
        <v>-3.4554846503527803E-3</v>
      </c>
      <c r="O686" t="str">
        <f t="shared" si="43"/>
        <v>1735010</v>
      </c>
      <c r="P686" s="8" t="b">
        <f t="shared" si="41"/>
        <v>1</v>
      </c>
      <c r="Q686" s="8" t="b">
        <f t="shared" si="42"/>
        <v>1</v>
      </c>
    </row>
    <row r="687" spans="1:17" ht="15.75" x14ac:dyDescent="0.25">
      <c r="A687" t="str">
        <f>VLOOKUP(O687,'OLDPY1 Public Dist &amp; Sch'!A681:C5538,3,FALSE)</f>
        <v>35050230004</v>
      </c>
      <c r="B687" s="126">
        <v>1735100</v>
      </c>
      <c r="C687" s="101" t="s">
        <v>2380</v>
      </c>
      <c r="D687" s="102">
        <f>VLOOKUP($B687,'FY24 Formula counts Final Feds'!$D$4:$L$855,3,FALSE)</f>
        <v>6</v>
      </c>
      <c r="E687" s="102">
        <f>VLOOKUP($B687,'FY24 Formula counts Final Feds'!$D$4:$L$855,9,FALSE)</f>
        <v>72</v>
      </c>
      <c r="F687" s="129">
        <f>VLOOKUP($B687,'from ED Prelim 2021 (PY)'!$A$6:$E$856,5,FALSE)</f>
        <v>8.3333333333333329E-2</v>
      </c>
      <c r="H687" s="102">
        <v>7</v>
      </c>
      <c r="I687" s="102">
        <v>71</v>
      </c>
      <c r="J687" s="103">
        <v>9.8591549295774641E-2</v>
      </c>
      <c r="L687" s="130">
        <f t="shared" si="40"/>
        <v>1</v>
      </c>
      <c r="M687" s="130">
        <f t="shared" si="40"/>
        <v>-1</v>
      </c>
      <c r="N687" s="130">
        <f t="shared" si="40"/>
        <v>1.5258215962441313E-2</v>
      </c>
      <c r="O687" t="str">
        <f t="shared" si="43"/>
        <v>1735100</v>
      </c>
      <c r="P687" s="8" t="b">
        <f t="shared" si="41"/>
        <v>0</v>
      </c>
      <c r="Q687" s="8" t="b">
        <f t="shared" si="42"/>
        <v>0</v>
      </c>
    </row>
    <row r="688" spans="1:17" ht="15.75" hidden="1" x14ac:dyDescent="0.25">
      <c r="A688" t="str">
        <f>VLOOKUP(O688,'OLDPY1 Public Dist &amp; Sch'!A682:C5539,3,FALSE)</f>
        <v>13058600016</v>
      </c>
      <c r="B688" s="126">
        <v>1735190</v>
      </c>
      <c r="C688" s="101" t="s">
        <v>2381</v>
      </c>
      <c r="D688" s="102">
        <f>VLOOKUP($B688,'FY24 Formula counts Final Feds'!$D$4:$L$855,3,FALSE)</f>
        <v>94</v>
      </c>
      <c r="E688" s="102">
        <f>VLOOKUP($B688,'FY24 Formula counts Final Feds'!$D$4:$L$855,9,FALSE)</f>
        <v>910</v>
      </c>
      <c r="F688" s="129">
        <f>VLOOKUP($B688,'from ED Prelim 2021 (PY)'!$A$6:$E$856,5,FALSE)</f>
        <v>0.10329670329670329</v>
      </c>
      <c r="H688" s="102">
        <v>118</v>
      </c>
      <c r="I688" s="102">
        <v>889</v>
      </c>
      <c r="J688" s="103">
        <v>0.1327334083239595</v>
      </c>
      <c r="L688" s="130">
        <f t="shared" si="40"/>
        <v>24</v>
      </c>
      <c r="M688" s="130">
        <f t="shared" si="40"/>
        <v>-21</v>
      </c>
      <c r="N688" s="130">
        <f t="shared" si="40"/>
        <v>2.9436705027256205E-2</v>
      </c>
      <c r="O688" t="str">
        <f t="shared" si="43"/>
        <v>1735190</v>
      </c>
      <c r="P688" s="8" t="b">
        <f t="shared" si="41"/>
        <v>1</v>
      </c>
      <c r="Q688" s="8" t="b">
        <f t="shared" si="42"/>
        <v>1</v>
      </c>
    </row>
    <row r="689" spans="1:17" ht="15.75" hidden="1" x14ac:dyDescent="0.25">
      <c r="A689" t="str">
        <f>VLOOKUP(O689,'OLDPY1 Public Dist &amp; Sch'!A683:C5540,3,FALSE)</f>
        <v>13058111002</v>
      </c>
      <c r="B689" s="126">
        <v>1735160</v>
      </c>
      <c r="C689" s="101" t="s">
        <v>2382</v>
      </c>
      <c r="D689" s="102">
        <f>VLOOKUP($B689,'FY24 Formula counts Final Feds'!$D$4:$L$855,3,FALSE)</f>
        <v>222</v>
      </c>
      <c r="E689" s="102">
        <f>VLOOKUP($B689,'FY24 Formula counts Final Feds'!$D$4:$L$855,9,FALSE)</f>
        <v>991</v>
      </c>
      <c r="F689" s="129">
        <f>VLOOKUP($B689,'from ED Prelim 2021 (PY)'!$A$6:$E$856,5,FALSE)</f>
        <v>0.22401614530776992</v>
      </c>
      <c r="H689" s="102">
        <v>176</v>
      </c>
      <c r="I689" s="102">
        <v>969</v>
      </c>
      <c r="J689" s="103">
        <v>0.18163054695562436</v>
      </c>
      <c r="L689" s="130">
        <f t="shared" si="40"/>
        <v>-46</v>
      </c>
      <c r="M689" s="130">
        <f t="shared" si="40"/>
        <v>-22</v>
      </c>
      <c r="N689" s="130">
        <f t="shared" si="40"/>
        <v>-4.2385598352145559E-2</v>
      </c>
      <c r="O689" t="str">
        <f t="shared" si="43"/>
        <v>1735160</v>
      </c>
      <c r="P689" s="8" t="b">
        <f t="shared" si="41"/>
        <v>1</v>
      </c>
      <c r="Q689" s="8" t="b">
        <f t="shared" si="42"/>
        <v>1</v>
      </c>
    </row>
    <row r="690" spans="1:17" ht="15.75" hidden="1" x14ac:dyDescent="0.25">
      <c r="A690" t="str">
        <f>VLOOKUP(O690,'OLDPY1 Public Dist &amp; Sch'!A684:C5541,3,FALSE)</f>
        <v>19022048002</v>
      </c>
      <c r="B690" s="126">
        <v>1735220</v>
      </c>
      <c r="C690" s="101" t="s">
        <v>2383</v>
      </c>
      <c r="D690" s="102">
        <f>VLOOKUP($B690,'FY24 Formula counts Final Feds'!$D$4:$L$855,3,FALSE)</f>
        <v>80</v>
      </c>
      <c r="E690" s="102">
        <f>VLOOKUP($B690,'FY24 Formula counts Final Feds'!$D$4:$L$855,9,FALSE)</f>
        <v>610</v>
      </c>
      <c r="F690" s="129">
        <f>VLOOKUP($B690,'from ED Prelim 2021 (PY)'!$A$6:$E$856,5,FALSE)</f>
        <v>0.13114754098360656</v>
      </c>
      <c r="H690" s="102">
        <v>75</v>
      </c>
      <c r="I690" s="102">
        <v>591</v>
      </c>
      <c r="J690" s="103">
        <v>0.12690355329949238</v>
      </c>
      <c r="L690" s="130">
        <f t="shared" si="40"/>
        <v>-5</v>
      </c>
      <c r="M690" s="130">
        <f t="shared" si="40"/>
        <v>-19</v>
      </c>
      <c r="N690" s="130">
        <f t="shared" si="40"/>
        <v>-4.2439876841141866E-3</v>
      </c>
      <c r="O690" t="str">
        <f t="shared" si="43"/>
        <v>1735220</v>
      </c>
      <c r="P690" s="8" t="b">
        <f t="shared" si="41"/>
        <v>1</v>
      </c>
      <c r="Q690" s="8" t="b">
        <f t="shared" si="42"/>
        <v>1</v>
      </c>
    </row>
    <row r="691" spans="1:17" ht="15.75" hidden="1" x14ac:dyDescent="0.25">
      <c r="A691" t="str">
        <f>VLOOKUP(O691,'OLDPY1 Public Dist &amp; Sch'!A685:C5542,3,FALSE)</f>
        <v>54092512026</v>
      </c>
      <c r="B691" s="126">
        <v>1701418</v>
      </c>
      <c r="C691" s="101" t="s">
        <v>2384</v>
      </c>
      <c r="D691" s="102">
        <f>VLOOKUP($B691,'FY24 Formula counts Final Feds'!$D$4:$L$855,3,FALSE)</f>
        <v>111</v>
      </c>
      <c r="E691" s="102">
        <f>VLOOKUP($B691,'FY24 Formula counts Final Feds'!$D$4:$L$855,9,FALSE)</f>
        <v>890</v>
      </c>
      <c r="F691" s="129">
        <f>VLOOKUP($B691,'from ED Prelim 2021 (PY)'!$A$6:$E$856,5,FALSE)</f>
        <v>0.12471910112359551</v>
      </c>
      <c r="H691" s="102">
        <v>76</v>
      </c>
      <c r="I691" s="102">
        <v>865</v>
      </c>
      <c r="J691" s="103">
        <v>8.7861271676300576E-2</v>
      </c>
      <c r="L691" s="130">
        <f t="shared" si="40"/>
        <v>-35</v>
      </c>
      <c r="M691" s="130">
        <f t="shared" si="40"/>
        <v>-25</v>
      </c>
      <c r="N691" s="130">
        <f t="shared" si="40"/>
        <v>-3.6857829447294932E-2</v>
      </c>
      <c r="O691" t="str">
        <f t="shared" si="43"/>
        <v>1701418</v>
      </c>
      <c r="P691" s="8" t="b">
        <f t="shared" si="41"/>
        <v>1</v>
      </c>
      <c r="Q691" s="8" t="b">
        <f t="shared" si="42"/>
        <v>1</v>
      </c>
    </row>
    <row r="692" spans="1:17" ht="15.75" hidden="1" x14ac:dyDescent="0.25">
      <c r="A692" t="str">
        <f>VLOOKUP(O692,'OLDPY1 Public Dist &amp; Sch'!A686:C5543,3,FALSE)</f>
        <v>13058501026</v>
      </c>
      <c r="B692" s="126">
        <v>1735310</v>
      </c>
      <c r="C692" s="101" t="s">
        <v>2385</v>
      </c>
      <c r="D692" s="102">
        <f>VLOOKUP($B692,'FY24 Formula counts Final Feds'!$D$4:$L$855,3,FALSE)</f>
        <v>128</v>
      </c>
      <c r="E692" s="102">
        <f>VLOOKUP($B692,'FY24 Formula counts Final Feds'!$D$4:$L$855,9,FALSE)</f>
        <v>465</v>
      </c>
      <c r="F692" s="129">
        <f>VLOOKUP($B692,'from ED Prelim 2021 (PY)'!$A$6:$E$856,5,FALSE)</f>
        <v>0.27526881720430108</v>
      </c>
      <c r="H692" s="102">
        <v>86</v>
      </c>
      <c r="I692" s="102">
        <v>455</v>
      </c>
      <c r="J692" s="103">
        <v>0.18901098901098901</v>
      </c>
      <c r="L692" s="130">
        <f t="shared" si="40"/>
        <v>-42</v>
      </c>
      <c r="M692" s="130">
        <f t="shared" si="40"/>
        <v>-10</v>
      </c>
      <c r="N692" s="130">
        <f t="shared" si="40"/>
        <v>-8.6257828193312069E-2</v>
      </c>
      <c r="O692" t="str">
        <f t="shared" si="43"/>
        <v>1735310</v>
      </c>
      <c r="P692" s="8" t="b">
        <f t="shared" si="41"/>
        <v>1</v>
      </c>
      <c r="Q692" s="8" t="b">
        <f t="shared" si="42"/>
        <v>1</v>
      </c>
    </row>
    <row r="693" spans="1:17" ht="15.75" hidden="1" x14ac:dyDescent="0.25">
      <c r="A693" t="str">
        <f>VLOOKUP(O693,'OLDPY1 Public Dist &amp; Sch'!A687:C5544,3,FALSE)</f>
        <v>07016172002</v>
      </c>
      <c r="B693" s="126">
        <v>1735340</v>
      </c>
      <c r="C693" s="101" t="s">
        <v>2386</v>
      </c>
      <c r="D693" s="102">
        <f>VLOOKUP($B693,'FY24 Formula counts Final Feds'!$D$4:$L$855,3,FALSE)</f>
        <v>138</v>
      </c>
      <c r="E693" s="102">
        <f>VLOOKUP($B693,'FY24 Formula counts Final Feds'!$D$4:$L$855,9,FALSE)</f>
        <v>476</v>
      </c>
      <c r="F693" s="129">
        <f>VLOOKUP($B693,'from ED Prelim 2021 (PY)'!$A$6:$E$856,5,FALSE)</f>
        <v>0.28991596638655465</v>
      </c>
      <c r="H693" s="102">
        <v>99</v>
      </c>
      <c r="I693" s="102">
        <v>461</v>
      </c>
      <c r="J693" s="103">
        <v>0.21475054229934923</v>
      </c>
      <c r="L693" s="130">
        <f t="shared" si="40"/>
        <v>-39</v>
      </c>
      <c r="M693" s="130">
        <f t="shared" si="40"/>
        <v>-15</v>
      </c>
      <c r="N693" s="130">
        <f t="shared" si="40"/>
        <v>-7.5165424087205418E-2</v>
      </c>
      <c r="O693" t="str">
        <f t="shared" si="43"/>
        <v>1735340</v>
      </c>
      <c r="P693" s="8" t="b">
        <f t="shared" si="41"/>
        <v>1</v>
      </c>
      <c r="Q693" s="8" t="b">
        <f t="shared" si="42"/>
        <v>1</v>
      </c>
    </row>
    <row r="694" spans="1:17" ht="15.75" hidden="1" x14ac:dyDescent="0.25">
      <c r="A694" t="str">
        <f>VLOOKUP(O694,'OLDPY1 Public Dist &amp; Sch'!A688:C5545,3,FALSE)</f>
        <v>16019430026</v>
      </c>
      <c r="B694" s="126">
        <v>1735370</v>
      </c>
      <c r="C694" s="101" t="s">
        <v>2387</v>
      </c>
      <c r="D694" s="102">
        <f>VLOOKUP($B694,'FY24 Formula counts Final Feds'!$D$4:$L$855,3,FALSE)</f>
        <v>217</v>
      </c>
      <c r="E694" s="102">
        <f>VLOOKUP($B694,'FY24 Formula counts Final Feds'!$D$4:$L$855,9,FALSE)</f>
        <v>2226</v>
      </c>
      <c r="F694" s="129">
        <f>VLOOKUP($B694,'from ED Prelim 2021 (PY)'!$A$6:$E$856,5,FALSE)</f>
        <v>9.7484276729559755E-2</v>
      </c>
      <c r="H694" s="102">
        <v>239</v>
      </c>
      <c r="I694" s="102">
        <v>2187</v>
      </c>
      <c r="J694" s="103">
        <v>0.10928212162780064</v>
      </c>
      <c r="L694" s="130">
        <f t="shared" si="40"/>
        <v>22</v>
      </c>
      <c r="M694" s="130">
        <f t="shared" si="40"/>
        <v>-39</v>
      </c>
      <c r="N694" s="130">
        <f t="shared" si="40"/>
        <v>1.1797844898240886E-2</v>
      </c>
      <c r="O694" t="str">
        <f t="shared" si="43"/>
        <v>1735370</v>
      </c>
      <c r="P694" s="8" t="b">
        <f t="shared" si="41"/>
        <v>1</v>
      </c>
      <c r="Q694" s="8" t="b">
        <f t="shared" si="42"/>
        <v>1</v>
      </c>
    </row>
    <row r="695" spans="1:17" ht="15.75" hidden="1" x14ac:dyDescent="0.25">
      <c r="A695" t="str">
        <f>VLOOKUP(O695,'OLDPY1 Public Dist &amp; Sch'!A689:C5546,3,FALSE)</f>
        <v>39055009026</v>
      </c>
      <c r="B695" s="126">
        <v>1700324</v>
      </c>
      <c r="C695" s="101" t="s">
        <v>2388</v>
      </c>
      <c r="D695" s="102">
        <f>VLOOKUP($B695,'FY24 Formula counts Final Feds'!$D$4:$L$855,3,FALSE)</f>
        <v>96</v>
      </c>
      <c r="E695" s="102">
        <f>VLOOKUP($B695,'FY24 Formula counts Final Feds'!$D$4:$L$855,9,FALSE)</f>
        <v>645</v>
      </c>
      <c r="F695" s="129">
        <f>VLOOKUP($B695,'from ED Prelim 2021 (PY)'!$A$6:$E$856,5,FALSE)</f>
        <v>0.14883720930232558</v>
      </c>
      <c r="H695" s="102">
        <v>54</v>
      </c>
      <c r="I695" s="102">
        <v>634</v>
      </c>
      <c r="J695" s="103">
        <v>8.5173501577287064E-2</v>
      </c>
      <c r="L695" s="130">
        <f t="shared" si="40"/>
        <v>-42</v>
      </c>
      <c r="M695" s="130">
        <f t="shared" si="40"/>
        <v>-11</v>
      </c>
      <c r="N695" s="130">
        <f t="shared" si="40"/>
        <v>-6.3663707725038515E-2</v>
      </c>
      <c r="O695" t="str">
        <f t="shared" si="43"/>
        <v>1700324</v>
      </c>
      <c r="P695" s="8" t="b">
        <f t="shared" si="41"/>
        <v>1</v>
      </c>
      <c r="Q695" s="8" t="b">
        <f t="shared" si="42"/>
        <v>1</v>
      </c>
    </row>
    <row r="696" spans="1:17" ht="15.75" hidden="1" x14ac:dyDescent="0.25">
      <c r="A696" t="str">
        <f>VLOOKUP(O696,'OLDPY1 Public Dist &amp; Sch'!A690:C5547,3,FALSE)</f>
        <v>24032060C04</v>
      </c>
      <c r="B696" s="126">
        <v>1735400</v>
      </c>
      <c r="C696" s="101" t="s">
        <v>2389</v>
      </c>
      <c r="D696" s="102">
        <f>VLOOKUP($B696,'FY24 Formula counts Final Feds'!$D$4:$L$855,3,FALSE)</f>
        <v>111</v>
      </c>
      <c r="E696" s="102">
        <f>VLOOKUP($B696,'FY24 Formula counts Final Feds'!$D$4:$L$855,9,FALSE)</f>
        <v>773</v>
      </c>
      <c r="F696" s="129">
        <f>VLOOKUP($B696,'from ED Prelim 2021 (PY)'!$A$6:$E$856,5,FALSE)</f>
        <v>0.14359637774902975</v>
      </c>
      <c r="H696" s="102">
        <v>81</v>
      </c>
      <c r="I696" s="102">
        <v>763</v>
      </c>
      <c r="J696" s="103">
        <v>0.10615989515072084</v>
      </c>
      <c r="L696" s="130">
        <f t="shared" si="40"/>
        <v>-30</v>
      </c>
      <c r="M696" s="130">
        <f t="shared" si="40"/>
        <v>-10</v>
      </c>
      <c r="N696" s="130">
        <f t="shared" si="40"/>
        <v>-3.7436482598308909E-2</v>
      </c>
      <c r="O696" t="str">
        <f t="shared" si="43"/>
        <v>1735400</v>
      </c>
      <c r="P696" s="8" t="b">
        <f t="shared" si="41"/>
        <v>1</v>
      </c>
      <c r="Q696" s="8" t="b">
        <f t="shared" si="42"/>
        <v>1</v>
      </c>
    </row>
    <row r="697" spans="1:17" ht="15.75" hidden="1" x14ac:dyDescent="0.25">
      <c r="A697" t="str">
        <f>VLOOKUP(O697,'OLDPY1 Public Dist &amp; Sch'!A691:C5548,3,FALSE)</f>
        <v>17053438004</v>
      </c>
      <c r="B697" s="126">
        <v>1700065</v>
      </c>
      <c r="C697" s="101" t="s">
        <v>2390</v>
      </c>
      <c r="D697" s="102">
        <f>VLOOKUP($B697,'FY24 Formula counts Final Feds'!$D$4:$L$855,3,FALSE)</f>
        <v>20</v>
      </c>
      <c r="E697" s="102">
        <f>VLOOKUP($B697,'FY24 Formula counts Final Feds'!$D$4:$L$855,9,FALSE)</f>
        <v>122</v>
      </c>
      <c r="F697" s="129">
        <f>VLOOKUP($B697,'from ED Prelim 2021 (PY)'!$A$6:$E$856,5,FALSE)</f>
        <v>0.16393442622950818</v>
      </c>
      <c r="H697" s="102">
        <v>18</v>
      </c>
      <c r="I697" s="102">
        <v>121</v>
      </c>
      <c r="J697" s="103">
        <v>0.1487603305785124</v>
      </c>
      <c r="L697" s="130">
        <f t="shared" si="40"/>
        <v>-2</v>
      </c>
      <c r="M697" s="130">
        <f t="shared" si="40"/>
        <v>-1</v>
      </c>
      <c r="N697" s="130">
        <f t="shared" si="40"/>
        <v>-1.5174095650995784E-2</v>
      </c>
      <c r="O697" t="str">
        <f t="shared" si="43"/>
        <v>1700065</v>
      </c>
      <c r="P697" s="8" t="b">
        <f t="shared" si="41"/>
        <v>1</v>
      </c>
      <c r="Q697" s="8" t="b">
        <f t="shared" si="42"/>
        <v>1</v>
      </c>
    </row>
    <row r="698" spans="1:17" ht="15.75" hidden="1" x14ac:dyDescent="0.25">
      <c r="A698" t="str">
        <f>VLOOKUP(O698,'OLDPY1 Public Dist &amp; Sch'!A692:C5549,3,FALSE)</f>
        <v>08043211026</v>
      </c>
      <c r="B698" s="126">
        <v>1735610</v>
      </c>
      <c r="C698" s="101" t="s">
        <v>2391</v>
      </c>
      <c r="D698" s="102">
        <f>VLOOKUP($B698,'FY24 Formula counts Final Feds'!$D$4:$L$855,3,FALSE)</f>
        <v>26</v>
      </c>
      <c r="E698" s="102">
        <f>VLOOKUP($B698,'FY24 Formula counts Final Feds'!$D$4:$L$855,9,FALSE)</f>
        <v>263</v>
      </c>
      <c r="F698" s="129">
        <f>VLOOKUP($B698,'from ED Prelim 2021 (PY)'!$A$6:$E$856,5,FALSE)</f>
        <v>9.8859315589353611E-2</v>
      </c>
      <c r="H698" s="102">
        <v>21</v>
      </c>
      <c r="I698" s="102">
        <v>256</v>
      </c>
      <c r="J698" s="103">
        <v>8.203125E-2</v>
      </c>
      <c r="L698" s="130">
        <f t="shared" si="40"/>
        <v>-5</v>
      </c>
      <c r="M698" s="130">
        <f t="shared" si="40"/>
        <v>-7</v>
      </c>
      <c r="N698" s="130">
        <f t="shared" si="40"/>
        <v>-1.6828065589353611E-2</v>
      </c>
      <c r="O698" t="str">
        <f t="shared" si="43"/>
        <v>1735610</v>
      </c>
      <c r="P698" s="8" t="b">
        <f t="shared" si="41"/>
        <v>1</v>
      </c>
      <c r="Q698" s="8" t="b">
        <f t="shared" si="42"/>
        <v>1</v>
      </c>
    </row>
    <row r="699" spans="1:17" ht="15.75" hidden="1" x14ac:dyDescent="0.25">
      <c r="A699" t="str">
        <f>VLOOKUP(O699,'OLDPY1 Public Dist &amp; Sch'!A693:C5550,3,FALSE)</f>
        <v>05016054004</v>
      </c>
      <c r="B699" s="126">
        <v>1734740</v>
      </c>
      <c r="C699" s="101" t="s">
        <v>2392</v>
      </c>
      <c r="D699" s="102">
        <f>VLOOKUP($B699,'FY24 Formula counts Final Feds'!$D$4:$L$855,3,FALSE)</f>
        <v>1453</v>
      </c>
      <c r="E699" s="102">
        <f>VLOOKUP($B699,'FY24 Formula counts Final Feds'!$D$4:$L$855,9,FALSE)</f>
        <v>15050</v>
      </c>
      <c r="F699" s="129">
        <f>VLOOKUP($B699,'from ED Prelim 2021 (PY)'!$A$6:$E$856,5,FALSE)</f>
        <v>9.6544850498338872E-2</v>
      </c>
      <c r="H699" s="102">
        <v>1280</v>
      </c>
      <c r="I699" s="102">
        <v>14565</v>
      </c>
      <c r="J699" s="103">
        <v>8.7881908685204263E-2</v>
      </c>
      <c r="L699" s="130">
        <f t="shared" si="40"/>
        <v>-173</v>
      </c>
      <c r="M699" s="130">
        <f t="shared" si="40"/>
        <v>-485</v>
      </c>
      <c r="N699" s="130">
        <f t="shared" si="40"/>
        <v>-8.6629418131346086E-3</v>
      </c>
      <c r="O699" t="str">
        <f t="shared" si="43"/>
        <v>1734740</v>
      </c>
      <c r="P699" s="8" t="b">
        <f t="shared" si="41"/>
        <v>1</v>
      </c>
      <c r="Q699" s="8" t="b">
        <f t="shared" si="42"/>
        <v>1</v>
      </c>
    </row>
    <row r="700" spans="1:17" ht="15.75" hidden="1" x14ac:dyDescent="0.25">
      <c r="A700" t="str">
        <f>VLOOKUP(O700,'OLDPY1 Public Dist &amp; Sch'!A694:C5551,3,FALSE)</f>
        <v>06016081002</v>
      </c>
      <c r="B700" s="126">
        <v>1735640</v>
      </c>
      <c r="C700" s="101" t="s">
        <v>2393</v>
      </c>
      <c r="D700" s="102">
        <f>VLOOKUP($B700,'FY24 Formula counts Final Feds'!$D$4:$L$855,3,FALSE)</f>
        <v>237</v>
      </c>
      <c r="E700" s="102">
        <f>VLOOKUP($B700,'FY24 Formula counts Final Feds'!$D$4:$L$855,9,FALSE)</f>
        <v>1257</v>
      </c>
      <c r="F700" s="129">
        <f>VLOOKUP($B700,'from ED Prelim 2021 (PY)'!$A$6:$E$856,5,FALSE)</f>
        <v>0.18854415274463007</v>
      </c>
      <c r="H700" s="102">
        <v>182</v>
      </c>
      <c r="I700" s="102">
        <v>1217</v>
      </c>
      <c r="J700" s="103">
        <v>0.1495480690221857</v>
      </c>
      <c r="L700" s="130">
        <f t="shared" si="40"/>
        <v>-55</v>
      </c>
      <c r="M700" s="130">
        <f t="shared" si="40"/>
        <v>-40</v>
      </c>
      <c r="N700" s="130">
        <f t="shared" si="40"/>
        <v>-3.8996083722444369E-2</v>
      </c>
      <c r="O700" t="str">
        <f t="shared" si="43"/>
        <v>1735640</v>
      </c>
      <c r="P700" s="8" t="b">
        <f t="shared" si="41"/>
        <v>1</v>
      </c>
      <c r="Q700" s="8" t="b">
        <f t="shared" si="42"/>
        <v>1</v>
      </c>
    </row>
    <row r="701" spans="1:17" ht="15.75" hidden="1" x14ac:dyDescent="0.25">
      <c r="A701" t="str">
        <f>VLOOKUP(O701,'OLDPY1 Public Dist &amp; Sch'!A695:C5552,3,FALSE)</f>
        <v>31045046022</v>
      </c>
      <c r="B701" s="126">
        <v>1713710</v>
      </c>
      <c r="C701" s="101" t="s">
        <v>2394</v>
      </c>
      <c r="D701" s="102">
        <f>VLOOKUP($B701,'FY24 Formula counts Final Feds'!$D$4:$L$855,3,FALSE)</f>
        <v>4893</v>
      </c>
      <c r="E701" s="102">
        <f>VLOOKUP($B701,'FY24 Formula counts Final Feds'!$D$4:$L$855,9,FALSE)</f>
        <v>38660</v>
      </c>
      <c r="F701" s="129">
        <f>VLOOKUP($B701,'from ED Prelim 2021 (PY)'!$A$6:$E$856,5,FALSE)</f>
        <v>0.12656492498706673</v>
      </c>
      <c r="H701" s="102">
        <v>4403</v>
      </c>
      <c r="I701" s="102">
        <v>37388</v>
      </c>
      <c r="J701" s="103">
        <v>0.11776505830747834</v>
      </c>
      <c r="L701" s="130">
        <f t="shared" si="40"/>
        <v>-490</v>
      </c>
      <c r="M701" s="130">
        <f t="shared" si="40"/>
        <v>-1272</v>
      </c>
      <c r="N701" s="130">
        <f t="shared" si="40"/>
        <v>-8.799866679588389E-3</v>
      </c>
      <c r="O701" t="str">
        <f t="shared" si="43"/>
        <v>1713710</v>
      </c>
      <c r="P701" s="8" t="b">
        <f t="shared" si="41"/>
        <v>1</v>
      </c>
      <c r="Q701" s="8" t="b">
        <f t="shared" si="42"/>
        <v>1</v>
      </c>
    </row>
    <row r="702" spans="1:17" ht="15.75" hidden="1" x14ac:dyDescent="0.25">
      <c r="A702" t="str">
        <f>VLOOKUP(O702,'OLDPY1 Public Dist &amp; Sch'!A696:C5553,3,FALSE)</f>
        <v>26085005026</v>
      </c>
      <c r="B702" s="126">
        <v>1700332</v>
      </c>
      <c r="C702" s="101" t="s">
        <v>2395</v>
      </c>
      <c r="D702" s="102">
        <f>VLOOKUP($B702,'FY24 Formula counts Final Feds'!$D$4:$L$855,3,FALSE)</f>
        <v>154</v>
      </c>
      <c r="E702" s="102">
        <f>VLOOKUP($B702,'FY24 Formula counts Final Feds'!$D$4:$L$855,9,FALSE)</f>
        <v>968</v>
      </c>
      <c r="F702" s="129">
        <f>VLOOKUP($B702,'from ED Prelim 2021 (PY)'!$A$6:$E$856,5,FALSE)</f>
        <v>0.15909090909090909</v>
      </c>
      <c r="H702" s="102">
        <v>125</v>
      </c>
      <c r="I702" s="102">
        <v>925</v>
      </c>
      <c r="J702" s="103">
        <v>0.13513513513513514</v>
      </c>
      <c r="L702" s="130">
        <f t="shared" si="40"/>
        <v>-29</v>
      </c>
      <c r="M702" s="130">
        <f t="shared" si="40"/>
        <v>-43</v>
      </c>
      <c r="N702" s="130">
        <f t="shared" si="40"/>
        <v>-2.3955773955773946E-2</v>
      </c>
      <c r="O702" t="str">
        <f t="shared" si="43"/>
        <v>1700332</v>
      </c>
      <c r="P702" s="8" t="b">
        <f t="shared" si="41"/>
        <v>1</v>
      </c>
      <c r="Q702" s="8" t="b">
        <f t="shared" si="42"/>
        <v>1</v>
      </c>
    </row>
    <row r="703" spans="1:17" ht="15.75" hidden="1" x14ac:dyDescent="0.25">
      <c r="A703" t="str">
        <f>VLOOKUP(O703,'OLDPY1 Public Dist &amp; Sch'!A697:C5554,3,FALSE)</f>
        <v>01086002026</v>
      </c>
      <c r="B703" s="126">
        <v>1706600</v>
      </c>
      <c r="C703" s="101" t="s">
        <v>2396</v>
      </c>
      <c r="D703" s="102">
        <f>VLOOKUP($B703,'FY24 Formula counts Final Feds'!$D$4:$L$855,3,FALSE)</f>
        <v>30</v>
      </c>
      <c r="E703" s="102">
        <f>VLOOKUP($B703,'FY24 Formula counts Final Feds'!$D$4:$L$855,9,FALSE)</f>
        <v>209</v>
      </c>
      <c r="F703" s="129">
        <f>VLOOKUP($B703,'from ED Prelim 2021 (PY)'!$A$6:$E$856,5,FALSE)</f>
        <v>0.14354066985645933</v>
      </c>
      <c r="H703" s="102">
        <v>25</v>
      </c>
      <c r="I703" s="102">
        <v>199</v>
      </c>
      <c r="J703" s="103">
        <v>0.12562814070351758</v>
      </c>
      <c r="L703" s="130">
        <f t="shared" si="40"/>
        <v>-5</v>
      </c>
      <c r="M703" s="130">
        <f t="shared" si="40"/>
        <v>-10</v>
      </c>
      <c r="N703" s="130">
        <f t="shared" si="40"/>
        <v>-1.7912529152941753E-2</v>
      </c>
      <c r="O703" t="str">
        <f t="shared" si="43"/>
        <v>1706600</v>
      </c>
      <c r="P703" s="8" t="b">
        <f t="shared" si="41"/>
        <v>1</v>
      </c>
      <c r="Q703" s="8" t="b">
        <f t="shared" si="42"/>
        <v>1</v>
      </c>
    </row>
    <row r="704" spans="1:17" ht="15.75" hidden="1" x14ac:dyDescent="0.25">
      <c r="A704" t="str">
        <f>VLOOKUP(O704,'OLDPY1 Public Dist &amp; Sch'!A698:C5555,3,FALSE)</f>
        <v>19022045002</v>
      </c>
      <c r="B704" s="126">
        <v>1740350</v>
      </c>
      <c r="C704" s="101" t="s">
        <v>685</v>
      </c>
      <c r="D704" s="102">
        <f>VLOOKUP($B704,'FY24 Formula counts Final Feds'!$D$4:$L$855,3,FALSE)</f>
        <v>441</v>
      </c>
      <c r="E704" s="102">
        <f>VLOOKUP($B704,'FY24 Formula counts Final Feds'!$D$4:$L$855,9,FALSE)</f>
        <v>3801</v>
      </c>
      <c r="F704" s="129">
        <f>VLOOKUP($B704,'from ED Prelim 2021 (PY)'!$A$6:$E$856,5,FALSE)</f>
        <v>0.11602209944751381</v>
      </c>
      <c r="H704" s="102">
        <v>416</v>
      </c>
      <c r="I704" s="102">
        <v>3688</v>
      </c>
      <c r="J704" s="103">
        <v>0.11279826464208242</v>
      </c>
      <c r="L704" s="130">
        <f t="shared" si="40"/>
        <v>-25</v>
      </c>
      <c r="M704" s="130">
        <f t="shared" si="40"/>
        <v>-113</v>
      </c>
      <c r="N704" s="130">
        <f t="shared" si="40"/>
        <v>-3.2238348054313831E-3</v>
      </c>
      <c r="O704" t="str">
        <f t="shared" si="43"/>
        <v>1740350</v>
      </c>
      <c r="P704" s="8" t="b">
        <f t="shared" si="41"/>
        <v>1</v>
      </c>
      <c r="Q704" s="8" t="b">
        <f t="shared" si="42"/>
        <v>1</v>
      </c>
    </row>
    <row r="705" spans="1:17" ht="15.75" hidden="1" x14ac:dyDescent="0.25">
      <c r="A705" t="str">
        <f>VLOOKUP(O705,'OLDPY1 Public Dist &amp; Sch'!A699:C5556,3,FALSE)</f>
        <v>13058010004</v>
      </c>
      <c r="B705" s="126">
        <v>1735770</v>
      </c>
      <c r="C705" s="101" t="s">
        <v>2397</v>
      </c>
      <c r="D705" s="102">
        <f>VLOOKUP($B705,'FY24 Formula counts Final Feds'!$D$4:$L$855,3,FALSE)</f>
        <v>32</v>
      </c>
      <c r="E705" s="102">
        <f>VLOOKUP($B705,'FY24 Formula counts Final Feds'!$D$4:$L$855,9,FALSE)</f>
        <v>249</v>
      </c>
      <c r="F705" s="129">
        <f>VLOOKUP($B705,'from ED Prelim 2021 (PY)'!$A$6:$E$856,5,FALSE)</f>
        <v>0.12851405622489959</v>
      </c>
      <c r="H705" s="102">
        <v>25</v>
      </c>
      <c r="I705" s="102">
        <v>243</v>
      </c>
      <c r="J705" s="103">
        <v>0.102880658436214</v>
      </c>
      <c r="L705" s="130">
        <f t="shared" si="40"/>
        <v>-7</v>
      </c>
      <c r="M705" s="130">
        <f t="shared" si="40"/>
        <v>-6</v>
      </c>
      <c r="N705" s="130">
        <f t="shared" si="40"/>
        <v>-2.5633397788685591E-2</v>
      </c>
      <c r="O705" t="str">
        <f t="shared" si="43"/>
        <v>1735770</v>
      </c>
      <c r="P705" s="8" t="b">
        <f t="shared" si="41"/>
        <v>1</v>
      </c>
      <c r="Q705" s="8" t="b">
        <f t="shared" si="42"/>
        <v>1</v>
      </c>
    </row>
    <row r="706" spans="1:17" ht="15.75" hidden="1" x14ac:dyDescent="0.25">
      <c r="A706" t="str">
        <f>VLOOKUP(O706,'OLDPY1 Public Dist &amp; Sch'!A700:C5557,3,FALSE)</f>
        <v>35050170004</v>
      </c>
      <c r="B706" s="126">
        <v>1735820</v>
      </c>
      <c r="C706" s="101" t="s">
        <v>2398</v>
      </c>
      <c r="D706" s="102">
        <f>VLOOKUP($B706,'FY24 Formula counts Final Feds'!$D$4:$L$855,3,FALSE)</f>
        <v>71</v>
      </c>
      <c r="E706" s="102">
        <f>VLOOKUP($B706,'FY24 Formula counts Final Feds'!$D$4:$L$855,9,FALSE)</f>
        <v>461</v>
      </c>
      <c r="F706" s="129">
        <f>VLOOKUP($B706,'from ED Prelim 2021 (PY)'!$A$6:$E$856,5,FALSE)</f>
        <v>0.15401301518438179</v>
      </c>
      <c r="H706" s="102">
        <v>94</v>
      </c>
      <c r="I706" s="102">
        <v>452</v>
      </c>
      <c r="J706" s="103">
        <v>0.20796460176991149</v>
      </c>
      <c r="L706" s="130">
        <f t="shared" si="40"/>
        <v>23</v>
      </c>
      <c r="M706" s="130">
        <f t="shared" si="40"/>
        <v>-9</v>
      </c>
      <c r="N706" s="130">
        <f t="shared" si="40"/>
        <v>5.3951586585529704E-2</v>
      </c>
      <c r="O706" t="str">
        <f t="shared" si="43"/>
        <v>1735820</v>
      </c>
      <c r="P706" s="8" t="b">
        <f t="shared" si="41"/>
        <v>1</v>
      </c>
      <c r="Q706" s="8" t="b">
        <f t="shared" si="42"/>
        <v>1</v>
      </c>
    </row>
    <row r="707" spans="1:17" ht="15.75" hidden="1" x14ac:dyDescent="0.25">
      <c r="A707" t="str">
        <f>VLOOKUP(O707,'OLDPY1 Public Dist &amp; Sch'!A701:C5558,3,FALSE)</f>
        <v>35050160017</v>
      </c>
      <c r="B707" s="126">
        <v>1735850</v>
      </c>
      <c r="C707" s="101" t="s">
        <v>2399</v>
      </c>
      <c r="D707" s="102">
        <f>VLOOKUP($B707,'FY24 Formula counts Final Feds'!$D$4:$L$855,3,FALSE)</f>
        <v>54</v>
      </c>
      <c r="E707" s="102">
        <f>VLOOKUP($B707,'FY24 Formula counts Final Feds'!$D$4:$L$855,9,FALSE)</f>
        <v>458</v>
      </c>
      <c r="F707" s="129">
        <f>VLOOKUP($B707,'from ED Prelim 2021 (PY)'!$A$6:$E$856,5,FALSE)</f>
        <v>0.11790393013100436</v>
      </c>
      <c r="H707" s="102">
        <v>38</v>
      </c>
      <c r="I707" s="102">
        <v>449</v>
      </c>
      <c r="J707" s="103">
        <v>8.4632516703786187E-2</v>
      </c>
      <c r="L707" s="130">
        <f t="shared" si="40"/>
        <v>-16</v>
      </c>
      <c r="M707" s="130">
        <f t="shared" si="40"/>
        <v>-9</v>
      </c>
      <c r="N707" s="130">
        <f t="shared" si="40"/>
        <v>-3.3271413427218177E-2</v>
      </c>
      <c r="O707" t="str">
        <f t="shared" si="43"/>
        <v>1735850</v>
      </c>
      <c r="P707" s="8" t="b">
        <f t="shared" si="41"/>
        <v>1</v>
      </c>
      <c r="Q707" s="8" t="b">
        <f t="shared" si="42"/>
        <v>1</v>
      </c>
    </row>
    <row r="708" spans="1:17" ht="15.75" hidden="1" x14ac:dyDescent="0.25">
      <c r="A708" t="str">
        <f>VLOOKUP(O708,'OLDPY1 Public Dist &amp; Sch'!A702:C5559,3,FALSE)</f>
        <v>35050002026</v>
      </c>
      <c r="B708" s="126">
        <v>1715880</v>
      </c>
      <c r="C708" s="101" t="s">
        <v>2597</v>
      </c>
      <c r="D708" s="102">
        <f>VLOOKUP($B708,'FY24 Formula counts Final Feds'!$D$4:$L$855,3,FALSE)</f>
        <v>93</v>
      </c>
      <c r="E708" s="102">
        <f>VLOOKUP($B708,'FY24 Formula counts Final Feds'!$D$4:$L$855,9,FALSE)</f>
        <v>738</v>
      </c>
      <c r="F708" s="129">
        <f>VLOOKUP($B708,'from ED Prelim 2021 (PY)'!$A$6:$E$856,5,FALSE)</f>
        <v>0.12601626016260162</v>
      </c>
      <c r="H708" s="102">
        <v>139</v>
      </c>
      <c r="I708" s="102">
        <v>722</v>
      </c>
      <c r="J708" s="103">
        <v>0.19252077562326869</v>
      </c>
      <c r="L708" s="130">
        <f t="shared" si="40"/>
        <v>46</v>
      </c>
      <c r="M708" s="130">
        <f t="shared" si="40"/>
        <v>-16</v>
      </c>
      <c r="N708" s="130">
        <f t="shared" si="40"/>
        <v>6.6504515460667074E-2</v>
      </c>
      <c r="O708" t="str">
        <f t="shared" si="43"/>
        <v>1715880</v>
      </c>
      <c r="P708" s="8" t="b">
        <f t="shared" si="41"/>
        <v>1</v>
      </c>
      <c r="Q708" s="8" t="b">
        <f t="shared" si="42"/>
        <v>1</v>
      </c>
    </row>
    <row r="709" spans="1:17" ht="15.75" hidden="1" x14ac:dyDescent="0.25">
      <c r="A709" t="str">
        <f>VLOOKUP(O709,'OLDPY1 Public Dist &amp; Sch'!A703:C5560,3,FALSE)</f>
        <v>21028196026</v>
      </c>
      <c r="B709" s="126">
        <v>1735940</v>
      </c>
      <c r="C709" s="101" t="s">
        <v>2400</v>
      </c>
      <c r="D709" s="102">
        <f>VLOOKUP($B709,'FY24 Formula counts Final Feds'!$D$4:$L$855,3,FALSE)</f>
        <v>109</v>
      </c>
      <c r="E709" s="102">
        <f>VLOOKUP($B709,'FY24 Formula counts Final Feds'!$D$4:$L$855,9,FALSE)</f>
        <v>653</v>
      </c>
      <c r="F709" s="129">
        <f>VLOOKUP($B709,'from ED Prelim 2021 (PY)'!$A$6:$E$856,5,FALSE)</f>
        <v>0.1669218989280245</v>
      </c>
      <c r="H709" s="102">
        <v>104</v>
      </c>
      <c r="I709" s="102">
        <v>639</v>
      </c>
      <c r="J709" s="103">
        <v>0.16275430359937401</v>
      </c>
      <c r="L709" s="130">
        <f t="shared" si="40"/>
        <v>-5</v>
      </c>
      <c r="M709" s="130">
        <f t="shared" si="40"/>
        <v>-14</v>
      </c>
      <c r="N709" s="130">
        <f t="shared" si="40"/>
        <v>-4.1675953286504919E-3</v>
      </c>
      <c r="O709" t="str">
        <f t="shared" si="43"/>
        <v>1735940</v>
      </c>
      <c r="P709" s="8" t="b">
        <f t="shared" si="41"/>
        <v>1</v>
      </c>
      <c r="Q709" s="8" t="b">
        <f t="shared" si="42"/>
        <v>1</v>
      </c>
    </row>
    <row r="710" spans="1:17" ht="15.75" hidden="1" x14ac:dyDescent="0.25">
      <c r="A710" t="str">
        <f>VLOOKUP(O710,'OLDPY1 Public Dist &amp; Sch'!A704:C5561,3,FALSE)</f>
        <v>30091084026</v>
      </c>
      <c r="B710" s="126">
        <v>1742990</v>
      </c>
      <c r="C710" s="101" t="s">
        <v>2401</v>
      </c>
      <c r="D710" s="102">
        <f>VLOOKUP($B710,'FY24 Formula counts Final Feds'!$D$4:$L$855,3,FALSE)</f>
        <v>123</v>
      </c>
      <c r="E710" s="102">
        <f>VLOOKUP($B710,'FY24 Formula counts Final Feds'!$D$4:$L$855,9,FALSE)</f>
        <v>381</v>
      </c>
      <c r="F710" s="129">
        <f>VLOOKUP($B710,'from ED Prelim 2021 (PY)'!$A$6:$E$856,5,FALSE)</f>
        <v>0.32283464566929132</v>
      </c>
      <c r="H710" s="102">
        <v>135</v>
      </c>
      <c r="I710" s="102">
        <v>367</v>
      </c>
      <c r="J710" s="103">
        <v>0.36784741144414168</v>
      </c>
      <c r="L710" s="130">
        <f t="shared" si="40"/>
        <v>12</v>
      </c>
      <c r="M710" s="130">
        <f t="shared" si="40"/>
        <v>-14</v>
      </c>
      <c r="N710" s="130">
        <f t="shared" si="40"/>
        <v>4.5012765774850361E-2</v>
      </c>
      <c r="O710" t="str">
        <f t="shared" si="43"/>
        <v>1742990</v>
      </c>
      <c r="P710" s="8" t="b">
        <f t="shared" si="41"/>
        <v>1</v>
      </c>
      <c r="Q710" s="8" t="b">
        <f t="shared" si="42"/>
        <v>1</v>
      </c>
    </row>
    <row r="711" spans="1:17" ht="15.75" hidden="1" x14ac:dyDescent="0.25">
      <c r="A711" t="str">
        <f>VLOOKUP(O711,'OLDPY1 Public Dist &amp; Sch'!A705:C5562,3,FALSE)</f>
        <v>11087004026</v>
      </c>
      <c r="B711" s="126">
        <v>1736090</v>
      </c>
      <c r="C711" s="101" t="s">
        <v>2402</v>
      </c>
      <c r="D711" s="102">
        <f>VLOOKUP($B711,'FY24 Formula counts Final Feds'!$D$4:$L$855,3,FALSE)</f>
        <v>170</v>
      </c>
      <c r="E711" s="102">
        <f>VLOOKUP($B711,'FY24 Formula counts Final Feds'!$D$4:$L$855,9,FALSE)</f>
        <v>1186</v>
      </c>
      <c r="F711" s="129">
        <f>VLOOKUP($B711,'from ED Prelim 2021 (PY)'!$A$6:$E$856,5,FALSE)</f>
        <v>0.14333895446880271</v>
      </c>
      <c r="H711" s="102">
        <v>128</v>
      </c>
      <c r="I711" s="102">
        <v>1163</v>
      </c>
      <c r="J711" s="103">
        <v>0.11006018916595013</v>
      </c>
      <c r="L711" s="130">
        <f t="shared" si="40"/>
        <v>-42</v>
      </c>
      <c r="M711" s="130">
        <f t="shared" si="40"/>
        <v>-23</v>
      </c>
      <c r="N711" s="130">
        <f t="shared" si="40"/>
        <v>-3.3278765302852578E-2</v>
      </c>
      <c r="O711" t="str">
        <f t="shared" si="43"/>
        <v>1736090</v>
      </c>
      <c r="P711" s="8" t="b">
        <f t="shared" si="41"/>
        <v>1</v>
      </c>
      <c r="Q711" s="8" t="b">
        <f t="shared" si="42"/>
        <v>1</v>
      </c>
    </row>
    <row r="712" spans="1:17" ht="15.75" hidden="1" x14ac:dyDescent="0.25">
      <c r="A712" t="str">
        <f>VLOOKUP(O712,'OLDPY1 Public Dist &amp; Sch'!A706:C5563,3,FALSE)</f>
        <v>49081200026</v>
      </c>
      <c r="B712" s="126">
        <v>1736180</v>
      </c>
      <c r="C712" s="101" t="s">
        <v>2403</v>
      </c>
      <c r="D712" s="102">
        <f>VLOOKUP($B712,'FY24 Formula counts Final Feds'!$D$4:$L$855,3,FALSE)</f>
        <v>151</v>
      </c>
      <c r="E712" s="102">
        <f>VLOOKUP($B712,'FY24 Formula counts Final Feds'!$D$4:$L$855,9,FALSE)</f>
        <v>1405</v>
      </c>
      <c r="F712" s="129">
        <f>VLOOKUP($B712,'from ED Prelim 2021 (PY)'!$A$6:$E$856,5,FALSE)</f>
        <v>0.10747330960854093</v>
      </c>
      <c r="H712" s="102">
        <v>127</v>
      </c>
      <c r="I712" s="102">
        <v>1387</v>
      </c>
      <c r="J712" s="103">
        <v>9.1564527757750536E-2</v>
      </c>
      <c r="L712" s="130">
        <f t="shared" si="40"/>
        <v>-24</v>
      </c>
      <c r="M712" s="130">
        <f t="shared" si="40"/>
        <v>-18</v>
      </c>
      <c r="N712" s="130">
        <f t="shared" si="40"/>
        <v>-1.5908781850790393E-2</v>
      </c>
      <c r="O712" t="str">
        <f t="shared" si="43"/>
        <v>1736180</v>
      </c>
      <c r="P712" s="8" t="b">
        <f t="shared" si="41"/>
        <v>1</v>
      </c>
      <c r="Q712" s="8" t="b">
        <f t="shared" si="42"/>
        <v>1</v>
      </c>
    </row>
    <row r="713" spans="1:17" ht="15.75" hidden="1" x14ac:dyDescent="0.25">
      <c r="A713" t="str">
        <f>VLOOKUP(O713,'OLDPY1 Public Dist &amp; Sch'!A707:C5564,3,FALSE)</f>
        <v>11023001026</v>
      </c>
      <c r="B713" s="126">
        <v>1700122</v>
      </c>
      <c r="C713" s="101" t="s">
        <v>2404</v>
      </c>
      <c r="D713" s="102">
        <f>VLOOKUP($B713,'FY24 Formula counts Final Feds'!$D$4:$L$855,3,FALSE)</f>
        <v>55</v>
      </c>
      <c r="E713" s="102">
        <f>VLOOKUP($B713,'FY24 Formula counts Final Feds'!$D$4:$L$855,9,FALSE)</f>
        <v>356</v>
      </c>
      <c r="F713" s="129">
        <f>VLOOKUP($B713,'from ED Prelim 2021 (PY)'!$A$6:$E$856,5,FALSE)</f>
        <v>0.1544943820224719</v>
      </c>
      <c r="H713" s="102">
        <v>46</v>
      </c>
      <c r="I713" s="102">
        <v>349</v>
      </c>
      <c r="J713" s="103">
        <v>0.1318051575931232</v>
      </c>
      <c r="L713" s="130">
        <f t="shared" ref="L713:N776" si="44">H713-D713</f>
        <v>-9</v>
      </c>
      <c r="M713" s="130">
        <f t="shared" si="44"/>
        <v>-7</v>
      </c>
      <c r="N713" s="130">
        <f t="shared" si="44"/>
        <v>-2.2689224429348703E-2</v>
      </c>
      <c r="O713" t="str">
        <f t="shared" si="43"/>
        <v>1700122</v>
      </c>
      <c r="P713" s="8" t="b">
        <f t="shared" ref="P713:P776" si="45">+IF(AND(H713&gt;9,J713&gt;0.02),TRUE,FALSE)</f>
        <v>1</v>
      </c>
      <c r="Q713" s="8" t="b">
        <f t="shared" ref="Q713:Q776" si="46">+IF(AND(D713&gt;9,F713&gt;0.02),TRUE,FALSE)</f>
        <v>1</v>
      </c>
    </row>
    <row r="714" spans="1:17" ht="15.75" hidden="1" x14ac:dyDescent="0.25">
      <c r="A714" t="str">
        <f>VLOOKUP(O714,'OLDPY1 Public Dist &amp; Sch'!A708:C5565,3,FALSE)</f>
        <v>50082085002</v>
      </c>
      <c r="B714" s="126">
        <v>1736210</v>
      </c>
      <c r="C714" s="101" t="s">
        <v>2405</v>
      </c>
      <c r="D714" s="102">
        <f>VLOOKUP($B714,'FY24 Formula counts Final Feds'!$D$4:$L$855,3,FALSE)</f>
        <v>46</v>
      </c>
      <c r="E714" s="102">
        <f>VLOOKUP($B714,'FY24 Formula counts Final Feds'!$D$4:$L$855,9,FALSE)</f>
        <v>607</v>
      </c>
      <c r="F714" s="129">
        <f>VLOOKUP($B714,'from ED Prelim 2021 (PY)'!$A$6:$E$856,5,FALSE)</f>
        <v>7.57825370675453E-2</v>
      </c>
      <c r="H714" s="102">
        <v>52</v>
      </c>
      <c r="I714" s="102">
        <v>590</v>
      </c>
      <c r="J714" s="103">
        <v>8.8135593220338981E-2</v>
      </c>
      <c r="L714" s="130">
        <f t="shared" si="44"/>
        <v>6</v>
      </c>
      <c r="M714" s="130">
        <f t="shared" si="44"/>
        <v>-17</v>
      </c>
      <c r="N714" s="130">
        <f t="shared" si="44"/>
        <v>1.2353056152793682E-2</v>
      </c>
      <c r="O714" t="str">
        <f t="shared" ref="O714:O777" si="47">LEFT(B714,7)</f>
        <v>1736210</v>
      </c>
      <c r="P714" s="8" t="b">
        <f t="shared" si="45"/>
        <v>1</v>
      </c>
      <c r="Q714" s="8" t="b">
        <f t="shared" si="46"/>
        <v>1</v>
      </c>
    </row>
    <row r="715" spans="1:17" ht="18.75" x14ac:dyDescent="0.3">
      <c r="A715" t="str">
        <f>VLOOKUP(O715,'OLDPY1 Public Dist &amp; Sch'!A709:C5566,3,FALSE)</f>
        <v>04101134004</v>
      </c>
      <c r="B715" s="126">
        <v>1736240</v>
      </c>
      <c r="C715" s="173" t="s">
        <v>2406</v>
      </c>
      <c r="D715" s="174">
        <f>VLOOKUP($B715,'FY24 Formula counts Final Feds'!$D$4:$L$855,3,FALSE)</f>
        <v>13</v>
      </c>
      <c r="E715" s="174">
        <f>VLOOKUP($B715,'FY24 Formula counts Final Feds'!$D$4:$L$855,9,FALSE)</f>
        <v>115</v>
      </c>
      <c r="F715" s="175">
        <f>VLOOKUP($B715,'from ED Prelim 2021 (PY)'!$A$6:$E$856,5,FALSE)</f>
        <v>0.11304347826086956</v>
      </c>
      <c r="G715" s="176"/>
      <c r="H715" s="174">
        <v>9</v>
      </c>
      <c r="I715" s="174">
        <v>114</v>
      </c>
      <c r="J715" s="177">
        <v>7.8947368421052627E-2</v>
      </c>
      <c r="K715" s="176"/>
      <c r="L715" s="178">
        <f t="shared" si="44"/>
        <v>-4</v>
      </c>
      <c r="M715" s="178">
        <f t="shared" si="44"/>
        <v>-1</v>
      </c>
      <c r="N715" s="178">
        <f t="shared" si="44"/>
        <v>-3.4096109839816938E-2</v>
      </c>
      <c r="O715" t="str">
        <f t="shared" si="47"/>
        <v>1736240</v>
      </c>
      <c r="P715" s="8" t="b">
        <f t="shared" si="45"/>
        <v>0</v>
      </c>
      <c r="Q715" s="8" t="b">
        <f t="shared" si="46"/>
        <v>1</v>
      </c>
    </row>
    <row r="716" spans="1:17" ht="15.75" hidden="1" x14ac:dyDescent="0.25">
      <c r="A716" t="str">
        <f>VLOOKUP(O716,'OLDPY1 Public Dist &amp; Sch'!A710:C5567,3,FALSE)</f>
        <v>50082181002</v>
      </c>
      <c r="B716" s="126">
        <v>1736330</v>
      </c>
      <c r="C716" s="101" t="s">
        <v>2407</v>
      </c>
      <c r="D716" s="102">
        <f>VLOOKUP($B716,'FY24 Formula counts Final Feds'!$D$4:$L$855,3,FALSE)</f>
        <v>77</v>
      </c>
      <c r="E716" s="102">
        <f>VLOOKUP($B716,'FY24 Formula counts Final Feds'!$D$4:$L$855,9,FALSE)</f>
        <v>340</v>
      </c>
      <c r="F716" s="129">
        <f>VLOOKUP($B716,'from ED Prelim 2021 (PY)'!$A$6:$E$856,5,FALSE)</f>
        <v>0.22647058823529412</v>
      </c>
      <c r="H716" s="102">
        <v>83</v>
      </c>
      <c r="I716" s="102">
        <v>330</v>
      </c>
      <c r="J716" s="103">
        <v>0.25151515151515152</v>
      </c>
      <c r="L716" s="130">
        <f t="shared" si="44"/>
        <v>6</v>
      </c>
      <c r="M716" s="130">
        <f t="shared" si="44"/>
        <v>-10</v>
      </c>
      <c r="N716" s="130">
        <f t="shared" si="44"/>
        <v>2.5044563279857407E-2</v>
      </c>
      <c r="O716" t="str">
        <f t="shared" si="47"/>
        <v>1736330</v>
      </c>
      <c r="P716" s="8" t="b">
        <f t="shared" si="45"/>
        <v>1</v>
      </c>
      <c r="Q716" s="8" t="b">
        <f t="shared" si="46"/>
        <v>1</v>
      </c>
    </row>
    <row r="717" spans="1:17" ht="15.75" hidden="1" x14ac:dyDescent="0.25">
      <c r="A717" t="str">
        <f>VLOOKUP(O717,'OLDPY1 Public Dist &amp; Sch'!A711:C5568,3,FALSE)</f>
        <v>49081034002</v>
      </c>
      <c r="B717" s="126">
        <v>1736360</v>
      </c>
      <c r="C717" s="101" t="s">
        <v>2408</v>
      </c>
      <c r="D717" s="102">
        <f>VLOOKUP($B717,'FY24 Formula counts Final Feds'!$D$4:$L$855,3,FALSE)</f>
        <v>171</v>
      </c>
      <c r="E717" s="102">
        <f>VLOOKUP($B717,'FY24 Formula counts Final Feds'!$D$4:$L$855,9,FALSE)</f>
        <v>670</v>
      </c>
      <c r="F717" s="129">
        <f>VLOOKUP($B717,'from ED Prelim 2021 (PY)'!$A$6:$E$856,5,FALSE)</f>
        <v>0.25522388059701495</v>
      </c>
      <c r="H717" s="102">
        <v>128</v>
      </c>
      <c r="I717" s="102">
        <v>660</v>
      </c>
      <c r="J717" s="103">
        <v>0.19393939393939394</v>
      </c>
      <c r="L717" s="130">
        <f t="shared" si="44"/>
        <v>-43</v>
      </c>
      <c r="M717" s="130">
        <f t="shared" si="44"/>
        <v>-10</v>
      </c>
      <c r="N717" s="130">
        <f t="shared" si="44"/>
        <v>-6.1284486657621012E-2</v>
      </c>
      <c r="O717" t="str">
        <f t="shared" si="47"/>
        <v>1736360</v>
      </c>
      <c r="P717" s="8" t="b">
        <f t="shared" si="45"/>
        <v>1</v>
      </c>
      <c r="Q717" s="8" t="b">
        <f t="shared" si="46"/>
        <v>1</v>
      </c>
    </row>
    <row r="718" spans="1:17" ht="15.75" hidden="1" x14ac:dyDescent="0.25">
      <c r="A718" t="str">
        <f>VLOOKUP(O718,'OLDPY1 Public Dist &amp; Sch'!A712:C5569,3,FALSE)</f>
        <v>05016068002</v>
      </c>
      <c r="B718" s="126">
        <v>1736450</v>
      </c>
      <c r="C718" s="101" t="s">
        <v>2409</v>
      </c>
      <c r="D718" s="102">
        <f>VLOOKUP($B718,'FY24 Formula counts Final Feds'!$D$4:$L$855,3,FALSE)</f>
        <v>390</v>
      </c>
      <c r="E718" s="102">
        <f>VLOOKUP($B718,'FY24 Formula counts Final Feds'!$D$4:$L$855,9,FALSE)</f>
        <v>2237</v>
      </c>
      <c r="F718" s="129">
        <f>VLOOKUP($B718,'from ED Prelim 2021 (PY)'!$A$6:$E$856,5,FALSE)</f>
        <v>0.1743406347787215</v>
      </c>
      <c r="H718" s="102">
        <v>284</v>
      </c>
      <c r="I718" s="102">
        <v>2165</v>
      </c>
      <c r="J718" s="103">
        <v>0.13117782909930717</v>
      </c>
      <c r="L718" s="130">
        <f t="shared" si="44"/>
        <v>-106</v>
      </c>
      <c r="M718" s="130">
        <f t="shared" si="44"/>
        <v>-72</v>
      </c>
      <c r="N718" s="130">
        <f t="shared" si="44"/>
        <v>-4.3162805679414329E-2</v>
      </c>
      <c r="O718" t="str">
        <f t="shared" si="47"/>
        <v>1736450</v>
      </c>
      <c r="P718" s="8" t="b">
        <f t="shared" si="45"/>
        <v>1</v>
      </c>
      <c r="Q718" s="8" t="b">
        <f t="shared" si="46"/>
        <v>1</v>
      </c>
    </row>
    <row r="719" spans="1:17" ht="15.75" hidden="1" x14ac:dyDescent="0.25">
      <c r="A719" t="str">
        <f>VLOOKUP(O719,'OLDPY1 Public Dist &amp; Sch'!A713:C5570,3,FALSE)</f>
        <v>05016069002</v>
      </c>
      <c r="B719" s="126">
        <v>1736480</v>
      </c>
      <c r="C719" s="101" t="s">
        <v>2410</v>
      </c>
      <c r="D719" s="102">
        <f>VLOOKUP($B719,'FY24 Formula counts Final Feds'!$D$4:$L$855,3,FALSE)</f>
        <v>354</v>
      </c>
      <c r="E719" s="102">
        <f>VLOOKUP($B719,'FY24 Formula counts Final Feds'!$D$4:$L$855,9,FALSE)</f>
        <v>1888</v>
      </c>
      <c r="F719" s="129">
        <f>VLOOKUP($B719,'from ED Prelim 2021 (PY)'!$A$6:$E$856,5,FALSE)</f>
        <v>0.1875</v>
      </c>
      <c r="H719" s="102">
        <v>311</v>
      </c>
      <c r="I719" s="102">
        <v>1828</v>
      </c>
      <c r="J719" s="103">
        <v>0.1701312910284464</v>
      </c>
      <c r="L719" s="130">
        <f t="shared" si="44"/>
        <v>-43</v>
      </c>
      <c r="M719" s="130">
        <f t="shared" si="44"/>
        <v>-60</v>
      </c>
      <c r="N719" s="130">
        <f t="shared" si="44"/>
        <v>-1.7368708971553598E-2</v>
      </c>
      <c r="O719" t="str">
        <f t="shared" si="47"/>
        <v>1736480</v>
      </c>
      <c r="P719" s="8" t="b">
        <f t="shared" si="45"/>
        <v>1</v>
      </c>
      <c r="Q719" s="8" t="b">
        <f t="shared" si="46"/>
        <v>1</v>
      </c>
    </row>
    <row r="720" spans="1:17" ht="15.75" hidden="1" x14ac:dyDescent="0.25">
      <c r="A720" t="str">
        <f>VLOOKUP(O720,'OLDPY1 Public Dist &amp; Sch'!A714:C5571,3,FALSE)</f>
        <v>05016073502</v>
      </c>
      <c r="B720" s="126">
        <v>1710380</v>
      </c>
      <c r="C720" s="101" t="s">
        <v>2411</v>
      </c>
      <c r="D720" s="102">
        <f>VLOOKUP($B720,'FY24 Formula counts Final Feds'!$D$4:$L$855,3,FALSE)</f>
        <v>156</v>
      </c>
      <c r="E720" s="102">
        <f>VLOOKUP($B720,'FY24 Formula counts Final Feds'!$D$4:$L$855,9,FALSE)</f>
        <v>1175</v>
      </c>
      <c r="F720" s="129">
        <f>VLOOKUP($B720,'from ED Prelim 2021 (PY)'!$A$6:$E$856,5,FALSE)</f>
        <v>0.1327659574468085</v>
      </c>
      <c r="H720" s="102">
        <v>105</v>
      </c>
      <c r="I720" s="102">
        <v>1137</v>
      </c>
      <c r="J720" s="103">
        <v>9.2348284960422161E-2</v>
      </c>
      <c r="L720" s="130">
        <f t="shared" si="44"/>
        <v>-51</v>
      </c>
      <c r="M720" s="130">
        <f t="shared" si="44"/>
        <v>-38</v>
      </c>
      <c r="N720" s="130">
        <f t="shared" si="44"/>
        <v>-4.0417672486386336E-2</v>
      </c>
      <c r="O720" t="str">
        <f t="shared" si="47"/>
        <v>1710380</v>
      </c>
      <c r="P720" s="8" t="b">
        <f t="shared" si="45"/>
        <v>1</v>
      </c>
      <c r="Q720" s="8" t="b">
        <f t="shared" si="46"/>
        <v>1</v>
      </c>
    </row>
    <row r="721" spans="1:17" ht="15.75" hidden="1" x14ac:dyDescent="0.25">
      <c r="A721" t="str">
        <f>VLOOKUP(O721,'OLDPY1 Public Dist &amp; Sch'!A715:C5572,3,FALSE)</f>
        <v>05016072002</v>
      </c>
      <c r="B721" s="126">
        <v>1714820</v>
      </c>
      <c r="C721" s="101" t="s">
        <v>2412</v>
      </c>
      <c r="D721" s="102">
        <f>VLOOKUP($B721,'FY24 Formula counts Final Feds'!$D$4:$L$855,3,FALSE)</f>
        <v>97</v>
      </c>
      <c r="E721" s="102">
        <f>VLOOKUP($B721,'FY24 Formula counts Final Feds'!$D$4:$L$855,9,FALSE)</f>
        <v>814</v>
      </c>
      <c r="F721" s="129">
        <f>VLOOKUP($B721,'from ED Prelim 2021 (PY)'!$A$6:$E$856,5,FALSE)</f>
        <v>0.11916461916461916</v>
      </c>
      <c r="H721" s="102">
        <v>88</v>
      </c>
      <c r="I721" s="102">
        <v>788</v>
      </c>
      <c r="J721" s="103">
        <v>0.1116751269035533</v>
      </c>
      <c r="L721" s="130">
        <f t="shared" si="44"/>
        <v>-9</v>
      </c>
      <c r="M721" s="130">
        <f t="shared" si="44"/>
        <v>-26</v>
      </c>
      <c r="N721" s="130">
        <f t="shared" si="44"/>
        <v>-7.4894922610658637E-3</v>
      </c>
      <c r="O721" t="str">
        <f t="shared" si="47"/>
        <v>1714820</v>
      </c>
      <c r="P721" s="8" t="b">
        <f t="shared" si="45"/>
        <v>1</v>
      </c>
      <c r="Q721" s="8" t="b">
        <f t="shared" si="46"/>
        <v>1</v>
      </c>
    </row>
    <row r="722" spans="1:17" ht="15.75" hidden="1" x14ac:dyDescent="0.25">
      <c r="A722" t="str">
        <f>VLOOKUP(O722,'OLDPY1 Public Dist &amp; Sch'!A716:C5573,3,FALSE)</f>
        <v>50082130004</v>
      </c>
      <c r="B722" s="126">
        <v>1736510</v>
      </c>
      <c r="C722" s="101" t="s">
        <v>2413</v>
      </c>
      <c r="D722" s="102">
        <f>VLOOKUP($B722,'FY24 Formula counts Final Feds'!$D$4:$L$855,3,FALSE)</f>
        <v>26</v>
      </c>
      <c r="E722" s="102">
        <f>VLOOKUP($B722,'FY24 Formula counts Final Feds'!$D$4:$L$855,9,FALSE)</f>
        <v>617</v>
      </c>
      <c r="F722" s="129">
        <f>VLOOKUP($B722,'from ED Prelim 2021 (PY)'!$A$6:$E$856,5,FALSE)</f>
        <v>4.2139384116693678E-2</v>
      </c>
      <c r="H722" s="102">
        <v>32</v>
      </c>
      <c r="I722" s="102">
        <v>600</v>
      </c>
      <c r="J722" s="103">
        <v>5.3333333333333337E-2</v>
      </c>
      <c r="L722" s="130">
        <f t="shared" si="44"/>
        <v>6</v>
      </c>
      <c r="M722" s="130">
        <f t="shared" si="44"/>
        <v>-17</v>
      </c>
      <c r="N722" s="130">
        <f t="shared" si="44"/>
        <v>1.1193949216639659E-2</v>
      </c>
      <c r="O722" t="str">
        <f t="shared" si="47"/>
        <v>1736510</v>
      </c>
      <c r="P722" s="8" t="b">
        <f t="shared" si="45"/>
        <v>1</v>
      </c>
      <c r="Q722" s="8" t="b">
        <f t="shared" si="46"/>
        <v>1</v>
      </c>
    </row>
    <row r="723" spans="1:17" ht="15.75" hidden="1" x14ac:dyDescent="0.25">
      <c r="A723" t="str">
        <f>VLOOKUP(O723,'OLDPY1 Public Dist &amp; Sch'!A717:C5574,3,FALSE)</f>
        <v>16019432026</v>
      </c>
      <c r="B723" s="126">
        <v>1736570</v>
      </c>
      <c r="C723" s="101" t="s">
        <v>2414</v>
      </c>
      <c r="D723" s="102">
        <f>VLOOKUP($B723,'FY24 Formula counts Final Feds'!$D$4:$L$855,3,FALSE)</f>
        <v>86</v>
      </c>
      <c r="E723" s="102">
        <f>VLOOKUP($B723,'FY24 Formula counts Final Feds'!$D$4:$L$855,9,FALSE)</f>
        <v>896</v>
      </c>
      <c r="F723" s="129">
        <f>VLOOKUP($B723,'from ED Prelim 2021 (PY)'!$A$6:$E$856,5,FALSE)</f>
        <v>9.5982142857142863E-2</v>
      </c>
      <c r="H723" s="102">
        <v>81</v>
      </c>
      <c r="I723" s="102">
        <v>878</v>
      </c>
      <c r="J723" s="103">
        <v>9.2255125284738046E-2</v>
      </c>
      <c r="L723" s="130">
        <f t="shared" si="44"/>
        <v>-5</v>
      </c>
      <c r="M723" s="130">
        <f t="shared" si="44"/>
        <v>-18</v>
      </c>
      <c r="N723" s="130">
        <f t="shared" si="44"/>
        <v>-3.7270175724048171E-3</v>
      </c>
      <c r="O723" t="str">
        <f t="shared" si="47"/>
        <v>1736570</v>
      </c>
      <c r="P723" s="8" t="b">
        <f t="shared" si="45"/>
        <v>1</v>
      </c>
      <c r="Q723" s="8" t="b">
        <f t="shared" si="46"/>
        <v>1</v>
      </c>
    </row>
    <row r="724" spans="1:17" ht="15.75" hidden="1" x14ac:dyDescent="0.25">
      <c r="A724" t="str">
        <f>VLOOKUP(O724,'OLDPY1 Public Dist &amp; Sch'!A718:C5575,3,FALSE)</f>
        <v>13058401026</v>
      </c>
      <c r="B724" s="126">
        <v>1700114</v>
      </c>
      <c r="C724" s="101" t="s">
        <v>2416</v>
      </c>
      <c r="D724" s="102">
        <f>VLOOKUP($B724,'FY24 Formula counts Final Feds'!$D$4:$L$855,3,FALSE)</f>
        <v>107</v>
      </c>
      <c r="E724" s="102">
        <f>VLOOKUP($B724,'FY24 Formula counts Final Feds'!$D$4:$L$855,9,FALSE)</f>
        <v>694</v>
      </c>
      <c r="F724" s="129">
        <f>VLOOKUP($B724,'from ED Prelim 2021 (PY)'!$A$6:$E$856,5,FALSE)</f>
        <v>0.15417867435158503</v>
      </c>
      <c r="H724" s="102">
        <v>82</v>
      </c>
      <c r="I724" s="102">
        <v>670</v>
      </c>
      <c r="J724" s="103">
        <v>0.12238805970149254</v>
      </c>
      <c r="L724" s="130">
        <f t="shared" si="44"/>
        <v>-25</v>
      </c>
      <c r="M724" s="130">
        <f t="shared" si="44"/>
        <v>-24</v>
      </c>
      <c r="N724" s="130">
        <f t="shared" si="44"/>
        <v>-3.1790614650092489E-2</v>
      </c>
      <c r="O724" t="str">
        <f t="shared" si="47"/>
        <v>1700114</v>
      </c>
      <c r="P724" s="8" t="b">
        <f t="shared" si="45"/>
        <v>1</v>
      </c>
      <c r="Q724" s="8" t="b">
        <f t="shared" si="46"/>
        <v>1</v>
      </c>
    </row>
    <row r="725" spans="1:17" ht="15.75" hidden="1" x14ac:dyDescent="0.25">
      <c r="A725" t="str">
        <f>VLOOKUP(O725,'OLDPY1 Public Dist &amp; Sch'!A719:C5576,3,FALSE)</f>
        <v>03011014024</v>
      </c>
      <c r="B725" s="126">
        <v>1736640</v>
      </c>
      <c r="C725" s="101" t="s">
        <v>2417</v>
      </c>
      <c r="D725" s="102">
        <f>VLOOKUP($B725,'FY24 Formula counts Final Feds'!$D$4:$L$855,3,FALSE)</f>
        <v>76</v>
      </c>
      <c r="E725" s="102">
        <f>VLOOKUP($B725,'FY24 Formula counts Final Feds'!$D$4:$L$855,9,FALSE)</f>
        <v>326</v>
      </c>
      <c r="F725" s="129">
        <f>VLOOKUP($B725,'from ED Prelim 2021 (PY)'!$A$6:$E$856,5,FALSE)</f>
        <v>0.23312883435582821</v>
      </c>
      <c r="H725" s="102">
        <v>87</v>
      </c>
      <c r="I725" s="102">
        <v>305</v>
      </c>
      <c r="J725" s="103">
        <v>0.28524590163934427</v>
      </c>
      <c r="L725" s="130">
        <f t="shared" si="44"/>
        <v>11</v>
      </c>
      <c r="M725" s="130">
        <f t="shared" si="44"/>
        <v>-21</v>
      </c>
      <c r="N725" s="130">
        <f t="shared" si="44"/>
        <v>5.2117067283516061E-2</v>
      </c>
      <c r="O725" t="str">
        <f t="shared" si="47"/>
        <v>1736640</v>
      </c>
      <c r="P725" s="8" t="b">
        <f t="shared" si="45"/>
        <v>1</v>
      </c>
      <c r="Q725" s="8" t="b">
        <f t="shared" si="46"/>
        <v>1</v>
      </c>
    </row>
    <row r="726" spans="1:17" ht="15.75" hidden="1" x14ac:dyDescent="0.25">
      <c r="A726" t="str">
        <f>VLOOKUP(O726,'OLDPY1 Public Dist &amp; Sch'!A720:C5577,3,FALSE)</f>
        <v>07016150002</v>
      </c>
      <c r="B726" s="126">
        <v>1736720</v>
      </c>
      <c r="C726" s="101" t="s">
        <v>2418</v>
      </c>
      <c r="D726" s="102">
        <f>VLOOKUP($B726,'FY24 Formula counts Final Feds'!$D$4:$L$855,3,FALSE)</f>
        <v>223</v>
      </c>
      <c r="E726" s="102">
        <f>VLOOKUP($B726,'FY24 Formula counts Final Feds'!$D$4:$L$855,9,FALSE)</f>
        <v>1052</v>
      </c>
      <c r="F726" s="129">
        <f>VLOOKUP($B726,'from ED Prelim 2021 (PY)'!$A$6:$E$856,5,FALSE)</f>
        <v>0.21197718631178708</v>
      </c>
      <c r="H726" s="102">
        <v>254</v>
      </c>
      <c r="I726" s="102">
        <v>1018</v>
      </c>
      <c r="J726" s="103">
        <v>0.24950884086444008</v>
      </c>
      <c r="L726" s="130">
        <f t="shared" si="44"/>
        <v>31</v>
      </c>
      <c r="M726" s="130">
        <f t="shared" si="44"/>
        <v>-34</v>
      </c>
      <c r="N726" s="130">
        <f t="shared" si="44"/>
        <v>3.7531654552653004E-2</v>
      </c>
      <c r="O726" t="str">
        <f t="shared" si="47"/>
        <v>1736720</v>
      </c>
      <c r="P726" s="8" t="b">
        <f t="shared" si="45"/>
        <v>1</v>
      </c>
      <c r="Q726" s="8" t="b">
        <f t="shared" si="46"/>
        <v>1</v>
      </c>
    </row>
    <row r="727" spans="1:17" ht="15.75" hidden="1" x14ac:dyDescent="0.25">
      <c r="A727" t="str">
        <f>VLOOKUP(O727,'OLDPY1 Public Dist &amp; Sch'!A721:C5578,3,FALSE)</f>
        <v>07016151002</v>
      </c>
      <c r="B727" s="126">
        <v>1736750</v>
      </c>
      <c r="C727" s="101" t="s">
        <v>2419</v>
      </c>
      <c r="D727" s="102">
        <f>VLOOKUP($B727,'FY24 Formula counts Final Feds'!$D$4:$L$855,3,FALSE)</f>
        <v>469</v>
      </c>
      <c r="E727" s="102">
        <f>VLOOKUP($B727,'FY24 Formula counts Final Feds'!$D$4:$L$855,9,FALSE)</f>
        <v>1603</v>
      </c>
      <c r="F727" s="129">
        <f>VLOOKUP($B727,'from ED Prelim 2021 (PY)'!$A$6:$E$856,5,FALSE)</f>
        <v>0.29257641921397382</v>
      </c>
      <c r="H727" s="102">
        <v>446</v>
      </c>
      <c r="I727" s="102">
        <v>1552</v>
      </c>
      <c r="J727" s="103">
        <v>0.28737113402061853</v>
      </c>
      <c r="L727" s="130">
        <f t="shared" si="44"/>
        <v>-23</v>
      </c>
      <c r="M727" s="130">
        <f t="shared" si="44"/>
        <v>-51</v>
      </c>
      <c r="N727" s="130">
        <f t="shared" si="44"/>
        <v>-5.2052851933552802E-3</v>
      </c>
      <c r="O727" t="str">
        <f t="shared" si="47"/>
        <v>1736750</v>
      </c>
      <c r="P727" s="8" t="b">
        <f t="shared" si="45"/>
        <v>1</v>
      </c>
      <c r="Q727" s="8" t="b">
        <f t="shared" si="46"/>
        <v>1</v>
      </c>
    </row>
    <row r="728" spans="1:17" ht="15.75" hidden="1" x14ac:dyDescent="0.25">
      <c r="A728" t="str">
        <f>VLOOKUP(O728,'OLDPY1 Public Dist &amp; Sch'!A722:C5579,3,FALSE)</f>
        <v>53090137002</v>
      </c>
      <c r="B728" s="126">
        <v>1736780</v>
      </c>
      <c r="C728" s="101" t="s">
        <v>2420</v>
      </c>
      <c r="D728" s="102">
        <f>VLOOKUP($B728,'FY24 Formula counts Final Feds'!$D$4:$L$855,3,FALSE)</f>
        <v>31</v>
      </c>
      <c r="E728" s="102">
        <f>VLOOKUP($B728,'FY24 Formula counts Final Feds'!$D$4:$L$855,9,FALSE)</f>
        <v>185</v>
      </c>
      <c r="F728" s="129">
        <f>VLOOKUP($B728,'from ED Prelim 2021 (PY)'!$A$6:$E$856,5,FALSE)</f>
        <v>0.16756756756756758</v>
      </c>
      <c r="H728" s="102">
        <v>23</v>
      </c>
      <c r="I728" s="102">
        <v>179</v>
      </c>
      <c r="J728" s="103">
        <v>0.12849162011173185</v>
      </c>
      <c r="L728" s="130">
        <f t="shared" si="44"/>
        <v>-8</v>
      </c>
      <c r="M728" s="130">
        <f t="shared" si="44"/>
        <v>-6</v>
      </c>
      <c r="N728" s="130">
        <f t="shared" si="44"/>
        <v>-3.907594745583573E-2</v>
      </c>
      <c r="O728" t="str">
        <f t="shared" si="47"/>
        <v>1736780</v>
      </c>
      <c r="P728" s="8" t="b">
        <f t="shared" si="45"/>
        <v>1</v>
      </c>
      <c r="Q728" s="8" t="b">
        <f t="shared" si="46"/>
        <v>1</v>
      </c>
    </row>
    <row r="729" spans="1:17" ht="15.75" x14ac:dyDescent="0.25">
      <c r="A729" t="str">
        <f>VLOOKUP(O729,'OLDPY1 Public Dist &amp; Sch'!A723:C5580,3,FALSE)</f>
        <v>24032074003</v>
      </c>
      <c r="B729" s="126">
        <v>1736840</v>
      </c>
      <c r="C729" s="101" t="s">
        <v>2421</v>
      </c>
      <c r="D729" s="102">
        <f>VLOOKUP($B729,'FY24 Formula counts Final Feds'!$D$4:$L$855,3,FALSE)</f>
        <v>4</v>
      </c>
      <c r="E729" s="102">
        <f>VLOOKUP($B729,'FY24 Formula counts Final Feds'!$D$4:$L$855,9,FALSE)</f>
        <v>78</v>
      </c>
      <c r="F729" s="129">
        <f>VLOOKUP($B729,'from ED Prelim 2021 (PY)'!$A$6:$E$856,5,FALSE)</f>
        <v>5.128205128205128E-2</v>
      </c>
      <c r="H729" s="102">
        <v>3</v>
      </c>
      <c r="I729" s="102">
        <v>77</v>
      </c>
      <c r="J729" s="103">
        <v>3.896103896103896E-2</v>
      </c>
      <c r="L729" s="130">
        <f t="shared" si="44"/>
        <v>-1</v>
      </c>
      <c r="M729" s="130">
        <f t="shared" si="44"/>
        <v>-1</v>
      </c>
      <c r="N729" s="130">
        <f t="shared" si="44"/>
        <v>-1.232101232101232E-2</v>
      </c>
      <c r="O729" t="str">
        <f t="shared" si="47"/>
        <v>1736840</v>
      </c>
      <c r="P729" s="8" t="b">
        <f t="shared" si="45"/>
        <v>0</v>
      </c>
      <c r="Q729" s="8" t="b">
        <f t="shared" si="46"/>
        <v>0</v>
      </c>
    </row>
    <row r="730" spans="1:17" ht="15.75" hidden="1" x14ac:dyDescent="0.25">
      <c r="A730" t="str">
        <f>VLOOKUP(O730,'OLDPY1 Public Dist &amp; Sch'!A724:C5581,3,FALSE)</f>
        <v>26034337026</v>
      </c>
      <c r="B730" s="126">
        <v>1736610</v>
      </c>
      <c r="C730" s="101" t="s">
        <v>2422</v>
      </c>
      <c r="D730" s="102">
        <f>VLOOKUP($B730,'FY24 Formula counts Final Feds'!$D$4:$L$855,3,FALSE)</f>
        <v>135</v>
      </c>
      <c r="E730" s="102">
        <f>VLOOKUP($B730,'FY24 Formula counts Final Feds'!$D$4:$L$855,9,FALSE)</f>
        <v>493</v>
      </c>
      <c r="F730" s="129">
        <f>VLOOKUP($B730,'from ED Prelim 2021 (PY)'!$A$6:$E$856,5,FALSE)</f>
        <v>0.2738336713995943</v>
      </c>
      <c r="H730" s="102">
        <v>115</v>
      </c>
      <c r="I730" s="102">
        <v>487</v>
      </c>
      <c r="J730" s="103">
        <v>0.23613963039014374</v>
      </c>
      <c r="L730" s="130">
        <f t="shared" si="44"/>
        <v>-20</v>
      </c>
      <c r="M730" s="130">
        <f t="shared" si="44"/>
        <v>-6</v>
      </c>
      <c r="N730" s="130">
        <f t="shared" si="44"/>
        <v>-3.7694041009450563E-2</v>
      </c>
      <c r="O730" t="str">
        <f t="shared" si="47"/>
        <v>1736610</v>
      </c>
      <c r="P730" s="8" t="b">
        <f t="shared" si="45"/>
        <v>1</v>
      </c>
      <c r="Q730" s="8" t="b">
        <f t="shared" si="46"/>
        <v>1</v>
      </c>
    </row>
    <row r="731" spans="1:17" ht="15.75" hidden="1" x14ac:dyDescent="0.25">
      <c r="A731" t="str">
        <f>VLOOKUP(O731,'OLDPY1 Public Dist &amp; Sch'!A725:C5582,3,FALSE)</f>
        <v>40056009026</v>
      </c>
      <c r="B731" s="126">
        <v>1731500</v>
      </c>
      <c r="C731" s="101" t="s">
        <v>2423</v>
      </c>
      <c r="D731" s="102">
        <f>VLOOKUP($B731,'FY24 Formula counts Final Feds'!$D$4:$L$855,3,FALSE)</f>
        <v>183</v>
      </c>
      <c r="E731" s="102">
        <f>VLOOKUP($B731,'FY24 Formula counts Final Feds'!$D$4:$L$855,9,FALSE)</f>
        <v>1461</v>
      </c>
      <c r="F731" s="129">
        <f>VLOOKUP($B731,'from ED Prelim 2021 (PY)'!$A$6:$E$856,5,FALSE)</f>
        <v>0.12525667351129363</v>
      </c>
      <c r="H731" s="102">
        <v>147</v>
      </c>
      <c r="I731" s="102">
        <v>1419</v>
      </c>
      <c r="J731" s="103">
        <v>0.10359408033826638</v>
      </c>
      <c r="L731" s="130">
        <f t="shared" si="44"/>
        <v>-36</v>
      </c>
      <c r="M731" s="130">
        <f t="shared" si="44"/>
        <v>-42</v>
      </c>
      <c r="N731" s="130">
        <f t="shared" si="44"/>
        <v>-2.1662593173027253E-2</v>
      </c>
      <c r="O731" t="str">
        <f t="shared" si="47"/>
        <v>1731500</v>
      </c>
      <c r="P731" s="8" t="b">
        <f t="shared" si="45"/>
        <v>1</v>
      </c>
      <c r="Q731" s="8" t="b">
        <f t="shared" si="46"/>
        <v>1</v>
      </c>
    </row>
    <row r="732" spans="1:17" ht="15.75" hidden="1" x14ac:dyDescent="0.25">
      <c r="A732" t="str">
        <f>VLOOKUP(O732,'OLDPY1 Public Dist &amp; Sch'!A726:C5583,3,FALSE)</f>
        <v>45079140026</v>
      </c>
      <c r="B732" s="126">
        <v>1736900</v>
      </c>
      <c r="C732" s="101" t="s">
        <v>2424</v>
      </c>
      <c r="D732" s="102">
        <f>VLOOKUP($B732,'FY24 Formula counts Final Feds'!$D$4:$L$855,3,FALSE)</f>
        <v>307</v>
      </c>
      <c r="E732" s="102">
        <f>VLOOKUP($B732,'FY24 Formula counts Final Feds'!$D$4:$L$855,9,FALSE)</f>
        <v>1289</v>
      </c>
      <c r="F732" s="129">
        <f>VLOOKUP($B732,'from ED Prelim 2021 (PY)'!$A$6:$E$856,5,FALSE)</f>
        <v>0.23816912335143522</v>
      </c>
      <c r="H732" s="102">
        <v>276</v>
      </c>
      <c r="I732" s="102">
        <v>1324</v>
      </c>
      <c r="J732" s="103">
        <v>0.20845921450151059</v>
      </c>
      <c r="L732" s="130">
        <f t="shared" si="44"/>
        <v>-31</v>
      </c>
      <c r="M732" s="130">
        <f t="shared" si="44"/>
        <v>35</v>
      </c>
      <c r="N732" s="130">
        <f t="shared" si="44"/>
        <v>-2.9709908849924638E-2</v>
      </c>
      <c r="O732" t="str">
        <f t="shared" si="47"/>
        <v>1736900</v>
      </c>
      <c r="P732" s="8" t="b">
        <f t="shared" si="45"/>
        <v>1</v>
      </c>
      <c r="Q732" s="8" t="b">
        <f t="shared" si="46"/>
        <v>1</v>
      </c>
    </row>
    <row r="733" spans="1:17" ht="15.75" hidden="1" x14ac:dyDescent="0.25">
      <c r="A733" t="str">
        <f>VLOOKUP(O733,'OLDPY1 Public Dist &amp; Sch'!A727:C5584,3,FALSE)</f>
        <v>26029004026</v>
      </c>
      <c r="B733" s="126">
        <v>1736960</v>
      </c>
      <c r="C733" s="101" t="s">
        <v>2425</v>
      </c>
      <c r="D733" s="102">
        <f>VLOOKUP($B733,'FY24 Formula counts Final Feds'!$D$4:$L$855,3,FALSE)</f>
        <v>37</v>
      </c>
      <c r="E733" s="102">
        <f>VLOOKUP($B733,'FY24 Formula counts Final Feds'!$D$4:$L$855,9,FALSE)</f>
        <v>283</v>
      </c>
      <c r="F733" s="129">
        <f>VLOOKUP($B733,'from ED Prelim 2021 (PY)'!$A$6:$E$856,5,FALSE)</f>
        <v>0.13074204946996468</v>
      </c>
      <c r="H733" s="102">
        <v>37</v>
      </c>
      <c r="I733" s="102">
        <v>282</v>
      </c>
      <c r="J733" s="103">
        <v>0.13120567375886524</v>
      </c>
      <c r="L733" s="130">
        <f t="shared" si="44"/>
        <v>0</v>
      </c>
      <c r="M733" s="130">
        <f t="shared" si="44"/>
        <v>-1</v>
      </c>
      <c r="N733" s="130">
        <f t="shared" si="44"/>
        <v>4.6362428890056595E-4</v>
      </c>
      <c r="O733" t="str">
        <f t="shared" si="47"/>
        <v>1736960</v>
      </c>
      <c r="P733" s="8" t="b">
        <f t="shared" si="45"/>
        <v>1</v>
      </c>
      <c r="Q733" s="8" t="b">
        <f t="shared" si="46"/>
        <v>1</v>
      </c>
    </row>
    <row r="734" spans="1:17" ht="15.75" hidden="1" x14ac:dyDescent="0.25">
      <c r="A734" t="str">
        <f>VLOOKUP(O734,'OLDPY1 Public Dist &amp; Sch'!A728:C5585,3,FALSE)</f>
        <v>13041178004</v>
      </c>
      <c r="B734" s="126">
        <v>1701419</v>
      </c>
      <c r="C734" s="101" t="s">
        <v>715</v>
      </c>
      <c r="D734" s="102">
        <f>VLOOKUP($B734,'FY24 Formula counts Final Feds'!$D$4:$L$855,3,FALSE)</f>
        <v>35</v>
      </c>
      <c r="E734" s="102">
        <f>VLOOKUP($B734,'FY24 Formula counts Final Feds'!$D$4:$L$855,9,FALSE)</f>
        <v>274</v>
      </c>
      <c r="F734" s="129">
        <f>VLOOKUP($B734,'from ED Prelim 2021 (PY)'!$A$6:$E$856,5,FALSE)</f>
        <v>0.12773722627737227</v>
      </c>
      <c r="H734" s="102">
        <v>35</v>
      </c>
      <c r="I734" s="102">
        <v>268</v>
      </c>
      <c r="J734" s="103">
        <v>0.13059701492537312</v>
      </c>
      <c r="L734" s="130">
        <f t="shared" si="44"/>
        <v>0</v>
      </c>
      <c r="M734" s="130">
        <f t="shared" si="44"/>
        <v>-6</v>
      </c>
      <c r="N734" s="130">
        <f t="shared" si="44"/>
        <v>2.8597886480008494E-3</v>
      </c>
      <c r="O734" t="str">
        <f t="shared" si="47"/>
        <v>1701419</v>
      </c>
      <c r="P734" s="8" t="b">
        <f t="shared" si="45"/>
        <v>1</v>
      </c>
      <c r="Q734" s="8" t="b">
        <f t="shared" si="46"/>
        <v>1</v>
      </c>
    </row>
    <row r="735" spans="1:17" ht="18.75" x14ac:dyDescent="0.3">
      <c r="A735" t="str">
        <f>VLOOKUP(O735,'OLDPY1 Public Dist &amp; Sch'!A729:C5586,3,FALSE)</f>
        <v>53090606004</v>
      </c>
      <c r="B735" s="126">
        <v>1737020</v>
      </c>
      <c r="C735" s="173" t="s">
        <v>2426</v>
      </c>
      <c r="D735" s="174">
        <f>VLOOKUP($B735,'FY24 Formula counts Final Feds'!$D$4:$L$855,3,FALSE)</f>
        <v>10</v>
      </c>
      <c r="E735" s="174">
        <f>VLOOKUP($B735,'FY24 Formula counts Final Feds'!$D$4:$L$855,9,FALSE)</f>
        <v>78</v>
      </c>
      <c r="F735" s="175">
        <f>VLOOKUP($B735,'from ED Prelim 2021 (PY)'!$A$6:$E$856,5,FALSE)</f>
        <v>0.12820512820512819</v>
      </c>
      <c r="G735" s="176"/>
      <c r="H735" s="174">
        <v>8</v>
      </c>
      <c r="I735" s="174">
        <v>75</v>
      </c>
      <c r="J735" s="177">
        <v>0.10666666666666667</v>
      </c>
      <c r="K735" s="176"/>
      <c r="L735" s="178">
        <f t="shared" si="44"/>
        <v>-2</v>
      </c>
      <c r="M735" s="178">
        <f t="shared" si="44"/>
        <v>-3</v>
      </c>
      <c r="N735" s="178">
        <f t="shared" si="44"/>
        <v>-2.153846153846152E-2</v>
      </c>
      <c r="O735" t="str">
        <f t="shared" si="47"/>
        <v>1737020</v>
      </c>
      <c r="P735" s="8" t="b">
        <f t="shared" si="45"/>
        <v>0</v>
      </c>
      <c r="Q735" s="8" t="b">
        <f t="shared" si="46"/>
        <v>1</v>
      </c>
    </row>
    <row r="736" spans="1:17" ht="15.75" hidden="1" x14ac:dyDescent="0.25">
      <c r="A736" t="str">
        <f>VLOOKUP(O736,'OLDPY1 Public Dist &amp; Sch'!A730:C5587,3,FALSE)</f>
        <v>28006099004</v>
      </c>
      <c r="B736" s="126">
        <v>1737050</v>
      </c>
      <c r="C736" s="101" t="s">
        <v>2427</v>
      </c>
      <c r="D736" s="102">
        <f>VLOOKUP($B736,'FY24 Formula counts Final Feds'!$D$4:$L$855,3,FALSE)</f>
        <v>125</v>
      </c>
      <c r="E736" s="102">
        <f>VLOOKUP($B736,'FY24 Formula counts Final Feds'!$D$4:$L$855,9,FALSE)</f>
        <v>709</v>
      </c>
      <c r="F736" s="129">
        <f>VLOOKUP($B736,'from ED Prelim 2021 (PY)'!$A$6:$E$856,5,FALSE)</f>
        <v>0.1763046544428773</v>
      </c>
      <c r="H736" s="102">
        <v>138</v>
      </c>
      <c r="I736" s="102">
        <v>693</v>
      </c>
      <c r="J736" s="103">
        <v>0.19913419913419914</v>
      </c>
      <c r="L736" s="130">
        <f t="shared" si="44"/>
        <v>13</v>
      </c>
      <c r="M736" s="130">
        <f t="shared" si="44"/>
        <v>-16</v>
      </c>
      <c r="N736" s="130">
        <f t="shared" si="44"/>
        <v>2.282954469132184E-2</v>
      </c>
      <c r="O736" t="str">
        <f t="shared" si="47"/>
        <v>1737050</v>
      </c>
      <c r="P736" s="8" t="b">
        <f t="shared" si="45"/>
        <v>1</v>
      </c>
      <c r="Q736" s="8" t="b">
        <f t="shared" si="46"/>
        <v>1</v>
      </c>
    </row>
    <row r="737" spans="1:17" ht="15.75" hidden="1" x14ac:dyDescent="0.25">
      <c r="A737" t="str">
        <f>VLOOKUP(O737,'OLDPY1 Public Dist &amp; Sch'!A731:C5588,3,FALSE)</f>
        <v>51084186025</v>
      </c>
      <c r="B737" s="126">
        <v>1737080</v>
      </c>
      <c r="C737" s="101" t="s">
        <v>2428</v>
      </c>
      <c r="D737" s="102">
        <f>VLOOKUP($B737,'FY24 Formula counts Final Feds'!$D$4:$L$855,3,FALSE)</f>
        <v>4385</v>
      </c>
      <c r="E737" s="102">
        <f>VLOOKUP($B737,'FY24 Formula counts Final Feds'!$D$4:$L$855,9,FALSE)</f>
        <v>16150</v>
      </c>
      <c r="F737" s="129">
        <f>VLOOKUP($B737,'from ED Prelim 2021 (PY)'!$A$6:$E$856,5,FALSE)</f>
        <v>0.27133221954087</v>
      </c>
      <c r="H737" s="102">
        <v>3295</v>
      </c>
      <c r="I737" s="102">
        <v>15763</v>
      </c>
      <c r="J737" s="103">
        <v>0.20903381336040094</v>
      </c>
      <c r="L737" s="130">
        <f t="shared" si="44"/>
        <v>-1090</v>
      </c>
      <c r="M737" s="130">
        <f t="shared" si="44"/>
        <v>-387</v>
      </c>
      <c r="N737" s="130">
        <f t="shared" si="44"/>
        <v>-6.2298406180469057E-2</v>
      </c>
      <c r="O737" t="str">
        <f t="shared" si="47"/>
        <v>1737080</v>
      </c>
      <c r="P737" s="8" t="b">
        <f t="shared" si="45"/>
        <v>1</v>
      </c>
      <c r="Q737" s="8" t="b">
        <f t="shared" si="46"/>
        <v>1</v>
      </c>
    </row>
    <row r="738" spans="1:17" ht="15.75" hidden="1" x14ac:dyDescent="0.25">
      <c r="A738" t="str">
        <f>VLOOKUP(O738,'OLDPY1 Public Dist &amp; Sch'!A732:C5589,3,FALSE)</f>
        <v>32046302016</v>
      </c>
      <c r="B738" s="126">
        <v>1737140</v>
      </c>
      <c r="C738" s="101" t="s">
        <v>2429</v>
      </c>
      <c r="D738" s="102">
        <f>VLOOKUP($B738,'FY24 Formula counts Final Feds'!$D$4:$L$855,3,FALSE)</f>
        <v>45</v>
      </c>
      <c r="E738" s="102">
        <f>VLOOKUP($B738,'FY24 Formula counts Final Feds'!$D$4:$L$855,9,FALSE)</f>
        <v>215</v>
      </c>
      <c r="F738" s="129">
        <f>VLOOKUP($B738,'from ED Prelim 2021 (PY)'!$A$6:$E$856,5,FALSE)</f>
        <v>0.20930232558139536</v>
      </c>
      <c r="H738" s="102">
        <v>45</v>
      </c>
      <c r="I738" s="102">
        <v>216</v>
      </c>
      <c r="J738" s="103">
        <v>0.20833333333333334</v>
      </c>
      <c r="L738" s="130">
        <f t="shared" si="44"/>
        <v>0</v>
      </c>
      <c r="M738" s="130">
        <f t="shared" si="44"/>
        <v>1</v>
      </c>
      <c r="N738" s="130">
        <f t="shared" si="44"/>
        <v>-9.6899224806201723E-4</v>
      </c>
      <c r="O738" t="str">
        <f t="shared" si="47"/>
        <v>1737140</v>
      </c>
      <c r="P738" s="8" t="b">
        <f t="shared" si="45"/>
        <v>1</v>
      </c>
      <c r="Q738" s="8" t="b">
        <f t="shared" si="46"/>
        <v>1</v>
      </c>
    </row>
    <row r="739" spans="1:17" ht="15.75" hidden="1" x14ac:dyDescent="0.25">
      <c r="A739" t="str">
        <f>VLOOKUP(O739,'OLDPY1 Public Dist &amp; Sch'!A733:C5590,3,FALSE)</f>
        <v>32046256004</v>
      </c>
      <c r="B739" s="126">
        <v>1737120</v>
      </c>
      <c r="C739" s="101" t="s">
        <v>2430</v>
      </c>
      <c r="D739" s="102">
        <f>VLOOKUP($B739,'FY24 Formula counts Final Feds'!$D$4:$L$855,3,FALSE)</f>
        <v>41</v>
      </c>
      <c r="E739" s="102">
        <f>VLOOKUP($B739,'FY24 Formula counts Final Feds'!$D$4:$L$855,9,FALSE)</f>
        <v>279</v>
      </c>
      <c r="F739" s="129">
        <f>VLOOKUP($B739,'from ED Prelim 2021 (PY)'!$A$6:$E$856,5,FALSE)</f>
        <v>0.14695340501792115</v>
      </c>
      <c r="H739" s="102">
        <v>41</v>
      </c>
      <c r="I739" s="102">
        <v>279</v>
      </c>
      <c r="J739" s="103">
        <v>0.14695340501792115</v>
      </c>
      <c r="L739" s="130">
        <f t="shared" si="44"/>
        <v>0</v>
      </c>
      <c r="M739" s="130">
        <f t="shared" si="44"/>
        <v>0</v>
      </c>
      <c r="N739" s="130">
        <f t="shared" si="44"/>
        <v>0</v>
      </c>
      <c r="O739" t="str">
        <f t="shared" si="47"/>
        <v>1737120</v>
      </c>
      <c r="P739" s="8" t="b">
        <f t="shared" si="45"/>
        <v>1</v>
      </c>
      <c r="Q739" s="8" t="b">
        <f t="shared" si="46"/>
        <v>1</v>
      </c>
    </row>
    <row r="740" spans="1:17" ht="15.75" hidden="1" x14ac:dyDescent="0.25">
      <c r="A740" t="str">
        <f>VLOOKUP(O740,'OLDPY1 Public Dist &amp; Sch'!A734:C5591,3,FALSE)</f>
        <v>31045303026</v>
      </c>
      <c r="B740" s="126">
        <v>1737170</v>
      </c>
      <c r="C740" s="101" t="s">
        <v>2431</v>
      </c>
      <c r="D740" s="102">
        <f>VLOOKUP($B740,'FY24 Formula counts Final Feds'!$D$4:$L$855,3,FALSE)</f>
        <v>605</v>
      </c>
      <c r="E740" s="102">
        <f>VLOOKUP($B740,'FY24 Formula counts Final Feds'!$D$4:$L$855,9,FALSE)</f>
        <v>13485</v>
      </c>
      <c r="F740" s="129">
        <f>VLOOKUP($B740,'from ED Prelim 2021 (PY)'!$A$6:$E$856,5,FALSE)</f>
        <v>4.4632976761342681E-2</v>
      </c>
      <c r="H740" s="102">
        <v>405</v>
      </c>
      <c r="I740" s="102">
        <v>13084</v>
      </c>
      <c r="J740" s="103">
        <v>3.0953836747172118E-2</v>
      </c>
      <c r="L740" s="130">
        <f t="shared" si="44"/>
        <v>-200</v>
      </c>
      <c r="M740" s="130">
        <f t="shared" si="44"/>
        <v>-401</v>
      </c>
      <c r="N740" s="130">
        <f t="shared" si="44"/>
        <v>-1.3679140014170563E-2</v>
      </c>
      <c r="O740" t="str">
        <f t="shared" si="47"/>
        <v>1737170</v>
      </c>
      <c r="P740" s="8" t="b">
        <f t="shared" si="45"/>
        <v>1</v>
      </c>
      <c r="Q740" s="8" t="b">
        <f t="shared" si="46"/>
        <v>1</v>
      </c>
    </row>
    <row r="741" spans="1:17" ht="15.75" hidden="1" x14ac:dyDescent="0.25">
      <c r="A741" t="str">
        <f>VLOOKUP(O741,'OLDPY1 Public Dist &amp; Sch'!A735:C5592,3,FALSE)</f>
        <v>03026202026</v>
      </c>
      <c r="B741" s="126">
        <v>1737230</v>
      </c>
      <c r="C741" s="101" t="s">
        <v>2432</v>
      </c>
      <c r="D741" s="102">
        <f>VLOOKUP($B741,'FY24 Formula counts Final Feds'!$D$4:$L$855,3,FALSE)</f>
        <v>94</v>
      </c>
      <c r="E741" s="102">
        <f>VLOOKUP($B741,'FY24 Formula counts Final Feds'!$D$4:$L$855,9,FALSE)</f>
        <v>432</v>
      </c>
      <c r="F741" s="129">
        <f>VLOOKUP($B741,'from ED Prelim 2021 (PY)'!$A$6:$E$856,5,FALSE)</f>
        <v>0.21759259259259259</v>
      </c>
      <c r="H741" s="102">
        <v>61</v>
      </c>
      <c r="I741" s="102">
        <v>409</v>
      </c>
      <c r="J741" s="103">
        <v>0.1491442542787286</v>
      </c>
      <c r="L741" s="130">
        <f t="shared" si="44"/>
        <v>-33</v>
      </c>
      <c r="M741" s="130">
        <f t="shared" si="44"/>
        <v>-23</v>
      </c>
      <c r="N741" s="130">
        <f t="shared" si="44"/>
        <v>-6.8448338313863988E-2</v>
      </c>
      <c r="O741" t="str">
        <f t="shared" si="47"/>
        <v>1737230</v>
      </c>
      <c r="P741" s="8" t="b">
        <f t="shared" si="45"/>
        <v>1</v>
      </c>
      <c r="Q741" s="8" t="b">
        <f t="shared" si="46"/>
        <v>1</v>
      </c>
    </row>
    <row r="742" spans="1:17" ht="15.75" hidden="1" x14ac:dyDescent="0.25">
      <c r="A742" t="str">
        <f>VLOOKUP(O742,'OLDPY1 Public Dist &amp; Sch'!A736:C5593,3,FALSE)</f>
        <v>32046258004</v>
      </c>
      <c r="B742" s="126">
        <v>1737320</v>
      </c>
      <c r="C742" s="101" t="s">
        <v>2433</v>
      </c>
      <c r="D742" s="102">
        <f>VLOOKUP($B742,'FY24 Formula counts Final Feds'!$D$4:$L$855,3,FALSE)</f>
        <v>35</v>
      </c>
      <c r="E742" s="102">
        <f>VLOOKUP($B742,'FY24 Formula counts Final Feds'!$D$4:$L$855,9,FALSE)</f>
        <v>511</v>
      </c>
      <c r="F742" s="129">
        <f>VLOOKUP($B742,'from ED Prelim 2021 (PY)'!$A$6:$E$856,5,FALSE)</f>
        <v>6.8493150684931503E-2</v>
      </c>
      <c r="H742" s="102">
        <v>41</v>
      </c>
      <c r="I742" s="102">
        <v>514</v>
      </c>
      <c r="J742" s="103">
        <v>7.9766536964980539E-2</v>
      </c>
      <c r="L742" s="130">
        <f t="shared" si="44"/>
        <v>6</v>
      </c>
      <c r="M742" s="130">
        <f t="shared" si="44"/>
        <v>3</v>
      </c>
      <c r="N742" s="130">
        <f t="shared" si="44"/>
        <v>1.1273386280049036E-2</v>
      </c>
      <c r="O742" t="str">
        <f t="shared" si="47"/>
        <v>1737320</v>
      </c>
      <c r="P742" s="8" t="b">
        <f t="shared" si="45"/>
        <v>1</v>
      </c>
      <c r="Q742" s="8" t="b">
        <f t="shared" si="46"/>
        <v>1</v>
      </c>
    </row>
    <row r="743" spans="1:17" ht="15.75" hidden="1" x14ac:dyDescent="0.25">
      <c r="A743" t="str">
        <f>VLOOKUP(O743,'OLDPY1 Public Dist &amp; Sch'!A737:C5594,3,FALSE)</f>
        <v>09010169004</v>
      </c>
      <c r="B743" s="126">
        <v>1737380</v>
      </c>
      <c r="C743" s="101" t="s">
        <v>2434</v>
      </c>
      <c r="D743" s="102">
        <f>VLOOKUP($B743,'FY24 Formula counts Final Feds'!$D$4:$L$855,3,FALSE)</f>
        <v>33</v>
      </c>
      <c r="E743" s="102">
        <f>VLOOKUP($B743,'FY24 Formula counts Final Feds'!$D$4:$L$855,9,FALSE)</f>
        <v>841</v>
      </c>
      <c r="F743" s="129">
        <f>VLOOKUP($B743,'from ED Prelim 2021 (PY)'!$A$6:$E$856,5,FALSE)</f>
        <v>3.9239001189060645E-2</v>
      </c>
      <c r="H743" s="102">
        <v>43</v>
      </c>
      <c r="I743" s="102">
        <v>832</v>
      </c>
      <c r="J743" s="103">
        <v>5.1682692307692304E-2</v>
      </c>
      <c r="L743" s="130">
        <f t="shared" si="44"/>
        <v>10</v>
      </c>
      <c r="M743" s="130">
        <f t="shared" si="44"/>
        <v>-9</v>
      </c>
      <c r="N743" s="130">
        <f t="shared" si="44"/>
        <v>1.244369111863166E-2</v>
      </c>
      <c r="O743" t="str">
        <f t="shared" si="47"/>
        <v>1737380</v>
      </c>
      <c r="P743" s="8" t="b">
        <f t="shared" si="45"/>
        <v>1</v>
      </c>
      <c r="Q743" s="8" t="b">
        <f t="shared" si="46"/>
        <v>1</v>
      </c>
    </row>
    <row r="744" spans="1:17" ht="15.75" hidden="1" x14ac:dyDescent="0.25">
      <c r="A744" t="str">
        <f>VLOOKUP(O744,'OLDPY1 Public Dist &amp; Sch'!A738:C5595,3,FALSE)</f>
        <v>09010305016</v>
      </c>
      <c r="B744" s="126">
        <v>1737410</v>
      </c>
      <c r="C744" s="101" t="s">
        <v>2435</v>
      </c>
      <c r="D744" s="102">
        <f>VLOOKUP($B744,'FY24 Formula counts Final Feds'!$D$4:$L$855,3,FALSE)</f>
        <v>18</v>
      </c>
      <c r="E744" s="102">
        <f>VLOOKUP($B744,'FY24 Formula counts Final Feds'!$D$4:$L$855,9,FALSE)</f>
        <v>500</v>
      </c>
      <c r="F744" s="129">
        <f>VLOOKUP($B744,'from ED Prelim 2021 (PY)'!$A$6:$E$856,5,FALSE)</f>
        <v>3.5999999999999997E-2</v>
      </c>
      <c r="H744" s="102">
        <v>21</v>
      </c>
      <c r="I744" s="102">
        <v>495</v>
      </c>
      <c r="J744" s="103">
        <v>4.2424242424242427E-2</v>
      </c>
      <c r="L744" s="130">
        <f t="shared" si="44"/>
        <v>3</v>
      </c>
      <c r="M744" s="130">
        <f t="shared" si="44"/>
        <v>-5</v>
      </c>
      <c r="N744" s="130">
        <f t="shared" si="44"/>
        <v>6.4242424242424295E-3</v>
      </c>
      <c r="O744" t="str">
        <f t="shared" si="47"/>
        <v>1737410</v>
      </c>
      <c r="P744" s="8" t="b">
        <f t="shared" si="45"/>
        <v>1</v>
      </c>
      <c r="Q744" s="8" t="b">
        <f t="shared" si="46"/>
        <v>1</v>
      </c>
    </row>
    <row r="745" spans="1:17" ht="15.75" x14ac:dyDescent="0.25">
      <c r="A745" t="str">
        <f>VLOOKUP(O745,'OLDPY1 Public Dist &amp; Sch'!A739:C5596,3,FALSE)</f>
        <v>50082030003</v>
      </c>
      <c r="B745" s="126">
        <v>1737440</v>
      </c>
      <c r="C745" s="101" t="s">
        <v>2436</v>
      </c>
      <c r="D745" s="102">
        <f>VLOOKUP($B745,'FY24 Formula counts Final Feds'!$D$4:$L$855,3,FALSE)</f>
        <v>7</v>
      </c>
      <c r="E745" s="102">
        <f>VLOOKUP($B745,'FY24 Formula counts Final Feds'!$D$4:$L$855,9,FALSE)</f>
        <v>73</v>
      </c>
      <c r="F745" s="129">
        <f>VLOOKUP($B745,'from ED Prelim 2021 (PY)'!$A$6:$E$856,5,FALSE)</f>
        <v>9.5890410958904104E-2</v>
      </c>
      <c r="H745" s="102">
        <v>3</v>
      </c>
      <c r="I745" s="102">
        <v>71</v>
      </c>
      <c r="J745" s="103">
        <v>4.2253521126760563E-2</v>
      </c>
      <c r="L745" s="130">
        <f t="shared" si="44"/>
        <v>-4</v>
      </c>
      <c r="M745" s="130">
        <f t="shared" si="44"/>
        <v>-2</v>
      </c>
      <c r="N745" s="130">
        <f t="shared" si="44"/>
        <v>-5.3636889832143542E-2</v>
      </c>
      <c r="O745" t="str">
        <f t="shared" si="47"/>
        <v>1737440</v>
      </c>
      <c r="P745" s="8" t="b">
        <f t="shared" si="45"/>
        <v>0</v>
      </c>
      <c r="Q745" s="8" t="b">
        <f t="shared" si="46"/>
        <v>0</v>
      </c>
    </row>
    <row r="746" spans="1:17" ht="15.75" hidden="1" x14ac:dyDescent="0.25">
      <c r="A746" t="str">
        <f>VLOOKUP(O746,'OLDPY1 Public Dist &amp; Sch'!A740:C5597,3,FALSE)</f>
        <v>13014141502</v>
      </c>
      <c r="B746" s="126">
        <v>1737470</v>
      </c>
      <c r="C746" s="101" t="s">
        <v>2437</v>
      </c>
      <c r="D746" s="102">
        <f>VLOOKUP($B746,'FY24 Formula counts Final Feds'!$D$4:$L$855,3,FALSE)</f>
        <v>23</v>
      </c>
      <c r="E746" s="102">
        <f>VLOOKUP($B746,'FY24 Formula counts Final Feds'!$D$4:$L$855,9,FALSE)</f>
        <v>173</v>
      </c>
      <c r="F746" s="129">
        <f>VLOOKUP($B746,'from ED Prelim 2021 (PY)'!$A$6:$E$856,5,FALSE)</f>
        <v>0.13294797687861271</v>
      </c>
      <c r="H746" s="102">
        <v>15</v>
      </c>
      <c r="I746" s="102">
        <v>175</v>
      </c>
      <c r="J746" s="103">
        <v>8.5714285714285715E-2</v>
      </c>
      <c r="L746" s="130">
        <f t="shared" si="44"/>
        <v>-8</v>
      </c>
      <c r="M746" s="130">
        <f t="shared" si="44"/>
        <v>2</v>
      </c>
      <c r="N746" s="130">
        <f t="shared" si="44"/>
        <v>-4.7233691164326991E-2</v>
      </c>
      <c r="O746" t="str">
        <f t="shared" si="47"/>
        <v>1737470</v>
      </c>
      <c r="P746" s="8" t="b">
        <f t="shared" si="45"/>
        <v>1</v>
      </c>
      <c r="Q746" s="8" t="b">
        <f t="shared" si="46"/>
        <v>1</v>
      </c>
    </row>
    <row r="747" spans="1:17" ht="15.75" hidden="1" x14ac:dyDescent="0.25">
      <c r="A747" t="str">
        <f>VLOOKUP(O747,'OLDPY1 Public Dist &amp; Sch'!A741:C5598,3,FALSE)</f>
        <v>28088100026</v>
      </c>
      <c r="B747" s="126">
        <v>1737490</v>
      </c>
      <c r="C747" s="101" t="s">
        <v>2438</v>
      </c>
      <c r="D747" s="102">
        <f>VLOOKUP($B747,'FY24 Formula counts Final Feds'!$D$4:$L$855,3,FALSE)</f>
        <v>111</v>
      </c>
      <c r="E747" s="102">
        <f>VLOOKUP($B747,'FY24 Formula counts Final Feds'!$D$4:$L$855,9,FALSE)</f>
        <v>663</v>
      </c>
      <c r="F747" s="129">
        <f>VLOOKUP($B747,'from ED Prelim 2021 (PY)'!$A$6:$E$856,5,FALSE)</f>
        <v>0.167420814479638</v>
      </c>
      <c r="H747" s="102">
        <v>99</v>
      </c>
      <c r="I747" s="102">
        <v>663</v>
      </c>
      <c r="J747" s="103">
        <v>0.14932126696832579</v>
      </c>
      <c r="L747" s="130">
        <f t="shared" si="44"/>
        <v>-12</v>
      </c>
      <c r="M747" s="130">
        <f t="shared" si="44"/>
        <v>0</v>
      </c>
      <c r="N747" s="130">
        <f t="shared" si="44"/>
        <v>-1.8099547511312208E-2</v>
      </c>
      <c r="O747" t="str">
        <f t="shared" si="47"/>
        <v>1737490</v>
      </c>
      <c r="P747" s="8" t="b">
        <f t="shared" si="45"/>
        <v>1</v>
      </c>
      <c r="Q747" s="8" t="b">
        <f t="shared" si="46"/>
        <v>1</v>
      </c>
    </row>
    <row r="748" spans="1:17" ht="15.75" hidden="1" x14ac:dyDescent="0.25">
      <c r="A748" t="str">
        <f>VLOOKUP(O748,'OLDPY1 Public Dist &amp; Sch'!A742:C5599,3,FALSE)</f>
        <v>40056006026</v>
      </c>
      <c r="B748" s="126">
        <v>1737590</v>
      </c>
      <c r="C748" s="101" t="s">
        <v>2439</v>
      </c>
      <c r="D748" s="102">
        <f>VLOOKUP($B748,'FY24 Formula counts Final Feds'!$D$4:$L$855,3,FALSE)</f>
        <v>164</v>
      </c>
      <c r="E748" s="102">
        <f>VLOOKUP($B748,'FY24 Formula counts Final Feds'!$D$4:$L$855,9,FALSE)</f>
        <v>1245</v>
      </c>
      <c r="F748" s="129">
        <f>VLOOKUP($B748,'from ED Prelim 2021 (PY)'!$A$6:$E$856,5,FALSE)</f>
        <v>0.13172690763052208</v>
      </c>
      <c r="H748" s="102">
        <v>165</v>
      </c>
      <c r="I748" s="102">
        <v>1207</v>
      </c>
      <c r="J748" s="103">
        <v>0.13670256835128416</v>
      </c>
      <c r="L748" s="130">
        <f t="shared" si="44"/>
        <v>1</v>
      </c>
      <c r="M748" s="130">
        <f t="shared" si="44"/>
        <v>-38</v>
      </c>
      <c r="N748" s="130">
        <f t="shared" si="44"/>
        <v>4.9756607207620818E-3</v>
      </c>
      <c r="O748" t="str">
        <f t="shared" si="47"/>
        <v>1737590</v>
      </c>
      <c r="P748" s="8" t="b">
        <f t="shared" si="45"/>
        <v>1</v>
      </c>
      <c r="Q748" s="8" t="b">
        <f t="shared" si="46"/>
        <v>1</v>
      </c>
    </row>
    <row r="749" spans="1:17" ht="15.75" hidden="1" x14ac:dyDescent="0.25">
      <c r="A749" t="str">
        <f>VLOOKUP(O749,'OLDPY1 Public Dist &amp; Sch'!A743:C5600,3,FALSE)</f>
        <v>45079138026</v>
      </c>
      <c r="B749" s="126">
        <v>1737650</v>
      </c>
      <c r="C749" s="101" t="s">
        <v>2440</v>
      </c>
      <c r="D749" s="102">
        <f>VLOOKUP($B749,'FY24 Formula counts Final Feds'!$D$4:$L$855,3,FALSE)</f>
        <v>72</v>
      </c>
      <c r="E749" s="102">
        <f>VLOOKUP($B749,'FY24 Formula counts Final Feds'!$D$4:$L$855,9,FALSE)</f>
        <v>486</v>
      </c>
      <c r="F749" s="129">
        <f>VLOOKUP($B749,'from ED Prelim 2021 (PY)'!$A$6:$E$856,5,FALSE)</f>
        <v>0.14814814814814814</v>
      </c>
      <c r="H749" s="102">
        <v>70</v>
      </c>
      <c r="I749" s="102">
        <v>499</v>
      </c>
      <c r="J749" s="103">
        <v>0.14028056112224449</v>
      </c>
      <c r="L749" s="130">
        <f t="shared" si="44"/>
        <v>-2</v>
      </c>
      <c r="M749" s="130">
        <f t="shared" si="44"/>
        <v>13</v>
      </c>
      <c r="N749" s="130">
        <f t="shared" si="44"/>
        <v>-7.8675870259036496E-3</v>
      </c>
      <c r="O749" t="str">
        <f t="shared" si="47"/>
        <v>1737650</v>
      </c>
      <c r="P749" s="8" t="b">
        <f t="shared" si="45"/>
        <v>1</v>
      </c>
      <c r="Q749" s="8" t="b">
        <f t="shared" si="46"/>
        <v>1</v>
      </c>
    </row>
    <row r="750" spans="1:17" ht="15.75" hidden="1" x14ac:dyDescent="0.25">
      <c r="A750" t="str">
        <f>VLOOKUP(O750,'OLDPY1 Public Dist &amp; Sch'!A744:C5601,3,FALSE)</f>
        <v>07016194002</v>
      </c>
      <c r="B750" s="126">
        <v>1737680</v>
      </c>
      <c r="C750" s="101" t="s">
        <v>2441</v>
      </c>
      <c r="D750" s="102">
        <f>VLOOKUP($B750,'FY24 Formula counts Final Feds'!$D$4:$L$855,3,FALSE)</f>
        <v>375</v>
      </c>
      <c r="E750" s="102">
        <f>VLOOKUP($B750,'FY24 Formula counts Final Feds'!$D$4:$L$855,9,FALSE)</f>
        <v>1619</v>
      </c>
      <c r="F750" s="129">
        <f>VLOOKUP($B750,'from ED Prelim 2021 (PY)'!$A$6:$E$856,5,FALSE)</f>
        <v>0.23162445954292774</v>
      </c>
      <c r="H750" s="102">
        <v>367</v>
      </c>
      <c r="I750" s="102">
        <v>1570</v>
      </c>
      <c r="J750" s="103">
        <v>0.23375796178343949</v>
      </c>
      <c r="L750" s="130">
        <f t="shared" si="44"/>
        <v>-8</v>
      </c>
      <c r="M750" s="130">
        <f t="shared" si="44"/>
        <v>-49</v>
      </c>
      <c r="N750" s="130">
        <f t="shared" si="44"/>
        <v>2.1335022405117587E-3</v>
      </c>
      <c r="O750" t="str">
        <f t="shared" si="47"/>
        <v>1737680</v>
      </c>
      <c r="P750" s="8" t="b">
        <f t="shared" si="45"/>
        <v>1</v>
      </c>
      <c r="Q750" s="8" t="b">
        <f t="shared" si="46"/>
        <v>1</v>
      </c>
    </row>
    <row r="751" spans="1:17" ht="15.75" hidden="1" x14ac:dyDescent="0.25">
      <c r="A751" t="str">
        <f>VLOOKUP(O751,'OLDPY1 Public Dist &amp; Sch'!A745:C5602,3,FALSE)</f>
        <v>47098005026</v>
      </c>
      <c r="B751" s="126">
        <v>1742310</v>
      </c>
      <c r="C751" s="101" t="s">
        <v>2442</v>
      </c>
      <c r="D751" s="102">
        <f>VLOOKUP($B751,'FY24 Formula counts Final Feds'!$D$4:$L$855,3,FALSE)</f>
        <v>610</v>
      </c>
      <c r="E751" s="102">
        <f>VLOOKUP($B751,'FY24 Formula counts Final Feds'!$D$4:$L$855,9,FALSE)</f>
        <v>3480</v>
      </c>
      <c r="F751" s="129">
        <f>VLOOKUP($B751,'from ED Prelim 2021 (PY)'!$A$6:$E$856,5,FALSE)</f>
        <v>0.17528735632183909</v>
      </c>
      <c r="H751" s="102">
        <v>537</v>
      </c>
      <c r="I751" s="102">
        <v>3387</v>
      </c>
      <c r="J751" s="103">
        <v>0.15854738706820196</v>
      </c>
      <c r="L751" s="130">
        <f t="shared" si="44"/>
        <v>-73</v>
      </c>
      <c r="M751" s="130">
        <f t="shared" si="44"/>
        <v>-93</v>
      </c>
      <c r="N751" s="130">
        <f t="shared" si="44"/>
        <v>-1.6739969253637133E-2</v>
      </c>
      <c r="O751" t="str">
        <f t="shared" si="47"/>
        <v>1742310</v>
      </c>
      <c r="P751" s="8" t="b">
        <f t="shared" si="45"/>
        <v>1</v>
      </c>
      <c r="Q751" s="8" t="b">
        <f t="shared" si="46"/>
        <v>1</v>
      </c>
    </row>
    <row r="752" spans="1:17" ht="18.75" x14ac:dyDescent="0.3">
      <c r="A752" t="str">
        <f>VLOOKUP(O752,'OLDPY1 Public Dist &amp; Sch'!A746:C5603,3,FALSE)</f>
        <v>47052220002</v>
      </c>
      <c r="B752" s="126">
        <v>1737800</v>
      </c>
      <c r="C752" s="173" t="s">
        <v>2443</v>
      </c>
      <c r="D752" s="174">
        <f>VLOOKUP($B752,'FY24 Formula counts Final Feds'!$D$4:$L$855,3,FALSE)</f>
        <v>10</v>
      </c>
      <c r="E752" s="174">
        <f>VLOOKUP($B752,'FY24 Formula counts Final Feds'!$D$4:$L$855,9,FALSE)</f>
        <v>58</v>
      </c>
      <c r="F752" s="175">
        <f>VLOOKUP($B752,'from ED Prelim 2021 (PY)'!$A$6:$E$856,5,FALSE)</f>
        <v>0.17241379310344829</v>
      </c>
      <c r="G752" s="176"/>
      <c r="H752" s="174">
        <v>5</v>
      </c>
      <c r="I752" s="174">
        <v>58</v>
      </c>
      <c r="J752" s="177">
        <v>8.6206896551724144E-2</v>
      </c>
      <c r="K752" s="176"/>
      <c r="L752" s="178">
        <f t="shared" si="44"/>
        <v>-5</v>
      </c>
      <c r="M752" s="178">
        <f t="shared" si="44"/>
        <v>0</v>
      </c>
      <c r="N752" s="178">
        <f t="shared" si="44"/>
        <v>-8.6206896551724144E-2</v>
      </c>
      <c r="O752" t="str">
        <f t="shared" si="47"/>
        <v>1737800</v>
      </c>
      <c r="P752" s="8" t="b">
        <f t="shared" si="45"/>
        <v>0</v>
      </c>
      <c r="Q752" s="8" t="b">
        <f t="shared" si="46"/>
        <v>1</v>
      </c>
    </row>
    <row r="753" spans="1:17" ht="15.75" hidden="1" x14ac:dyDescent="0.25">
      <c r="A753" t="str">
        <f>VLOOKUP(O753,'OLDPY1 Public Dist &amp; Sch'!A747:C5604,3,FALSE)</f>
        <v>11087005A26</v>
      </c>
      <c r="B753" s="126">
        <v>1737830</v>
      </c>
      <c r="C753" s="101" t="s">
        <v>2444</v>
      </c>
      <c r="D753" s="102">
        <f>VLOOKUP($B753,'FY24 Formula counts Final Feds'!$D$4:$L$855,3,FALSE)</f>
        <v>48</v>
      </c>
      <c r="E753" s="102">
        <f>VLOOKUP($B753,'FY24 Formula counts Final Feds'!$D$4:$L$855,9,FALSE)</f>
        <v>482</v>
      </c>
      <c r="F753" s="129">
        <f>VLOOKUP($B753,'from ED Prelim 2021 (PY)'!$A$6:$E$856,5,FALSE)</f>
        <v>9.9585062240663894E-2</v>
      </c>
      <c r="H753" s="102">
        <v>46</v>
      </c>
      <c r="I753" s="102">
        <v>473</v>
      </c>
      <c r="J753" s="103">
        <v>9.7251585623678652E-2</v>
      </c>
      <c r="L753" s="130">
        <f t="shared" si="44"/>
        <v>-2</v>
      </c>
      <c r="M753" s="130">
        <f t="shared" si="44"/>
        <v>-9</v>
      </c>
      <c r="N753" s="130">
        <f t="shared" si="44"/>
        <v>-2.3334766169852417E-3</v>
      </c>
      <c r="O753" t="str">
        <f t="shared" si="47"/>
        <v>1737830</v>
      </c>
      <c r="P753" s="8" t="b">
        <f t="shared" si="45"/>
        <v>1</v>
      </c>
      <c r="Q753" s="8" t="b">
        <f t="shared" si="46"/>
        <v>1</v>
      </c>
    </row>
    <row r="754" spans="1:17" ht="15.75" hidden="1" x14ac:dyDescent="0.25">
      <c r="A754" t="str">
        <f>VLOOKUP(O754,'OLDPY1 Public Dist &amp; Sch'!A748:C5605,3,FALSE)</f>
        <v>08043206026</v>
      </c>
      <c r="B754" s="126">
        <v>1737980</v>
      </c>
      <c r="C754" s="101" t="s">
        <v>2445</v>
      </c>
      <c r="D754" s="102">
        <f>VLOOKUP($B754,'FY24 Formula counts Final Feds'!$D$4:$L$855,3,FALSE)</f>
        <v>60</v>
      </c>
      <c r="E754" s="102">
        <f>VLOOKUP($B754,'FY24 Formula counts Final Feds'!$D$4:$L$855,9,FALSE)</f>
        <v>527</v>
      </c>
      <c r="F754" s="129">
        <f>VLOOKUP($B754,'from ED Prelim 2021 (PY)'!$A$6:$E$856,5,FALSE)</f>
        <v>0.11385199240986717</v>
      </c>
      <c r="H754" s="102">
        <v>49</v>
      </c>
      <c r="I754" s="102">
        <v>513</v>
      </c>
      <c r="J754" s="103">
        <v>9.5516569200779722E-2</v>
      </c>
      <c r="L754" s="130">
        <f t="shared" si="44"/>
        <v>-11</v>
      </c>
      <c r="M754" s="130">
        <f t="shared" si="44"/>
        <v>-14</v>
      </c>
      <c r="N754" s="130">
        <f t="shared" si="44"/>
        <v>-1.8335423209087445E-2</v>
      </c>
      <c r="O754" t="str">
        <f t="shared" si="47"/>
        <v>1737980</v>
      </c>
      <c r="P754" s="8" t="b">
        <f t="shared" si="45"/>
        <v>1</v>
      </c>
      <c r="Q754" s="8" t="b">
        <f t="shared" si="46"/>
        <v>1</v>
      </c>
    </row>
    <row r="755" spans="1:17" ht="15.75" hidden="1" x14ac:dyDescent="0.25">
      <c r="A755" t="str">
        <f>VLOOKUP(O755,'OLDPY1 Public Dist &amp; Sch'!A749:C5606,3,FALSE)</f>
        <v>35050044002</v>
      </c>
      <c r="B755" s="126">
        <v>1700112</v>
      </c>
      <c r="C755" s="101" t="s">
        <v>2446</v>
      </c>
      <c r="D755" s="102">
        <f>VLOOKUP($B755,'FY24 Formula counts Final Feds'!$D$4:$L$855,3,FALSE)</f>
        <v>451</v>
      </c>
      <c r="E755" s="102">
        <f>VLOOKUP($B755,'FY24 Formula counts Final Feds'!$D$4:$L$855,9,FALSE)</f>
        <v>1762</v>
      </c>
      <c r="F755" s="129">
        <f>VLOOKUP($B755,'from ED Prelim 2021 (PY)'!$A$6:$E$856,5,FALSE)</f>
        <v>0.25595913734392733</v>
      </c>
      <c r="H755" s="102">
        <v>581</v>
      </c>
      <c r="I755" s="102">
        <v>1725</v>
      </c>
      <c r="J755" s="103">
        <v>0.33681159420289852</v>
      </c>
      <c r="L755" s="130">
        <f t="shared" si="44"/>
        <v>130</v>
      </c>
      <c r="M755" s="130">
        <f t="shared" si="44"/>
        <v>-37</v>
      </c>
      <c r="N755" s="130">
        <f t="shared" si="44"/>
        <v>8.0852456858971189E-2</v>
      </c>
      <c r="O755" t="str">
        <f t="shared" si="47"/>
        <v>1700112</v>
      </c>
      <c r="P755" s="8" t="b">
        <f t="shared" si="45"/>
        <v>1</v>
      </c>
      <c r="Q755" s="8" t="b">
        <f t="shared" si="46"/>
        <v>1</v>
      </c>
    </row>
    <row r="756" spans="1:17" ht="15.75" hidden="1" x14ac:dyDescent="0.25">
      <c r="A756" t="str">
        <f>VLOOKUP(O756,'OLDPY1 Public Dist &amp; Sch'!A750:C5607,3,FALSE)</f>
        <v>35050040017</v>
      </c>
      <c r="B756" s="126">
        <v>1738100</v>
      </c>
      <c r="C756" s="101" t="s">
        <v>2447</v>
      </c>
      <c r="D756" s="102">
        <f>VLOOKUP($B756,'FY24 Formula counts Final Feds'!$D$4:$L$855,3,FALSE)</f>
        <v>169</v>
      </c>
      <c r="E756" s="102">
        <f>VLOOKUP($B756,'FY24 Formula counts Final Feds'!$D$4:$L$855,9,FALSE)</f>
        <v>878</v>
      </c>
      <c r="F756" s="129">
        <f>VLOOKUP($B756,'from ED Prelim 2021 (PY)'!$A$6:$E$856,5,FALSE)</f>
        <v>0.19248291571753987</v>
      </c>
      <c r="H756" s="102">
        <v>201</v>
      </c>
      <c r="I756" s="102">
        <v>860</v>
      </c>
      <c r="J756" s="103">
        <v>0.23372093023255813</v>
      </c>
      <c r="L756" s="130">
        <f t="shared" si="44"/>
        <v>32</v>
      </c>
      <c r="M756" s="130">
        <f t="shared" si="44"/>
        <v>-18</v>
      </c>
      <c r="N756" s="130">
        <f t="shared" si="44"/>
        <v>4.1238014515018268E-2</v>
      </c>
      <c r="O756" t="str">
        <f t="shared" si="47"/>
        <v>1738100</v>
      </c>
      <c r="P756" s="8" t="b">
        <f t="shared" si="45"/>
        <v>1</v>
      </c>
      <c r="Q756" s="8" t="b">
        <f t="shared" si="46"/>
        <v>1</v>
      </c>
    </row>
    <row r="757" spans="1:17" ht="15.75" hidden="1" x14ac:dyDescent="0.25">
      <c r="A757" t="str">
        <f>VLOOKUP(O757,'OLDPY1 Public Dist &amp; Sch'!A751:C5608,3,FALSE)</f>
        <v>11070300026</v>
      </c>
      <c r="B757" s="126">
        <v>1738130</v>
      </c>
      <c r="C757" s="101" t="s">
        <v>2448</v>
      </c>
      <c r="D757" s="102">
        <f>VLOOKUP($B757,'FY24 Formula counts Final Feds'!$D$4:$L$855,3,FALSE)</f>
        <v>148</v>
      </c>
      <c r="E757" s="102">
        <f>VLOOKUP($B757,'FY24 Formula counts Final Feds'!$D$4:$L$855,9,FALSE)</f>
        <v>1405</v>
      </c>
      <c r="F757" s="129">
        <f>VLOOKUP($B757,'from ED Prelim 2021 (PY)'!$A$6:$E$856,5,FALSE)</f>
        <v>0.10533807829181495</v>
      </c>
      <c r="H757" s="102">
        <v>151</v>
      </c>
      <c r="I757" s="102">
        <v>1352</v>
      </c>
      <c r="J757" s="103">
        <v>0.11168639053254438</v>
      </c>
      <c r="L757" s="130">
        <f t="shared" si="44"/>
        <v>3</v>
      </c>
      <c r="M757" s="130">
        <f t="shared" si="44"/>
        <v>-53</v>
      </c>
      <c r="N757" s="130">
        <f t="shared" si="44"/>
        <v>6.3483122407294312E-3</v>
      </c>
      <c r="O757" t="str">
        <f t="shared" si="47"/>
        <v>1738130</v>
      </c>
      <c r="P757" s="8" t="b">
        <f t="shared" si="45"/>
        <v>1</v>
      </c>
      <c r="Q757" s="8" t="b">
        <f t="shared" si="46"/>
        <v>1</v>
      </c>
    </row>
    <row r="758" spans="1:17" ht="15.75" hidden="1" x14ac:dyDescent="0.25">
      <c r="A758" t="str">
        <f>VLOOKUP(O758,'OLDPY1 Public Dist &amp; Sch'!A752:C5609,3,FALSE)</f>
        <v>13041079002</v>
      </c>
      <c r="B758" s="126">
        <v>1738190</v>
      </c>
      <c r="C758" s="101" t="s">
        <v>2449</v>
      </c>
      <c r="D758" s="102">
        <f>VLOOKUP($B758,'FY24 Formula counts Final Feds'!$D$4:$L$855,3,FALSE)</f>
        <v>33</v>
      </c>
      <c r="E758" s="102">
        <f>VLOOKUP($B758,'FY24 Formula counts Final Feds'!$D$4:$L$855,9,FALSE)</f>
        <v>231</v>
      </c>
      <c r="F758" s="129">
        <f>VLOOKUP($B758,'from ED Prelim 2021 (PY)'!$A$6:$E$856,5,FALSE)</f>
        <v>0.14285714285714285</v>
      </c>
      <c r="H758" s="102">
        <v>40</v>
      </c>
      <c r="I758" s="102">
        <v>229</v>
      </c>
      <c r="J758" s="103">
        <v>0.17467248908296942</v>
      </c>
      <c r="L758" s="130">
        <f t="shared" si="44"/>
        <v>7</v>
      </c>
      <c r="M758" s="130">
        <f t="shared" si="44"/>
        <v>-2</v>
      </c>
      <c r="N758" s="130">
        <f t="shared" si="44"/>
        <v>3.1815346225826574E-2</v>
      </c>
      <c r="O758" t="str">
        <f t="shared" si="47"/>
        <v>1738190</v>
      </c>
      <c r="P758" s="8" t="b">
        <f t="shared" si="45"/>
        <v>1</v>
      </c>
      <c r="Q758" s="8" t="b">
        <f t="shared" si="46"/>
        <v>1</v>
      </c>
    </row>
    <row r="759" spans="1:17" ht="15.75" hidden="1" x14ac:dyDescent="0.25">
      <c r="A759" t="str">
        <f>VLOOKUP(O759,'OLDPY1 Public Dist &amp; Sch'!A753:C5610,3,FALSE)</f>
        <v>56099161002</v>
      </c>
      <c r="B759" s="126">
        <v>1738220</v>
      </c>
      <c r="C759" s="101" t="s">
        <v>2450</v>
      </c>
      <c r="D759" s="102">
        <f>VLOOKUP($B759,'FY24 Formula counts Final Feds'!$D$4:$L$855,3,FALSE)</f>
        <v>156</v>
      </c>
      <c r="E759" s="102">
        <f>VLOOKUP($B759,'FY24 Formula counts Final Feds'!$D$4:$L$855,9,FALSE)</f>
        <v>2895</v>
      </c>
      <c r="F759" s="129">
        <f>VLOOKUP($B759,'from ED Prelim 2021 (PY)'!$A$6:$E$856,5,FALSE)</f>
        <v>5.3886010362694303E-2</v>
      </c>
      <c r="H759" s="102">
        <v>104</v>
      </c>
      <c r="I759" s="102">
        <v>2814</v>
      </c>
      <c r="J759" s="103">
        <v>3.6958066808813077E-2</v>
      </c>
      <c r="L759" s="130">
        <f t="shared" si="44"/>
        <v>-52</v>
      </c>
      <c r="M759" s="130">
        <f t="shared" si="44"/>
        <v>-81</v>
      </c>
      <c r="N759" s="130">
        <f t="shared" si="44"/>
        <v>-1.6927943553881226E-2</v>
      </c>
      <c r="O759" t="str">
        <f t="shared" si="47"/>
        <v>1738220</v>
      </c>
      <c r="P759" s="8" t="b">
        <f t="shared" si="45"/>
        <v>1</v>
      </c>
      <c r="Q759" s="8" t="b">
        <f t="shared" si="46"/>
        <v>1</v>
      </c>
    </row>
    <row r="760" spans="1:17" ht="15.75" hidden="1" x14ac:dyDescent="0.25">
      <c r="A760" t="str">
        <f>VLOOKUP(O760,'OLDPY1 Public Dist &amp; Sch'!A754:C5611,3,FALSE)</f>
        <v>07016104002</v>
      </c>
      <c r="B760" s="126">
        <v>1704050</v>
      </c>
      <c r="C760" s="101" t="s">
        <v>2451</v>
      </c>
      <c r="D760" s="102">
        <f>VLOOKUP($B760,'FY24 Formula counts Final Feds'!$D$4:$L$855,3,FALSE)</f>
        <v>417</v>
      </c>
      <c r="E760" s="102">
        <f>VLOOKUP($B760,'FY24 Formula counts Final Feds'!$D$4:$L$855,9,FALSE)</f>
        <v>1686</v>
      </c>
      <c r="F760" s="129">
        <f>VLOOKUP($B760,'from ED Prelim 2021 (PY)'!$A$6:$E$856,5,FALSE)</f>
        <v>0.24733096085409254</v>
      </c>
      <c r="H760" s="102">
        <v>363</v>
      </c>
      <c r="I760" s="102">
        <v>1632</v>
      </c>
      <c r="J760" s="103">
        <v>0.22242647058823528</v>
      </c>
      <c r="L760" s="130">
        <f t="shared" si="44"/>
        <v>-54</v>
      </c>
      <c r="M760" s="130">
        <f t="shared" si="44"/>
        <v>-54</v>
      </c>
      <c r="N760" s="130">
        <f t="shared" si="44"/>
        <v>-2.4904490265857254E-2</v>
      </c>
      <c r="O760" t="str">
        <f t="shared" si="47"/>
        <v>1704050</v>
      </c>
      <c r="P760" s="8" t="b">
        <f t="shared" si="45"/>
        <v>1</v>
      </c>
      <c r="Q760" s="8" t="b">
        <f t="shared" si="46"/>
        <v>1</v>
      </c>
    </row>
    <row r="761" spans="1:17" ht="15.75" hidden="1" x14ac:dyDescent="0.25">
      <c r="A761" t="str">
        <f>VLOOKUP(O761,'OLDPY1 Public Dist &amp; Sch'!A755:C5612,3,FALSE)</f>
        <v>07016171002</v>
      </c>
      <c r="B761" s="126">
        <v>1738370</v>
      </c>
      <c r="C761" s="101" t="s">
        <v>2452</v>
      </c>
      <c r="D761" s="102">
        <f>VLOOKUP($B761,'FY24 Formula counts Final Feds'!$D$4:$L$855,3,FALSE)</f>
        <v>209</v>
      </c>
      <c r="E761" s="102">
        <f>VLOOKUP($B761,'FY24 Formula counts Final Feds'!$D$4:$L$855,9,FALSE)</f>
        <v>1142</v>
      </c>
      <c r="F761" s="129">
        <f>VLOOKUP($B761,'from ED Prelim 2021 (PY)'!$A$6:$E$856,5,FALSE)</f>
        <v>0.18301225919439579</v>
      </c>
      <c r="H761" s="102">
        <v>177</v>
      </c>
      <c r="I761" s="102">
        <v>1105</v>
      </c>
      <c r="J761" s="103">
        <v>0.16018099547511314</v>
      </c>
      <c r="L761" s="130">
        <f t="shared" si="44"/>
        <v>-32</v>
      </c>
      <c r="M761" s="130">
        <f t="shared" si="44"/>
        <v>-37</v>
      </c>
      <c r="N761" s="130">
        <f t="shared" si="44"/>
        <v>-2.2831263719282652E-2</v>
      </c>
      <c r="O761" t="str">
        <f t="shared" si="47"/>
        <v>1738370</v>
      </c>
      <c r="P761" s="8" t="b">
        <f t="shared" si="45"/>
        <v>1</v>
      </c>
      <c r="Q761" s="8" t="b">
        <f t="shared" si="46"/>
        <v>1</v>
      </c>
    </row>
    <row r="762" spans="1:17" ht="15.75" hidden="1" x14ac:dyDescent="0.25">
      <c r="A762" t="str">
        <f>VLOOKUP(O762,'OLDPY1 Public Dist &amp; Sch'!A756:C5613,3,FALSE)</f>
        <v>05016029002</v>
      </c>
      <c r="B762" s="126">
        <v>1738400</v>
      </c>
      <c r="C762" s="101" t="s">
        <v>2453</v>
      </c>
      <c r="D762" s="102">
        <f>VLOOKUP($B762,'FY24 Formula counts Final Feds'!$D$4:$L$855,3,FALSE)</f>
        <v>14</v>
      </c>
      <c r="E762" s="102">
        <f>VLOOKUP($B762,'FY24 Formula counts Final Feds'!$D$4:$L$855,9,FALSE)</f>
        <v>562</v>
      </c>
      <c r="F762" s="129">
        <f>VLOOKUP($B762,'from ED Prelim 2021 (PY)'!$A$6:$E$856,5,FALSE)</f>
        <v>2.491103202846975E-2</v>
      </c>
      <c r="H762" s="102">
        <v>27</v>
      </c>
      <c r="I762" s="102">
        <v>544</v>
      </c>
      <c r="J762" s="103">
        <v>4.9632352941176468E-2</v>
      </c>
      <c r="L762" s="130">
        <f t="shared" si="44"/>
        <v>13</v>
      </c>
      <c r="M762" s="130">
        <f t="shared" si="44"/>
        <v>-18</v>
      </c>
      <c r="N762" s="130">
        <f t="shared" si="44"/>
        <v>2.4721320912706717E-2</v>
      </c>
      <c r="O762" t="str">
        <f t="shared" si="47"/>
        <v>1738400</v>
      </c>
      <c r="P762" s="8" t="b">
        <f t="shared" si="45"/>
        <v>1</v>
      </c>
      <c r="Q762" s="8" t="b">
        <f t="shared" si="46"/>
        <v>1</v>
      </c>
    </row>
    <row r="763" spans="1:17" ht="15.75" hidden="1" x14ac:dyDescent="0.25">
      <c r="A763" t="str">
        <f>VLOOKUP(O763,'OLDPY1 Public Dist &amp; Sch'!A757:C5614,3,FALSE)</f>
        <v>16019427026</v>
      </c>
      <c r="B763" s="126">
        <v>1738460</v>
      </c>
      <c r="C763" s="101" t="s">
        <v>2454</v>
      </c>
      <c r="D763" s="102">
        <f>VLOOKUP($B763,'FY24 Formula counts Final Feds'!$D$4:$L$855,3,FALSE)</f>
        <v>301</v>
      </c>
      <c r="E763" s="102">
        <f>VLOOKUP($B763,'FY24 Formula counts Final Feds'!$D$4:$L$855,9,FALSE)</f>
        <v>4021</v>
      </c>
      <c r="F763" s="129">
        <f>VLOOKUP($B763,'from ED Prelim 2021 (PY)'!$A$6:$E$856,5,FALSE)</f>
        <v>7.4857000746083063E-2</v>
      </c>
      <c r="H763" s="102">
        <v>313</v>
      </c>
      <c r="I763" s="102">
        <v>3960</v>
      </c>
      <c r="J763" s="103">
        <v>7.9040404040404036E-2</v>
      </c>
      <c r="L763" s="130">
        <f t="shared" si="44"/>
        <v>12</v>
      </c>
      <c r="M763" s="130">
        <f t="shared" si="44"/>
        <v>-61</v>
      </c>
      <c r="N763" s="130">
        <f t="shared" si="44"/>
        <v>4.1834032943209726E-3</v>
      </c>
      <c r="O763" t="str">
        <f t="shared" si="47"/>
        <v>1738460</v>
      </c>
      <c r="P763" s="8" t="b">
        <f t="shared" si="45"/>
        <v>1</v>
      </c>
      <c r="Q763" s="8" t="b">
        <f t="shared" si="46"/>
        <v>1</v>
      </c>
    </row>
    <row r="764" spans="1:17" ht="15.75" hidden="1" x14ac:dyDescent="0.25">
      <c r="A764" t="str">
        <f>VLOOKUP(O764,'OLDPY1 Public Dist &amp; Sch'!A758:C5615,3,FALSE)</f>
        <v>56099090002</v>
      </c>
      <c r="B764" s="126">
        <v>1738520</v>
      </c>
      <c r="C764" s="101" t="s">
        <v>2455</v>
      </c>
      <c r="D764" s="102">
        <f>VLOOKUP($B764,'FY24 Formula counts Final Feds'!$D$4:$L$855,3,FALSE)</f>
        <v>34</v>
      </c>
      <c r="E764" s="102">
        <f>VLOOKUP($B764,'FY24 Formula counts Final Feds'!$D$4:$L$855,9,FALSE)</f>
        <v>381</v>
      </c>
      <c r="F764" s="129">
        <f>VLOOKUP($B764,'from ED Prelim 2021 (PY)'!$A$6:$E$856,5,FALSE)</f>
        <v>8.9238845144356954E-2</v>
      </c>
      <c r="H764" s="102">
        <v>62</v>
      </c>
      <c r="I764" s="102">
        <v>370</v>
      </c>
      <c r="J764" s="103">
        <v>0.16756756756756758</v>
      </c>
      <c r="L764" s="130">
        <f t="shared" si="44"/>
        <v>28</v>
      </c>
      <c r="M764" s="130">
        <f t="shared" si="44"/>
        <v>-11</v>
      </c>
      <c r="N764" s="130">
        <f t="shared" si="44"/>
        <v>7.8328722423210623E-2</v>
      </c>
      <c r="O764" t="str">
        <f t="shared" si="47"/>
        <v>1738520</v>
      </c>
      <c r="P764" s="8" t="b">
        <f t="shared" si="45"/>
        <v>1</v>
      </c>
      <c r="Q764" s="8" t="b">
        <f t="shared" si="46"/>
        <v>1</v>
      </c>
    </row>
    <row r="765" spans="1:17" ht="15.75" hidden="1" x14ac:dyDescent="0.25">
      <c r="A765" t="str">
        <f>VLOOKUP(O765,'OLDPY1 Public Dist &amp; Sch'!A759:C5616,3,FALSE)</f>
        <v>30073005002</v>
      </c>
      <c r="B765" s="126">
        <v>1738550</v>
      </c>
      <c r="C765" s="101" t="s">
        <v>2456</v>
      </c>
      <c r="D765" s="102">
        <f>VLOOKUP($B765,'FY24 Formula counts Final Feds'!$D$4:$L$855,3,FALSE)</f>
        <v>22</v>
      </c>
      <c r="E765" s="102">
        <f>VLOOKUP($B765,'FY24 Formula counts Final Feds'!$D$4:$L$855,9,FALSE)</f>
        <v>92</v>
      </c>
      <c r="F765" s="129">
        <f>VLOOKUP($B765,'from ED Prelim 2021 (PY)'!$A$6:$E$856,5,FALSE)</f>
        <v>0.2391304347826087</v>
      </c>
      <c r="H765" s="102">
        <v>12</v>
      </c>
      <c r="I765" s="102">
        <v>90</v>
      </c>
      <c r="J765" s="103">
        <v>0.13333333333333333</v>
      </c>
      <c r="L765" s="130">
        <f t="shared" si="44"/>
        <v>-10</v>
      </c>
      <c r="M765" s="130">
        <f t="shared" si="44"/>
        <v>-2</v>
      </c>
      <c r="N765" s="130">
        <f t="shared" si="44"/>
        <v>-0.10579710144927537</v>
      </c>
      <c r="O765" t="str">
        <f t="shared" si="47"/>
        <v>1738550</v>
      </c>
      <c r="P765" s="8" t="b">
        <f t="shared" si="45"/>
        <v>1</v>
      </c>
      <c r="Q765" s="8" t="b">
        <f t="shared" si="46"/>
        <v>1</v>
      </c>
    </row>
    <row r="766" spans="1:17" ht="15.75" hidden="1" x14ac:dyDescent="0.25">
      <c r="A766" t="str">
        <f>VLOOKUP(O766,'OLDPY1 Public Dist &amp; Sch'!A760:C5617,3,FALSE)</f>
        <v>03011003026</v>
      </c>
      <c r="B766" s="126">
        <v>1738700</v>
      </c>
      <c r="C766" s="101" t="s">
        <v>2457</v>
      </c>
      <c r="D766" s="102">
        <f>VLOOKUP($B766,'FY24 Formula counts Final Feds'!$D$4:$L$855,3,FALSE)</f>
        <v>402</v>
      </c>
      <c r="E766" s="102">
        <f>VLOOKUP($B766,'FY24 Formula counts Final Feds'!$D$4:$L$855,9,FALSE)</f>
        <v>2620</v>
      </c>
      <c r="F766" s="129">
        <f>VLOOKUP($B766,'from ED Prelim 2021 (PY)'!$A$6:$E$856,5,FALSE)</f>
        <v>0.15343511450381681</v>
      </c>
      <c r="H766" s="102">
        <v>425</v>
      </c>
      <c r="I766" s="102">
        <v>2445</v>
      </c>
      <c r="J766" s="103">
        <v>0.17382413087934559</v>
      </c>
      <c r="L766" s="130">
        <f t="shared" si="44"/>
        <v>23</v>
      </c>
      <c r="M766" s="130">
        <f t="shared" si="44"/>
        <v>-175</v>
      </c>
      <c r="N766" s="130">
        <f t="shared" si="44"/>
        <v>2.0389016375528785E-2</v>
      </c>
      <c r="O766" t="str">
        <f t="shared" si="47"/>
        <v>1738700</v>
      </c>
      <c r="P766" s="8" t="b">
        <f t="shared" si="45"/>
        <v>1</v>
      </c>
      <c r="Q766" s="8" t="b">
        <f t="shared" si="46"/>
        <v>1</v>
      </c>
    </row>
    <row r="767" spans="1:17" ht="15.75" hidden="1" x14ac:dyDescent="0.25">
      <c r="A767" t="str">
        <f>VLOOKUP(O767,'OLDPY1 Public Dist &amp; Sch'!A761:C5618,3,FALSE)</f>
        <v>03025050026</v>
      </c>
      <c r="B767" s="126">
        <v>1738760</v>
      </c>
      <c r="C767" s="101" t="s">
        <v>2458</v>
      </c>
      <c r="D767" s="102">
        <f>VLOOKUP($B767,'FY24 Formula counts Final Feds'!$D$4:$L$855,3,FALSE)</f>
        <v>50</v>
      </c>
      <c r="E767" s="102">
        <f>VLOOKUP($B767,'FY24 Formula counts Final Feds'!$D$4:$L$855,9,FALSE)</f>
        <v>1200</v>
      </c>
      <c r="F767" s="129">
        <f>VLOOKUP($B767,'from ED Prelim 2021 (PY)'!$A$6:$E$856,5,FALSE)</f>
        <v>4.1666666666666664E-2</v>
      </c>
      <c r="H767" s="102">
        <v>50</v>
      </c>
      <c r="I767" s="102">
        <v>1179</v>
      </c>
      <c r="J767" s="103">
        <v>4.2408821034775231E-2</v>
      </c>
      <c r="L767" s="130">
        <f t="shared" si="44"/>
        <v>0</v>
      </c>
      <c r="M767" s="130">
        <f t="shared" si="44"/>
        <v>-21</v>
      </c>
      <c r="N767" s="130">
        <f t="shared" si="44"/>
        <v>7.4215436810856628E-4</v>
      </c>
      <c r="O767" t="str">
        <f t="shared" si="47"/>
        <v>1738760</v>
      </c>
      <c r="P767" s="8" t="b">
        <f t="shared" si="45"/>
        <v>1</v>
      </c>
      <c r="Q767" s="8" t="b">
        <f t="shared" si="46"/>
        <v>1</v>
      </c>
    </row>
    <row r="768" spans="1:17" ht="15.75" hidden="1" x14ac:dyDescent="0.25">
      <c r="A768" t="str">
        <f>VLOOKUP(O768,'OLDPY1 Public Dist &amp; Sch'!A762:C5619,3,FALSE)</f>
        <v>09010130004</v>
      </c>
      <c r="B768" s="126">
        <v>1738790</v>
      </c>
      <c r="C768" s="101" t="s">
        <v>2459</v>
      </c>
      <c r="D768" s="102">
        <f>VLOOKUP($B768,'FY24 Formula counts Final Feds'!$D$4:$L$855,3,FALSE)</f>
        <v>49</v>
      </c>
      <c r="E768" s="102">
        <f>VLOOKUP($B768,'FY24 Formula counts Final Feds'!$D$4:$L$855,9,FALSE)</f>
        <v>260</v>
      </c>
      <c r="F768" s="129">
        <f>VLOOKUP($B768,'from ED Prelim 2021 (PY)'!$A$6:$E$856,5,FALSE)</f>
        <v>0.18846153846153846</v>
      </c>
      <c r="H768" s="102">
        <v>67</v>
      </c>
      <c r="I768" s="102">
        <v>257</v>
      </c>
      <c r="J768" s="103">
        <v>0.26070038910505838</v>
      </c>
      <c r="L768" s="130">
        <f t="shared" si="44"/>
        <v>18</v>
      </c>
      <c r="M768" s="130">
        <f t="shared" si="44"/>
        <v>-3</v>
      </c>
      <c r="N768" s="130">
        <f t="shared" si="44"/>
        <v>7.2238850643519925E-2</v>
      </c>
      <c r="O768" t="str">
        <f t="shared" si="47"/>
        <v>1738790</v>
      </c>
      <c r="P768" s="8" t="b">
        <f t="shared" si="45"/>
        <v>1</v>
      </c>
      <c r="Q768" s="8" t="b">
        <f t="shared" si="46"/>
        <v>1</v>
      </c>
    </row>
    <row r="769" spans="1:17" ht="15.75" hidden="1" x14ac:dyDescent="0.25">
      <c r="A769" t="str">
        <f>VLOOKUP(O769,'OLDPY1 Public Dist &amp; Sch'!A763:C5620,3,FALSE)</f>
        <v>21028174026</v>
      </c>
      <c r="B769" s="126">
        <v>1701382</v>
      </c>
      <c r="C769" s="101" t="s">
        <v>2460</v>
      </c>
      <c r="D769" s="102">
        <f>VLOOKUP($B769,'FY24 Formula counts Final Feds'!$D$4:$L$855,3,FALSE)</f>
        <v>61</v>
      </c>
      <c r="E769" s="102">
        <f>VLOOKUP($B769,'FY24 Formula counts Final Feds'!$D$4:$L$855,9,FALSE)</f>
        <v>333</v>
      </c>
      <c r="F769" s="129">
        <f>VLOOKUP($B769,'from ED Prelim 2021 (PY)'!$A$6:$E$856,5,FALSE)</f>
        <v>0.18318318318318319</v>
      </c>
      <c r="H769" s="102">
        <v>58</v>
      </c>
      <c r="I769" s="102">
        <v>327</v>
      </c>
      <c r="J769" s="103">
        <v>0.17737003058103976</v>
      </c>
      <c r="L769" s="130">
        <f t="shared" si="44"/>
        <v>-3</v>
      </c>
      <c r="M769" s="130">
        <f t="shared" si="44"/>
        <v>-6</v>
      </c>
      <c r="N769" s="130">
        <f t="shared" si="44"/>
        <v>-5.8131526021434343E-3</v>
      </c>
      <c r="O769" t="str">
        <f t="shared" si="47"/>
        <v>1701382</v>
      </c>
      <c r="P769" s="8" t="b">
        <f t="shared" si="45"/>
        <v>1</v>
      </c>
      <c r="Q769" s="8" t="b">
        <f t="shared" si="46"/>
        <v>1</v>
      </c>
    </row>
    <row r="770" spans="1:17" ht="15.75" hidden="1" x14ac:dyDescent="0.25">
      <c r="A770" t="str">
        <f>VLOOKUP(O770,'OLDPY1 Public Dist &amp; Sch'!A764:C5621,3,FALSE)</f>
        <v>07016215017</v>
      </c>
      <c r="B770" s="126">
        <v>1738940</v>
      </c>
      <c r="C770" s="101" t="s">
        <v>2461</v>
      </c>
      <c r="D770" s="102">
        <f>VLOOKUP($B770,'FY24 Formula counts Final Feds'!$D$4:$L$855,3,FALSE)</f>
        <v>755</v>
      </c>
      <c r="E770" s="102">
        <f>VLOOKUP($B770,'FY24 Formula counts Final Feds'!$D$4:$L$855,9,FALSE)</f>
        <v>3803</v>
      </c>
      <c r="F770" s="129">
        <f>VLOOKUP($B770,'from ED Prelim 2021 (PY)'!$A$6:$E$856,5,FALSE)</f>
        <v>0.19852747830660006</v>
      </c>
      <c r="H770" s="102">
        <v>830</v>
      </c>
      <c r="I770" s="102">
        <v>3681</v>
      </c>
      <c r="J770" s="103">
        <v>0.22548220592230372</v>
      </c>
      <c r="L770" s="130">
        <f t="shared" si="44"/>
        <v>75</v>
      </c>
      <c r="M770" s="130">
        <f t="shared" si="44"/>
        <v>-122</v>
      </c>
      <c r="N770" s="130">
        <f t="shared" si="44"/>
        <v>2.6954727615703666E-2</v>
      </c>
      <c r="O770" t="str">
        <f t="shared" si="47"/>
        <v>1738940</v>
      </c>
      <c r="P770" s="8" t="b">
        <f t="shared" si="45"/>
        <v>1</v>
      </c>
      <c r="Q770" s="8" t="b">
        <f t="shared" si="46"/>
        <v>1</v>
      </c>
    </row>
    <row r="771" spans="1:17" ht="15.75" hidden="1" x14ac:dyDescent="0.25">
      <c r="A771" t="str">
        <f>VLOOKUP(O771,'OLDPY1 Public Dist &amp; Sch'!A765:C5622,3,FALSE)</f>
        <v>07016154002</v>
      </c>
      <c r="B771" s="126">
        <v>1738910</v>
      </c>
      <c r="C771" s="101" t="s">
        <v>2462</v>
      </c>
      <c r="D771" s="102">
        <f>VLOOKUP($B771,'FY24 Formula counts Final Feds'!$D$4:$L$855,3,FALSE)</f>
        <v>44</v>
      </c>
      <c r="E771" s="102">
        <f>VLOOKUP($B771,'FY24 Formula counts Final Feds'!$D$4:$L$855,9,FALSE)</f>
        <v>292</v>
      </c>
      <c r="F771" s="129">
        <f>VLOOKUP($B771,'from ED Prelim 2021 (PY)'!$A$6:$E$856,5,FALSE)</f>
        <v>0.15068493150684931</v>
      </c>
      <c r="H771" s="102">
        <v>45</v>
      </c>
      <c r="I771" s="102">
        <v>282</v>
      </c>
      <c r="J771" s="103">
        <v>0.15957446808510639</v>
      </c>
      <c r="L771" s="130">
        <f t="shared" si="44"/>
        <v>1</v>
      </c>
      <c r="M771" s="130">
        <f t="shared" si="44"/>
        <v>-10</v>
      </c>
      <c r="N771" s="130">
        <f t="shared" si="44"/>
        <v>8.8895365782570845E-3</v>
      </c>
      <c r="O771" t="str">
        <f t="shared" si="47"/>
        <v>1738910</v>
      </c>
      <c r="P771" s="8" t="b">
        <f t="shared" si="45"/>
        <v>1</v>
      </c>
      <c r="Q771" s="8" t="b">
        <f t="shared" si="46"/>
        <v>1</v>
      </c>
    </row>
    <row r="772" spans="1:17" ht="15.75" hidden="1" x14ac:dyDescent="0.25">
      <c r="A772" t="str">
        <f>VLOOKUP(O772,'OLDPY1 Public Dist &amp; Sch'!A766:C5623,3,FALSE)</f>
        <v>07016205017</v>
      </c>
      <c r="B772" s="126">
        <v>1738970</v>
      </c>
      <c r="C772" s="101" t="s">
        <v>2463</v>
      </c>
      <c r="D772" s="102">
        <f>VLOOKUP($B772,'FY24 Formula counts Final Feds'!$D$4:$L$855,3,FALSE)</f>
        <v>1727</v>
      </c>
      <c r="E772" s="102">
        <f>VLOOKUP($B772,'FY24 Formula counts Final Feds'!$D$4:$L$855,9,FALSE)</f>
        <v>6526</v>
      </c>
      <c r="F772" s="129">
        <f>VLOOKUP($B772,'from ED Prelim 2021 (PY)'!$A$6:$E$856,5,FALSE)</f>
        <v>0.26463377260190007</v>
      </c>
      <c r="H772" s="102">
        <v>2045</v>
      </c>
      <c r="I772" s="102">
        <v>6316</v>
      </c>
      <c r="J772" s="103">
        <v>0.32378087397086763</v>
      </c>
      <c r="L772" s="130">
        <f t="shared" si="44"/>
        <v>318</v>
      </c>
      <c r="M772" s="130">
        <f t="shared" si="44"/>
        <v>-210</v>
      </c>
      <c r="N772" s="130">
        <f t="shared" si="44"/>
        <v>5.9147101368967558E-2</v>
      </c>
      <c r="O772" t="str">
        <f t="shared" si="47"/>
        <v>1738970</v>
      </c>
      <c r="P772" s="8" t="b">
        <f t="shared" si="45"/>
        <v>1</v>
      </c>
      <c r="Q772" s="8" t="b">
        <f t="shared" si="46"/>
        <v>1</v>
      </c>
    </row>
    <row r="773" spans="1:17" ht="15.75" hidden="1" x14ac:dyDescent="0.25">
      <c r="A773" t="str">
        <f>VLOOKUP(O773,'OLDPY1 Public Dist &amp; Sch'!A767:C5624,3,FALSE)</f>
        <v>09010007026</v>
      </c>
      <c r="B773" s="126">
        <v>1739120</v>
      </c>
      <c r="C773" s="101" t="s">
        <v>2464</v>
      </c>
      <c r="D773" s="102">
        <f>VLOOKUP($B773,'FY24 Formula counts Final Feds'!$D$4:$L$855,3,FALSE)</f>
        <v>102</v>
      </c>
      <c r="E773" s="102">
        <f>VLOOKUP($B773,'FY24 Formula counts Final Feds'!$D$4:$L$855,9,FALSE)</f>
        <v>1717</v>
      </c>
      <c r="F773" s="129">
        <f>VLOOKUP($B773,'from ED Prelim 2021 (PY)'!$A$6:$E$856,5,FALSE)</f>
        <v>5.9405940594059403E-2</v>
      </c>
      <c r="H773" s="102">
        <v>90</v>
      </c>
      <c r="I773" s="102">
        <v>1698</v>
      </c>
      <c r="J773" s="103">
        <v>5.3003533568904596E-2</v>
      </c>
      <c r="L773" s="130">
        <f t="shared" si="44"/>
        <v>-12</v>
      </c>
      <c r="M773" s="130">
        <f t="shared" si="44"/>
        <v>-19</v>
      </c>
      <c r="N773" s="130">
        <f t="shared" si="44"/>
        <v>-6.4024070251548076E-3</v>
      </c>
      <c r="O773" t="str">
        <f t="shared" si="47"/>
        <v>1739120</v>
      </c>
      <c r="P773" s="8" t="b">
        <f t="shared" si="45"/>
        <v>1</v>
      </c>
      <c r="Q773" s="8" t="b">
        <f t="shared" si="46"/>
        <v>1</v>
      </c>
    </row>
    <row r="774" spans="1:17" ht="15.75" hidden="1" x14ac:dyDescent="0.25">
      <c r="A774" t="str">
        <f>VLOOKUP(O774,'OLDPY1 Public Dist &amp; Sch'!A768:C5625,3,FALSE)</f>
        <v>35050079004</v>
      </c>
      <c r="B774" s="126">
        <v>1739180</v>
      </c>
      <c r="C774" s="101" t="s">
        <v>2465</v>
      </c>
      <c r="D774" s="102">
        <f>VLOOKUP($B774,'FY24 Formula counts Final Feds'!$D$4:$L$855,3,FALSE)</f>
        <v>16</v>
      </c>
      <c r="E774" s="102">
        <f>VLOOKUP($B774,'FY24 Formula counts Final Feds'!$D$4:$L$855,9,FALSE)</f>
        <v>168</v>
      </c>
      <c r="F774" s="129">
        <f>VLOOKUP($B774,'from ED Prelim 2021 (PY)'!$A$6:$E$856,5,FALSE)</f>
        <v>9.5238095238095233E-2</v>
      </c>
      <c r="H774" s="102">
        <v>18</v>
      </c>
      <c r="I774" s="102">
        <v>165</v>
      </c>
      <c r="J774" s="103">
        <v>0.10909090909090909</v>
      </c>
      <c r="L774" s="130">
        <f t="shared" si="44"/>
        <v>2</v>
      </c>
      <c r="M774" s="130">
        <f t="shared" si="44"/>
        <v>-3</v>
      </c>
      <c r="N774" s="130">
        <f t="shared" si="44"/>
        <v>1.3852813852813853E-2</v>
      </c>
      <c r="O774" t="str">
        <f t="shared" si="47"/>
        <v>1739180</v>
      </c>
      <c r="P774" s="8" t="b">
        <f t="shared" si="45"/>
        <v>1</v>
      </c>
      <c r="Q774" s="8" t="b">
        <f t="shared" si="46"/>
        <v>1</v>
      </c>
    </row>
    <row r="775" spans="1:17" ht="15.75" hidden="1" x14ac:dyDescent="0.25">
      <c r="A775" t="str">
        <f>VLOOKUP(O775,'OLDPY1 Public Dist &amp; Sch'!A769:C5626,3,FALSE)</f>
        <v>34049113017</v>
      </c>
      <c r="B775" s="126">
        <v>1719080</v>
      </c>
      <c r="C775" s="101" t="s">
        <v>2466</v>
      </c>
      <c r="D775" s="102">
        <f>VLOOKUP($B775,'FY24 Formula counts Final Feds'!$D$4:$L$855,3,FALSE)</f>
        <v>138</v>
      </c>
      <c r="E775" s="102">
        <f>VLOOKUP($B775,'FY24 Formula counts Final Feds'!$D$4:$L$855,9,FALSE)</f>
        <v>3549</v>
      </c>
      <c r="F775" s="129">
        <f>VLOOKUP($B775,'from ED Prelim 2021 (PY)'!$A$6:$E$856,5,FALSE)</f>
        <v>3.888419273034658E-2</v>
      </c>
      <c r="H775" s="102">
        <v>119</v>
      </c>
      <c r="I775" s="102">
        <v>3443</v>
      </c>
      <c r="J775" s="103">
        <v>3.4562881208248623E-2</v>
      </c>
      <c r="L775" s="130">
        <f t="shared" si="44"/>
        <v>-19</v>
      </c>
      <c r="M775" s="130">
        <f t="shared" si="44"/>
        <v>-106</v>
      </c>
      <c r="N775" s="130">
        <f t="shared" si="44"/>
        <v>-4.3213115220979564E-3</v>
      </c>
      <c r="O775" t="str">
        <f t="shared" si="47"/>
        <v>1719080</v>
      </c>
      <c r="P775" s="8" t="b">
        <f t="shared" si="45"/>
        <v>1</v>
      </c>
      <c r="Q775" s="8" t="b">
        <f t="shared" si="46"/>
        <v>1</v>
      </c>
    </row>
    <row r="776" spans="1:17" ht="15.75" hidden="1" x14ac:dyDescent="0.25">
      <c r="A776" t="str">
        <f>VLOOKUP(O776,'OLDPY1 Public Dist &amp; Sch'!A770:C5627,3,FALSE)</f>
        <v>05016211017</v>
      </c>
      <c r="B776" s="126">
        <v>1730450</v>
      </c>
      <c r="C776" s="101" t="s">
        <v>2467</v>
      </c>
      <c r="D776" s="102">
        <f>VLOOKUP($B776,'FY24 Formula counts Final Feds'!$D$4:$L$855,3,FALSE)</f>
        <v>976</v>
      </c>
      <c r="E776" s="102">
        <f>VLOOKUP($B776,'FY24 Formula counts Final Feds'!$D$4:$L$855,9,FALSE)</f>
        <v>12975</v>
      </c>
      <c r="F776" s="129">
        <f>VLOOKUP($B776,'from ED Prelim 2021 (PY)'!$A$6:$E$856,5,FALSE)</f>
        <v>7.5221579961464349E-2</v>
      </c>
      <c r="H776" s="102">
        <v>1106</v>
      </c>
      <c r="I776" s="102">
        <v>12557</v>
      </c>
      <c r="J776" s="103">
        <v>8.807836266624193E-2</v>
      </c>
      <c r="L776" s="130">
        <f t="shared" si="44"/>
        <v>130</v>
      </c>
      <c r="M776" s="130">
        <f t="shared" si="44"/>
        <v>-418</v>
      </c>
      <c r="N776" s="130">
        <f t="shared" si="44"/>
        <v>1.2856782704777581E-2</v>
      </c>
      <c r="O776" t="str">
        <f t="shared" si="47"/>
        <v>1730450</v>
      </c>
      <c r="P776" s="8" t="b">
        <f t="shared" si="45"/>
        <v>1</v>
      </c>
      <c r="Q776" s="8" t="b">
        <f t="shared" si="46"/>
        <v>1</v>
      </c>
    </row>
    <row r="777" spans="1:17" ht="15.75" hidden="1" x14ac:dyDescent="0.25">
      <c r="A777" t="str">
        <f>VLOOKUP(O777,'OLDPY1 Public Dist &amp; Sch'!A771:C5628,3,FALSE)</f>
        <v>05016214017</v>
      </c>
      <c r="B777" s="126">
        <v>1704170</v>
      </c>
      <c r="C777" s="101" t="s">
        <v>2468</v>
      </c>
      <c r="D777" s="102">
        <f>VLOOKUP($B777,'FY24 Formula counts Final Feds'!$D$4:$L$855,3,FALSE)</f>
        <v>942</v>
      </c>
      <c r="E777" s="102">
        <f>VLOOKUP($B777,'FY24 Formula counts Final Feds'!$D$4:$L$855,9,FALSE)</f>
        <v>12980</v>
      </c>
      <c r="F777" s="129">
        <f>VLOOKUP($B777,'from ED Prelim 2021 (PY)'!$A$6:$E$856,5,FALSE)</f>
        <v>7.2573189522342069E-2</v>
      </c>
      <c r="H777" s="102">
        <v>916</v>
      </c>
      <c r="I777" s="102">
        <v>12562</v>
      </c>
      <c r="J777" s="103">
        <v>7.2918325107466958E-2</v>
      </c>
      <c r="L777" s="130">
        <f t="shared" ref="L777:N840" si="48">H777-D777</f>
        <v>-26</v>
      </c>
      <c r="M777" s="130">
        <f t="shared" si="48"/>
        <v>-418</v>
      </c>
      <c r="N777" s="130">
        <f t="shared" si="48"/>
        <v>3.451355851248894E-4</v>
      </c>
      <c r="O777" t="str">
        <f t="shared" si="47"/>
        <v>1704170</v>
      </c>
      <c r="P777" s="8" t="b">
        <f t="shared" ref="P777:P840" si="49">+IF(AND(H777&gt;9,J777&gt;0.02),TRUE,FALSE)</f>
        <v>1</v>
      </c>
      <c r="Q777" s="8" t="b">
        <f t="shared" ref="Q777:Q840" si="50">+IF(AND(D777&gt;9,F777&gt;0.02),TRUE,FALSE)</f>
        <v>1</v>
      </c>
    </row>
    <row r="778" spans="1:17" ht="15.75" hidden="1" x14ac:dyDescent="0.25">
      <c r="A778" t="str">
        <f>VLOOKUP(O778,'OLDPY1 Public Dist &amp; Sch'!A772:C5629,3,FALSE)</f>
        <v>53090702026</v>
      </c>
      <c r="B778" s="126">
        <v>1739390</v>
      </c>
      <c r="C778" s="101" t="s">
        <v>2469</v>
      </c>
      <c r="D778" s="102">
        <f>VLOOKUP($B778,'FY24 Formula counts Final Feds'!$D$4:$L$855,3,FALSE)</f>
        <v>37</v>
      </c>
      <c r="E778" s="102">
        <f>VLOOKUP($B778,'FY24 Formula counts Final Feds'!$D$4:$L$855,9,FALSE)</f>
        <v>1036</v>
      </c>
      <c r="F778" s="129">
        <f>VLOOKUP($B778,'from ED Prelim 2021 (PY)'!$A$6:$E$856,5,FALSE)</f>
        <v>3.5714285714285712E-2</v>
      </c>
      <c r="H778" s="102">
        <v>45</v>
      </c>
      <c r="I778" s="102">
        <v>1003</v>
      </c>
      <c r="J778" s="103">
        <v>4.4865403788634101E-2</v>
      </c>
      <c r="L778" s="130">
        <f t="shared" si="48"/>
        <v>8</v>
      </c>
      <c r="M778" s="130">
        <f t="shared" si="48"/>
        <v>-33</v>
      </c>
      <c r="N778" s="130">
        <f t="shared" si="48"/>
        <v>9.1511180743483883E-3</v>
      </c>
      <c r="O778" t="str">
        <f t="shared" ref="O778:O841" si="51">LEFT(B778,7)</f>
        <v>1739390</v>
      </c>
      <c r="P778" s="8" t="b">
        <f t="shared" si="49"/>
        <v>1</v>
      </c>
      <c r="Q778" s="8" t="b">
        <f t="shared" si="50"/>
        <v>1</v>
      </c>
    </row>
    <row r="779" spans="1:17" ht="15.75" hidden="1" x14ac:dyDescent="0.25">
      <c r="A779" t="str">
        <f>VLOOKUP(O779,'OLDPY1 Public Dist &amp; Sch'!A773:C5630,3,FALSE)</f>
        <v>41057002026</v>
      </c>
      <c r="B779" s="126">
        <v>1737350</v>
      </c>
      <c r="C779" s="101" t="s">
        <v>2470</v>
      </c>
      <c r="D779" s="102">
        <f>VLOOKUP($B779,'FY24 Formula counts Final Feds'!$D$4:$L$855,3,FALSE)</f>
        <v>208</v>
      </c>
      <c r="E779" s="102">
        <f>VLOOKUP($B779,'FY24 Formula counts Final Feds'!$D$4:$L$855,9,FALSE)</f>
        <v>4423</v>
      </c>
      <c r="F779" s="129">
        <f>VLOOKUP($B779,'from ED Prelim 2021 (PY)'!$A$6:$E$856,5,FALSE)</f>
        <v>4.7026904815735925E-2</v>
      </c>
      <c r="H779" s="102">
        <v>166</v>
      </c>
      <c r="I779" s="102">
        <v>4292</v>
      </c>
      <c r="J779" s="103">
        <v>3.8676607642124883E-2</v>
      </c>
      <c r="L779" s="130">
        <f t="shared" si="48"/>
        <v>-42</v>
      </c>
      <c r="M779" s="130">
        <f t="shared" si="48"/>
        <v>-131</v>
      </c>
      <c r="N779" s="130">
        <f t="shared" si="48"/>
        <v>-8.3502971736110418E-3</v>
      </c>
      <c r="O779" t="str">
        <f t="shared" si="51"/>
        <v>1737350</v>
      </c>
      <c r="P779" s="8" t="b">
        <f t="shared" si="49"/>
        <v>1</v>
      </c>
      <c r="Q779" s="8" t="b">
        <f t="shared" si="50"/>
        <v>1</v>
      </c>
    </row>
    <row r="780" spans="1:17" ht="15.75" hidden="1" x14ac:dyDescent="0.25">
      <c r="A780" t="str">
        <f>VLOOKUP(O780,'OLDPY1 Public Dist &amp; Sch'!A774:C5631,3,FALSE)</f>
        <v>51084001026</v>
      </c>
      <c r="B780" s="126">
        <v>1739450</v>
      </c>
      <c r="C780" s="101" t="s">
        <v>2471</v>
      </c>
      <c r="D780" s="102">
        <f>VLOOKUP($B780,'FY24 Formula counts Final Feds'!$D$4:$L$855,3,FALSE)</f>
        <v>68</v>
      </c>
      <c r="E780" s="102">
        <f>VLOOKUP($B780,'FY24 Formula counts Final Feds'!$D$4:$L$855,9,FALSE)</f>
        <v>590</v>
      </c>
      <c r="F780" s="129">
        <f>VLOOKUP($B780,'from ED Prelim 2021 (PY)'!$A$6:$E$856,5,FALSE)</f>
        <v>0.11525423728813559</v>
      </c>
      <c r="H780" s="102">
        <v>49</v>
      </c>
      <c r="I780" s="102">
        <v>576</v>
      </c>
      <c r="J780" s="103">
        <v>8.5069444444444448E-2</v>
      </c>
      <c r="L780" s="130">
        <f t="shared" si="48"/>
        <v>-19</v>
      </c>
      <c r="M780" s="130">
        <f t="shared" si="48"/>
        <v>-14</v>
      </c>
      <c r="N780" s="130">
        <f t="shared" si="48"/>
        <v>-3.0184792843691147E-2</v>
      </c>
      <c r="O780" t="str">
        <f t="shared" si="51"/>
        <v>1739450</v>
      </c>
      <c r="P780" s="8" t="b">
        <f t="shared" si="49"/>
        <v>1</v>
      </c>
      <c r="Q780" s="8" t="b">
        <f t="shared" si="50"/>
        <v>1</v>
      </c>
    </row>
    <row r="781" spans="1:17" ht="15.75" hidden="1" x14ac:dyDescent="0.25">
      <c r="A781" t="str">
        <f>VLOOKUP(O781,'OLDPY1 Public Dist &amp; Sch'!A775:C5632,3,FALSE)</f>
        <v>30039176026</v>
      </c>
      <c r="B781" s="126">
        <v>1708250</v>
      </c>
      <c r="C781" s="101" t="s">
        <v>2472</v>
      </c>
      <c r="D781" s="102">
        <f>VLOOKUP($B781,'FY24 Formula counts Final Feds'!$D$4:$L$855,3,FALSE)</f>
        <v>247</v>
      </c>
      <c r="E781" s="102">
        <f>VLOOKUP($B781,'FY24 Formula counts Final Feds'!$D$4:$L$855,9,FALSE)</f>
        <v>1088</v>
      </c>
      <c r="F781" s="129">
        <f>VLOOKUP($B781,'from ED Prelim 2021 (PY)'!$A$6:$E$856,5,FALSE)</f>
        <v>0.22702205882352941</v>
      </c>
      <c r="H781" s="102">
        <v>217</v>
      </c>
      <c r="I781" s="102">
        <v>1075</v>
      </c>
      <c r="J781" s="103">
        <v>0.20186046511627906</v>
      </c>
      <c r="L781" s="130">
        <f t="shared" si="48"/>
        <v>-30</v>
      </c>
      <c r="M781" s="130">
        <f t="shared" si="48"/>
        <v>-13</v>
      </c>
      <c r="N781" s="130">
        <f t="shared" si="48"/>
        <v>-2.5161593707250351E-2</v>
      </c>
      <c r="O781" t="str">
        <f t="shared" si="51"/>
        <v>1708250</v>
      </c>
      <c r="P781" s="8" t="b">
        <f t="shared" si="49"/>
        <v>1</v>
      </c>
      <c r="Q781" s="8" t="b">
        <f t="shared" si="50"/>
        <v>1</v>
      </c>
    </row>
    <row r="782" spans="1:17" ht="15.75" hidden="1" x14ac:dyDescent="0.25">
      <c r="A782" t="str">
        <f>VLOOKUP(O782,'OLDPY1 Public Dist &amp; Sch'!A776:C5633,3,FALSE)</f>
        <v>01069027026</v>
      </c>
      <c r="B782" s="126">
        <v>1710830</v>
      </c>
      <c r="C782" s="101" t="s">
        <v>2473</v>
      </c>
      <c r="D782" s="102">
        <f>VLOOKUP($B782,'FY24 Formula counts Final Feds'!$D$4:$L$855,3,FALSE)</f>
        <v>35</v>
      </c>
      <c r="E782" s="102">
        <f>VLOOKUP($B782,'FY24 Formula counts Final Feds'!$D$4:$L$855,9,FALSE)</f>
        <v>371</v>
      </c>
      <c r="F782" s="129">
        <f>VLOOKUP($B782,'from ED Prelim 2021 (PY)'!$A$6:$E$856,5,FALSE)</f>
        <v>9.4339622641509441E-2</v>
      </c>
      <c r="H782" s="102">
        <v>42</v>
      </c>
      <c r="I782" s="102">
        <v>367</v>
      </c>
      <c r="J782" s="103">
        <v>0.11444141689373297</v>
      </c>
      <c r="L782" s="130">
        <f t="shared" si="48"/>
        <v>7</v>
      </c>
      <c r="M782" s="130">
        <f t="shared" si="48"/>
        <v>-4</v>
      </c>
      <c r="N782" s="130">
        <f t="shared" si="48"/>
        <v>2.0101794252223526E-2</v>
      </c>
      <c r="O782" t="str">
        <f t="shared" si="51"/>
        <v>1710830</v>
      </c>
      <c r="P782" s="8" t="b">
        <f t="shared" si="49"/>
        <v>1</v>
      </c>
      <c r="Q782" s="8" t="b">
        <f t="shared" si="50"/>
        <v>1</v>
      </c>
    </row>
    <row r="783" spans="1:17" ht="15.75" hidden="1" x14ac:dyDescent="0.25">
      <c r="A783" t="str">
        <f>VLOOKUP(O783,'OLDPY1 Public Dist &amp; Sch'!A777:C5634,3,FALSE)</f>
        <v>17053006J26</v>
      </c>
      <c r="B783" s="126">
        <v>1739480</v>
      </c>
      <c r="C783" s="101" t="s">
        <v>2474</v>
      </c>
      <c r="D783" s="102">
        <f>VLOOKUP($B783,'FY24 Formula counts Final Feds'!$D$4:$L$855,3,FALSE)</f>
        <v>75</v>
      </c>
      <c r="E783" s="102">
        <f>VLOOKUP($B783,'FY24 Formula counts Final Feds'!$D$4:$L$855,9,FALSE)</f>
        <v>408</v>
      </c>
      <c r="F783" s="129">
        <f>VLOOKUP($B783,'from ED Prelim 2021 (PY)'!$A$6:$E$856,5,FALSE)</f>
        <v>0.18382352941176472</v>
      </c>
      <c r="H783" s="102">
        <v>63</v>
      </c>
      <c r="I783" s="102">
        <v>403</v>
      </c>
      <c r="J783" s="103">
        <v>0.15632754342431762</v>
      </c>
      <c r="L783" s="130">
        <f t="shared" si="48"/>
        <v>-12</v>
      </c>
      <c r="M783" s="130">
        <f t="shared" si="48"/>
        <v>-5</v>
      </c>
      <c r="N783" s="130">
        <f t="shared" si="48"/>
        <v>-2.7495985987447097E-2</v>
      </c>
      <c r="O783" t="str">
        <f t="shared" si="51"/>
        <v>1739480</v>
      </c>
      <c r="P783" s="8" t="b">
        <f t="shared" si="49"/>
        <v>1</v>
      </c>
      <c r="Q783" s="8" t="b">
        <f t="shared" si="50"/>
        <v>1</v>
      </c>
    </row>
    <row r="784" spans="1:17" ht="15.75" hidden="1" x14ac:dyDescent="0.25">
      <c r="A784" t="str">
        <f>VLOOKUP(O784,'OLDPY1 Public Dist &amp; Sch'!A778:C5635,3,FALSE)</f>
        <v>17064003026</v>
      </c>
      <c r="B784" s="126">
        <v>1713920</v>
      </c>
      <c r="C784" s="101" t="s">
        <v>2475</v>
      </c>
      <c r="D784" s="102">
        <f>VLOOKUP($B784,'FY24 Formula counts Final Feds'!$D$4:$L$855,3,FALSE)</f>
        <v>34</v>
      </c>
      <c r="E784" s="102">
        <f>VLOOKUP($B784,'FY24 Formula counts Final Feds'!$D$4:$L$855,9,FALSE)</f>
        <v>1162</v>
      </c>
      <c r="F784" s="129">
        <f>VLOOKUP($B784,'from ED Prelim 2021 (PY)'!$A$6:$E$856,5,FALSE)</f>
        <v>2.9259896729776247E-2</v>
      </c>
      <c r="H784" s="102">
        <v>29</v>
      </c>
      <c r="I784" s="102">
        <v>1150</v>
      </c>
      <c r="J784" s="103">
        <v>2.5217391304347827E-2</v>
      </c>
      <c r="L784" s="130">
        <f t="shared" si="48"/>
        <v>-5</v>
      </c>
      <c r="M784" s="130">
        <f t="shared" si="48"/>
        <v>-12</v>
      </c>
      <c r="N784" s="130">
        <f t="shared" si="48"/>
        <v>-4.04250542542842E-3</v>
      </c>
      <c r="O784" t="str">
        <f t="shared" si="51"/>
        <v>1713920</v>
      </c>
      <c r="P784" s="8" t="b">
        <f t="shared" si="49"/>
        <v>1</v>
      </c>
      <c r="Q784" s="8" t="b">
        <f t="shared" si="50"/>
        <v>1</v>
      </c>
    </row>
    <row r="785" spans="1:17" ht="15.75" hidden="1" x14ac:dyDescent="0.25">
      <c r="A785" t="str">
        <f>VLOOKUP(O785,'OLDPY1 Public Dist &amp; Sch'!A779:C5636,3,FALSE)</f>
        <v>56099030C04</v>
      </c>
      <c r="B785" s="126">
        <v>1739510</v>
      </c>
      <c r="C785" s="101" t="s">
        <v>2476</v>
      </c>
      <c r="D785" s="102">
        <f>VLOOKUP($B785,'FY24 Formula counts Final Feds'!$D$4:$L$855,3,FALSE)</f>
        <v>432</v>
      </c>
      <c r="E785" s="102">
        <f>VLOOKUP($B785,'FY24 Formula counts Final Feds'!$D$4:$L$855,9,FALSE)</f>
        <v>4455</v>
      </c>
      <c r="F785" s="129">
        <f>VLOOKUP($B785,'from ED Prelim 2021 (PY)'!$A$6:$E$856,5,FALSE)</f>
        <v>9.696969696969697E-2</v>
      </c>
      <c r="H785" s="102">
        <v>292</v>
      </c>
      <c r="I785" s="102">
        <v>4332</v>
      </c>
      <c r="J785" s="103">
        <v>6.7405355493998148E-2</v>
      </c>
      <c r="L785" s="130">
        <f t="shared" si="48"/>
        <v>-140</v>
      </c>
      <c r="M785" s="130">
        <f t="shared" si="48"/>
        <v>-123</v>
      </c>
      <c r="N785" s="130">
        <f t="shared" si="48"/>
        <v>-2.9564341475698822E-2</v>
      </c>
      <c r="O785" t="str">
        <f t="shared" si="51"/>
        <v>1739510</v>
      </c>
      <c r="P785" s="8" t="b">
        <f t="shared" si="49"/>
        <v>1</v>
      </c>
      <c r="Q785" s="8" t="b">
        <f t="shared" si="50"/>
        <v>1</v>
      </c>
    </row>
    <row r="786" spans="1:17" ht="15.75" hidden="1" x14ac:dyDescent="0.25">
      <c r="A786" t="str">
        <f>VLOOKUP(O786,'OLDPY1 Public Dist &amp; Sch'!A780:C5637,3,FALSE)</f>
        <v>11021301026</v>
      </c>
      <c r="B786" s="126">
        <v>1739600</v>
      </c>
      <c r="C786" s="101" t="s">
        <v>2477</v>
      </c>
      <c r="D786" s="102">
        <f>VLOOKUP($B786,'FY24 Formula counts Final Feds'!$D$4:$L$855,3,FALSE)</f>
        <v>106</v>
      </c>
      <c r="E786" s="102">
        <f>VLOOKUP($B786,'FY24 Formula counts Final Feds'!$D$4:$L$855,9,FALSE)</f>
        <v>1015</v>
      </c>
      <c r="F786" s="129">
        <f>VLOOKUP($B786,'from ED Prelim 2021 (PY)'!$A$6:$E$856,5,FALSE)</f>
        <v>0.10443349753694581</v>
      </c>
      <c r="H786" s="102">
        <v>101</v>
      </c>
      <c r="I786" s="102">
        <v>999</v>
      </c>
      <c r="J786" s="103">
        <v>0.1011011011011011</v>
      </c>
      <c r="L786" s="130">
        <f t="shared" si="48"/>
        <v>-5</v>
      </c>
      <c r="M786" s="130">
        <f t="shared" si="48"/>
        <v>-16</v>
      </c>
      <c r="N786" s="130">
        <f t="shared" si="48"/>
        <v>-3.3323964358447089E-3</v>
      </c>
      <c r="O786" t="str">
        <f t="shared" si="51"/>
        <v>1739600</v>
      </c>
      <c r="P786" s="8" t="b">
        <f t="shared" si="49"/>
        <v>1</v>
      </c>
      <c r="Q786" s="8" t="b">
        <f t="shared" si="50"/>
        <v>1</v>
      </c>
    </row>
    <row r="787" spans="1:17" ht="15.75" hidden="1" x14ac:dyDescent="0.25">
      <c r="A787" t="str">
        <f>VLOOKUP(O787,'OLDPY1 Public Dist &amp; Sch'!A781:C5638,3,FALSE)</f>
        <v>06016086002</v>
      </c>
      <c r="B787" s="126">
        <v>1739780</v>
      </c>
      <c r="C787" s="101" t="s">
        <v>2478</v>
      </c>
      <c r="D787" s="102">
        <f>VLOOKUP($B787,'FY24 Formula counts Final Feds'!$D$4:$L$855,3,FALSE)</f>
        <v>89</v>
      </c>
      <c r="E787" s="102">
        <f>VLOOKUP($B787,'FY24 Formula counts Final Feds'!$D$4:$L$855,9,FALSE)</f>
        <v>578</v>
      </c>
      <c r="F787" s="129">
        <f>VLOOKUP($B787,'from ED Prelim 2021 (PY)'!$A$6:$E$856,5,FALSE)</f>
        <v>0.15397923875432526</v>
      </c>
      <c r="H787" s="102">
        <v>65</v>
      </c>
      <c r="I787" s="102">
        <v>559</v>
      </c>
      <c r="J787" s="103">
        <v>0.11627906976744186</v>
      </c>
      <c r="L787" s="130">
        <f t="shared" si="48"/>
        <v>-24</v>
      </c>
      <c r="M787" s="130">
        <f t="shared" si="48"/>
        <v>-19</v>
      </c>
      <c r="N787" s="130">
        <f t="shared" si="48"/>
        <v>-3.7700168986883401E-2</v>
      </c>
      <c r="O787" t="str">
        <f t="shared" si="51"/>
        <v>1739780</v>
      </c>
      <c r="P787" s="8" t="b">
        <f t="shared" si="49"/>
        <v>1</v>
      </c>
      <c r="Q787" s="8" t="b">
        <f t="shared" si="50"/>
        <v>1</v>
      </c>
    </row>
    <row r="788" spans="1:17" ht="15.75" hidden="1" x14ac:dyDescent="0.25">
      <c r="A788" t="str">
        <f>VLOOKUP(O788,'OLDPY1 Public Dist &amp; Sch'!A782:C5639,3,FALSE)</f>
        <v>56099081002</v>
      </c>
      <c r="B788" s="126">
        <v>1739660</v>
      </c>
      <c r="C788" s="101" t="s">
        <v>2479</v>
      </c>
      <c r="D788" s="102">
        <f>VLOOKUP($B788,'FY24 Formula counts Final Feds'!$D$4:$L$855,3,FALSE)</f>
        <v>20</v>
      </c>
      <c r="E788" s="102">
        <f>VLOOKUP($B788,'FY24 Formula counts Final Feds'!$D$4:$L$855,9,FALSE)</f>
        <v>140</v>
      </c>
      <c r="F788" s="129">
        <f>VLOOKUP($B788,'from ED Prelim 2021 (PY)'!$A$6:$E$856,5,FALSE)</f>
        <v>0.14285714285714285</v>
      </c>
      <c r="H788" s="102">
        <v>10</v>
      </c>
      <c r="I788" s="102">
        <v>136</v>
      </c>
      <c r="J788" s="103">
        <v>7.3529411764705885E-2</v>
      </c>
      <c r="L788" s="130">
        <f t="shared" si="48"/>
        <v>-10</v>
      </c>
      <c r="M788" s="130">
        <f t="shared" si="48"/>
        <v>-4</v>
      </c>
      <c r="N788" s="130">
        <f t="shared" si="48"/>
        <v>-6.9327731092436964E-2</v>
      </c>
      <c r="O788" t="str">
        <f t="shared" si="51"/>
        <v>1739660</v>
      </c>
      <c r="P788" s="8" t="b">
        <f t="shared" si="49"/>
        <v>1</v>
      </c>
      <c r="Q788" s="8" t="b">
        <f t="shared" si="50"/>
        <v>1</v>
      </c>
    </row>
    <row r="789" spans="1:17" ht="15.75" hidden="1" x14ac:dyDescent="0.25">
      <c r="A789" t="str">
        <f>VLOOKUP(O789,'OLDPY1 Public Dist &amp; Sch'!A783:C5640,3,FALSE)</f>
        <v>33094304026</v>
      </c>
      <c r="B789" s="126">
        <v>1700321</v>
      </c>
      <c r="C789" s="101" t="s">
        <v>2480</v>
      </c>
      <c r="D789" s="102">
        <f>VLOOKUP($B789,'FY24 Formula counts Final Feds'!$D$4:$L$855,3,FALSE)</f>
        <v>110</v>
      </c>
      <c r="E789" s="102">
        <f>VLOOKUP($B789,'FY24 Formula counts Final Feds'!$D$4:$L$855,9,FALSE)</f>
        <v>935</v>
      </c>
      <c r="F789" s="129">
        <f>VLOOKUP($B789,'from ED Prelim 2021 (PY)'!$A$6:$E$856,5,FALSE)</f>
        <v>0.11764705882352941</v>
      </c>
      <c r="H789" s="102">
        <v>106</v>
      </c>
      <c r="I789" s="102">
        <v>933</v>
      </c>
      <c r="J789" s="103">
        <v>0.11361200428724544</v>
      </c>
      <c r="L789" s="130">
        <f t="shared" si="48"/>
        <v>-4</v>
      </c>
      <c r="M789" s="130">
        <f t="shared" si="48"/>
        <v>-2</v>
      </c>
      <c r="N789" s="130">
        <f t="shared" si="48"/>
        <v>-4.0350545362839718E-3</v>
      </c>
      <c r="O789" t="str">
        <f t="shared" si="51"/>
        <v>1700321</v>
      </c>
      <c r="P789" s="8" t="b">
        <f t="shared" si="49"/>
        <v>1</v>
      </c>
      <c r="Q789" s="8" t="b">
        <f t="shared" si="50"/>
        <v>1</v>
      </c>
    </row>
    <row r="790" spans="1:17" ht="15.75" hidden="1" x14ac:dyDescent="0.25">
      <c r="A790" t="str">
        <f>VLOOKUP(O790,'OLDPY1 Public Dist &amp; Sch'!A784:C5641,3,FALSE)</f>
        <v>49081030017</v>
      </c>
      <c r="B790" s="126">
        <v>1739870</v>
      </c>
      <c r="C790" s="101" t="s">
        <v>2481</v>
      </c>
      <c r="D790" s="102">
        <f>VLOOKUP($B790,'FY24 Formula counts Final Feds'!$D$4:$L$855,3,FALSE)</f>
        <v>381</v>
      </c>
      <c r="E790" s="102">
        <f>VLOOKUP($B790,'FY24 Formula counts Final Feds'!$D$4:$L$855,9,FALSE)</f>
        <v>1932</v>
      </c>
      <c r="F790" s="129">
        <f>VLOOKUP($B790,'from ED Prelim 2021 (PY)'!$A$6:$E$856,5,FALSE)</f>
        <v>0.19720496894409939</v>
      </c>
      <c r="H790" s="102">
        <v>302</v>
      </c>
      <c r="I790" s="102">
        <v>1902</v>
      </c>
      <c r="J790" s="103">
        <v>0.15878023133543639</v>
      </c>
      <c r="L790" s="130">
        <f t="shared" si="48"/>
        <v>-79</v>
      </c>
      <c r="M790" s="130">
        <f t="shared" si="48"/>
        <v>-30</v>
      </c>
      <c r="N790" s="130">
        <f t="shared" si="48"/>
        <v>-3.8424737608662995E-2</v>
      </c>
      <c r="O790" t="str">
        <f t="shared" si="51"/>
        <v>1739870</v>
      </c>
      <c r="P790" s="8" t="b">
        <f t="shared" si="49"/>
        <v>1</v>
      </c>
      <c r="Q790" s="8" t="b">
        <f t="shared" si="50"/>
        <v>1</v>
      </c>
    </row>
    <row r="791" spans="1:17" ht="15.75" hidden="1" x14ac:dyDescent="0.25">
      <c r="A791" t="str">
        <f>VLOOKUP(O791,'OLDPY1 Public Dist &amp; Sch'!A785:C5642,3,FALSE)</f>
        <v>30039140004</v>
      </c>
      <c r="B791" s="126">
        <v>1739930</v>
      </c>
      <c r="C791" s="101" t="s">
        <v>2482</v>
      </c>
      <c r="D791" s="102">
        <f>VLOOKUP($B791,'FY24 Formula counts Final Feds'!$D$4:$L$855,3,FALSE)</f>
        <v>106</v>
      </c>
      <c r="E791" s="102">
        <f>VLOOKUP($B791,'FY24 Formula counts Final Feds'!$D$4:$L$855,9,FALSE)</f>
        <v>479</v>
      </c>
      <c r="F791" s="129">
        <f>VLOOKUP($B791,'from ED Prelim 2021 (PY)'!$A$6:$E$856,5,FALSE)</f>
        <v>0.22129436325678498</v>
      </c>
      <c r="H791" s="102">
        <v>105</v>
      </c>
      <c r="I791" s="102">
        <v>470</v>
      </c>
      <c r="J791" s="103">
        <v>0.22340425531914893</v>
      </c>
      <c r="L791" s="130">
        <f t="shared" si="48"/>
        <v>-1</v>
      </c>
      <c r="M791" s="130">
        <f t="shared" si="48"/>
        <v>-9</v>
      </c>
      <c r="N791" s="130">
        <f t="shared" si="48"/>
        <v>2.1098920623639494E-3</v>
      </c>
      <c r="O791" t="str">
        <f t="shared" si="51"/>
        <v>1739930</v>
      </c>
      <c r="P791" s="8" t="b">
        <f t="shared" si="49"/>
        <v>1</v>
      </c>
      <c r="Q791" s="8" t="b">
        <f t="shared" si="50"/>
        <v>1</v>
      </c>
    </row>
    <row r="792" spans="1:17" ht="15.75" hidden="1" x14ac:dyDescent="0.25">
      <c r="A792" t="str">
        <f>VLOOKUP(O792,'OLDPY1 Public Dist &amp; Sch'!A786:C5643,3,FALSE)</f>
        <v>09010116022</v>
      </c>
      <c r="B792" s="126">
        <v>1739960</v>
      </c>
      <c r="C792" s="101" t="s">
        <v>2483</v>
      </c>
      <c r="D792" s="102">
        <f>VLOOKUP($B792,'FY24 Formula counts Final Feds'!$D$4:$L$855,3,FALSE)</f>
        <v>858</v>
      </c>
      <c r="E792" s="102">
        <f>VLOOKUP($B792,'FY24 Formula counts Final Feds'!$D$4:$L$855,9,FALSE)</f>
        <v>4853</v>
      </c>
      <c r="F792" s="129">
        <f>VLOOKUP($B792,'from ED Prelim 2021 (PY)'!$A$6:$E$856,5,FALSE)</f>
        <v>0.17679785699567277</v>
      </c>
      <c r="H792" s="102">
        <v>1081</v>
      </c>
      <c r="I792" s="102">
        <v>4800</v>
      </c>
      <c r="J792" s="103">
        <v>0.22520833333333334</v>
      </c>
      <c r="L792" s="130">
        <f t="shared" si="48"/>
        <v>223</v>
      </c>
      <c r="M792" s="130">
        <f t="shared" si="48"/>
        <v>-53</v>
      </c>
      <c r="N792" s="130">
        <f t="shared" si="48"/>
        <v>4.8410476337660574E-2</v>
      </c>
      <c r="O792" t="str">
        <f t="shared" si="51"/>
        <v>1739960</v>
      </c>
      <c r="P792" s="8" t="b">
        <f t="shared" si="49"/>
        <v>1</v>
      </c>
      <c r="Q792" s="8" t="b">
        <f t="shared" si="50"/>
        <v>1</v>
      </c>
    </row>
    <row r="793" spans="1:17" ht="15.75" hidden="1" x14ac:dyDescent="0.25">
      <c r="A793" t="str">
        <f>VLOOKUP(O793,'OLDPY1 Public Dist &amp; Sch'!A787:C5644,3,FALSE)</f>
        <v>26029002026</v>
      </c>
      <c r="B793" s="126">
        <v>1738490</v>
      </c>
      <c r="C793" s="101" t="s">
        <v>2484</v>
      </c>
      <c r="D793" s="102">
        <f>VLOOKUP($B793,'FY24 Formula counts Final Feds'!$D$4:$L$855,3,FALSE)</f>
        <v>64</v>
      </c>
      <c r="E793" s="102">
        <f>VLOOKUP($B793,'FY24 Formula counts Final Feds'!$D$4:$L$855,9,FALSE)</f>
        <v>327</v>
      </c>
      <c r="F793" s="129">
        <f>VLOOKUP($B793,'from ED Prelim 2021 (PY)'!$A$6:$E$856,5,FALSE)</f>
        <v>0.19571865443425077</v>
      </c>
      <c r="H793" s="102">
        <v>51</v>
      </c>
      <c r="I793" s="102">
        <v>325</v>
      </c>
      <c r="J793" s="103">
        <v>0.15692307692307692</v>
      </c>
      <c r="L793" s="130">
        <f t="shared" si="48"/>
        <v>-13</v>
      </c>
      <c r="M793" s="130">
        <f t="shared" si="48"/>
        <v>-2</v>
      </c>
      <c r="N793" s="130">
        <f t="shared" si="48"/>
        <v>-3.8795577511173851E-2</v>
      </c>
      <c r="O793" t="str">
        <f t="shared" si="51"/>
        <v>1738490</v>
      </c>
      <c r="P793" s="8" t="b">
        <f t="shared" si="49"/>
        <v>1</v>
      </c>
      <c r="Q793" s="8" t="b">
        <f t="shared" si="50"/>
        <v>1</v>
      </c>
    </row>
    <row r="794" spans="1:17" ht="15.75" hidden="1" x14ac:dyDescent="0.25">
      <c r="A794" t="str">
        <f>VLOOKUP(O794,'OLDPY1 Public Dist &amp; Sch'!A788:C5645,3,FALSE)</f>
        <v>56099365U26</v>
      </c>
      <c r="B794" s="126">
        <v>1740070</v>
      </c>
      <c r="C794" s="101" t="s">
        <v>2485</v>
      </c>
      <c r="D794" s="102">
        <f>VLOOKUP($B794,'FY24 Formula counts Final Feds'!$D$4:$L$855,3,FALSE)</f>
        <v>1960</v>
      </c>
      <c r="E794" s="102">
        <f>VLOOKUP($B794,'FY24 Formula counts Final Feds'!$D$4:$L$855,9,FALSE)</f>
        <v>15748</v>
      </c>
      <c r="F794" s="129">
        <f>VLOOKUP($B794,'from ED Prelim 2021 (PY)'!$A$6:$E$856,5,FALSE)</f>
        <v>0.12446024892049784</v>
      </c>
      <c r="H794" s="102">
        <v>1827</v>
      </c>
      <c r="I794" s="102">
        <v>15312</v>
      </c>
      <c r="J794" s="103">
        <v>0.11931818181818182</v>
      </c>
      <c r="L794" s="130">
        <f t="shared" si="48"/>
        <v>-133</v>
      </c>
      <c r="M794" s="130">
        <f t="shared" si="48"/>
        <v>-436</v>
      </c>
      <c r="N794" s="130">
        <f t="shared" si="48"/>
        <v>-5.1420671023160169E-3</v>
      </c>
      <c r="O794" t="str">
        <f t="shared" si="51"/>
        <v>1740070</v>
      </c>
      <c r="P794" s="8" t="b">
        <f t="shared" si="49"/>
        <v>1</v>
      </c>
      <c r="Q794" s="8" t="b">
        <f t="shared" si="50"/>
        <v>1</v>
      </c>
    </row>
    <row r="795" spans="1:17" ht="15.75" hidden="1" x14ac:dyDescent="0.25">
      <c r="A795" t="str">
        <f>VLOOKUP(O795,'OLDPY1 Public Dist &amp; Sch'!A789:C5646,3,FALSE)</f>
        <v>45067003026</v>
      </c>
      <c r="B795" s="126">
        <v>1740080</v>
      </c>
      <c r="C795" s="101" t="s">
        <v>2486</v>
      </c>
      <c r="D795" s="102">
        <f>VLOOKUP($B795,'FY24 Formula counts Final Feds'!$D$4:$L$855,3,FALSE)</f>
        <v>13</v>
      </c>
      <c r="E795" s="102">
        <f>VLOOKUP($B795,'FY24 Formula counts Final Feds'!$D$4:$L$855,9,FALSE)</f>
        <v>410</v>
      </c>
      <c r="F795" s="129">
        <f>VLOOKUP($B795,'from ED Prelim 2021 (PY)'!$A$6:$E$856,5,FALSE)</f>
        <v>3.1707317073170732E-2</v>
      </c>
      <c r="H795" s="102">
        <v>21</v>
      </c>
      <c r="I795" s="102">
        <v>409</v>
      </c>
      <c r="J795" s="103">
        <v>5.1344743276283619E-2</v>
      </c>
      <c r="L795" s="130">
        <f t="shared" si="48"/>
        <v>8</v>
      </c>
      <c r="M795" s="130">
        <f t="shared" si="48"/>
        <v>-1</v>
      </c>
      <c r="N795" s="130">
        <f t="shared" si="48"/>
        <v>1.9637426203112887E-2</v>
      </c>
      <c r="O795" t="str">
        <f t="shared" si="51"/>
        <v>1740080</v>
      </c>
      <c r="P795" s="8" t="b">
        <f t="shared" si="49"/>
        <v>1</v>
      </c>
      <c r="Q795" s="8" t="b">
        <f t="shared" si="50"/>
        <v>1</v>
      </c>
    </row>
    <row r="796" spans="1:17" ht="15.75" hidden="1" x14ac:dyDescent="0.25">
      <c r="A796" t="str">
        <f>VLOOKUP(O796,'OLDPY1 Public Dist &amp; Sch'!A790:C5647,3,FALSE)</f>
        <v>03026203026</v>
      </c>
      <c r="B796" s="126">
        <v>1740140</v>
      </c>
      <c r="C796" s="101" t="s">
        <v>2487</v>
      </c>
      <c r="D796" s="102">
        <f>VLOOKUP($B796,'FY24 Formula counts Final Feds'!$D$4:$L$855,3,FALSE)</f>
        <v>286</v>
      </c>
      <c r="E796" s="102">
        <f>VLOOKUP($B796,'FY24 Formula counts Final Feds'!$D$4:$L$855,9,FALSE)</f>
        <v>1573</v>
      </c>
      <c r="F796" s="129">
        <f>VLOOKUP($B796,'from ED Prelim 2021 (PY)'!$A$6:$E$856,5,FALSE)</f>
        <v>0.18181818181818182</v>
      </c>
      <c r="H796" s="102">
        <v>210</v>
      </c>
      <c r="I796" s="102">
        <v>1489</v>
      </c>
      <c r="J796" s="103">
        <v>0.14103425117528542</v>
      </c>
      <c r="L796" s="130">
        <f t="shared" si="48"/>
        <v>-76</v>
      </c>
      <c r="M796" s="130">
        <f t="shared" si="48"/>
        <v>-84</v>
      </c>
      <c r="N796" s="130">
        <f t="shared" si="48"/>
        <v>-4.0783930642896399E-2</v>
      </c>
      <c r="O796" t="str">
        <f t="shared" si="51"/>
        <v>1740140</v>
      </c>
      <c r="P796" s="8" t="b">
        <f t="shared" si="49"/>
        <v>1</v>
      </c>
      <c r="Q796" s="8" t="b">
        <f t="shared" si="50"/>
        <v>1</v>
      </c>
    </row>
    <row r="797" spans="1:17" ht="15.75" hidden="1" x14ac:dyDescent="0.25">
      <c r="A797" t="str">
        <f>VLOOKUP(O797,'OLDPY1 Public Dist &amp; Sch'!A791:C5648,3,FALSE)</f>
        <v>41057003026</v>
      </c>
      <c r="B797" s="126">
        <v>1740200</v>
      </c>
      <c r="C797" s="101" t="s">
        <v>2488</v>
      </c>
      <c r="D797" s="102">
        <f>VLOOKUP($B797,'FY24 Formula counts Final Feds'!$D$4:$L$855,3,FALSE)</f>
        <v>29</v>
      </c>
      <c r="E797" s="102">
        <f>VLOOKUP($B797,'FY24 Formula counts Final Feds'!$D$4:$L$855,9,FALSE)</f>
        <v>104</v>
      </c>
      <c r="F797" s="129">
        <f>VLOOKUP($B797,'from ED Prelim 2021 (PY)'!$A$6:$E$856,5,FALSE)</f>
        <v>0.27884615384615385</v>
      </c>
      <c r="H797" s="102">
        <v>22</v>
      </c>
      <c r="I797" s="102">
        <v>101</v>
      </c>
      <c r="J797" s="103">
        <v>0.21782178217821782</v>
      </c>
      <c r="L797" s="130">
        <f t="shared" si="48"/>
        <v>-7</v>
      </c>
      <c r="M797" s="130">
        <f t="shared" si="48"/>
        <v>-3</v>
      </c>
      <c r="N797" s="130">
        <f t="shared" si="48"/>
        <v>-6.1024371667936034E-2</v>
      </c>
      <c r="O797" t="str">
        <f t="shared" si="51"/>
        <v>1740200</v>
      </c>
      <c r="P797" s="8" t="b">
        <f t="shared" si="49"/>
        <v>1</v>
      </c>
      <c r="Q797" s="8" t="b">
        <f t="shared" si="50"/>
        <v>1</v>
      </c>
    </row>
    <row r="798" spans="1:17" ht="15.75" hidden="1" x14ac:dyDescent="0.25">
      <c r="A798" t="str">
        <f>VLOOKUP(O798,'OLDPY1 Public Dist &amp; Sch'!A792:C5649,3,FALSE)</f>
        <v>21044133017</v>
      </c>
      <c r="B798" s="126">
        <v>1740290</v>
      </c>
      <c r="C798" s="101" t="s">
        <v>2489</v>
      </c>
      <c r="D798" s="102">
        <f>VLOOKUP($B798,'FY24 Formula counts Final Feds'!$D$4:$L$855,3,FALSE)</f>
        <v>59</v>
      </c>
      <c r="E798" s="102">
        <f>VLOOKUP($B798,'FY24 Formula counts Final Feds'!$D$4:$L$855,9,FALSE)</f>
        <v>397</v>
      </c>
      <c r="F798" s="129">
        <f>VLOOKUP($B798,'from ED Prelim 2021 (PY)'!$A$6:$E$856,5,FALSE)</f>
        <v>0.1486146095717884</v>
      </c>
      <c r="H798" s="102">
        <v>53</v>
      </c>
      <c r="I798" s="102">
        <v>360</v>
      </c>
      <c r="J798" s="103">
        <v>0.14722222222222223</v>
      </c>
      <c r="L798" s="130">
        <f t="shared" si="48"/>
        <v>-6</v>
      </c>
      <c r="M798" s="130">
        <f t="shared" si="48"/>
        <v>-37</v>
      </c>
      <c r="N798" s="130">
        <f t="shared" si="48"/>
        <v>-1.3923873495661765E-3</v>
      </c>
      <c r="O798" t="str">
        <f t="shared" si="51"/>
        <v>1740290</v>
      </c>
      <c r="P798" s="8" t="b">
        <f t="shared" si="49"/>
        <v>1</v>
      </c>
      <c r="Q798" s="8" t="b">
        <f t="shared" si="50"/>
        <v>1</v>
      </c>
    </row>
    <row r="799" spans="1:17" ht="15.75" hidden="1" x14ac:dyDescent="0.25">
      <c r="A799" t="str">
        <f>VLOOKUP(O799,'OLDPY1 Public Dist &amp; Sch'!A793:C5650,3,FALSE)</f>
        <v>21044055002</v>
      </c>
      <c r="B799" s="126">
        <v>1740260</v>
      </c>
      <c r="C799" s="101" t="s">
        <v>2490</v>
      </c>
      <c r="D799" s="102">
        <f>VLOOKUP($B799,'FY24 Formula counts Final Feds'!$D$4:$L$855,3,FALSE)</f>
        <v>77</v>
      </c>
      <c r="E799" s="102">
        <f>VLOOKUP($B799,'FY24 Formula counts Final Feds'!$D$4:$L$855,9,FALSE)</f>
        <v>387</v>
      </c>
      <c r="F799" s="129">
        <f>VLOOKUP($B799,'from ED Prelim 2021 (PY)'!$A$6:$E$856,5,FALSE)</f>
        <v>0.19896640826873385</v>
      </c>
      <c r="H799" s="102">
        <v>66</v>
      </c>
      <c r="I799" s="102">
        <v>351</v>
      </c>
      <c r="J799" s="103">
        <v>0.18803418803418803</v>
      </c>
      <c r="L799" s="130">
        <f t="shared" si="48"/>
        <v>-11</v>
      </c>
      <c r="M799" s="130">
        <f t="shared" si="48"/>
        <v>-36</v>
      </c>
      <c r="N799" s="130">
        <f t="shared" si="48"/>
        <v>-1.093222023454582E-2</v>
      </c>
      <c r="O799" t="str">
        <f t="shared" si="51"/>
        <v>1740260</v>
      </c>
      <c r="P799" s="8" t="b">
        <f t="shared" si="49"/>
        <v>1</v>
      </c>
      <c r="Q799" s="8" t="b">
        <f t="shared" si="50"/>
        <v>1</v>
      </c>
    </row>
    <row r="800" spans="1:17" ht="15.75" hidden="1" x14ac:dyDescent="0.25">
      <c r="A800" t="str">
        <f>VLOOKUP(O800,'OLDPY1 Public Dist &amp; Sch'!A794:C5651,3,FALSE)</f>
        <v>11021302026</v>
      </c>
      <c r="B800" s="126">
        <v>1740320</v>
      </c>
      <c r="C800" s="101" t="s">
        <v>2491</v>
      </c>
      <c r="D800" s="102">
        <f>VLOOKUP($B800,'FY24 Formula counts Final Feds'!$D$4:$L$855,3,FALSE)</f>
        <v>82</v>
      </c>
      <c r="E800" s="102">
        <f>VLOOKUP($B800,'FY24 Formula counts Final Feds'!$D$4:$L$855,9,FALSE)</f>
        <v>680</v>
      </c>
      <c r="F800" s="129">
        <f>VLOOKUP($B800,'from ED Prelim 2021 (PY)'!$A$6:$E$856,5,FALSE)</f>
        <v>0.12058823529411765</v>
      </c>
      <c r="H800" s="102">
        <v>84</v>
      </c>
      <c r="I800" s="102">
        <v>670</v>
      </c>
      <c r="J800" s="103">
        <v>0.1253731343283582</v>
      </c>
      <c r="L800" s="130">
        <f t="shared" si="48"/>
        <v>2</v>
      </c>
      <c r="M800" s="130">
        <f t="shared" si="48"/>
        <v>-10</v>
      </c>
      <c r="N800" s="130">
        <f t="shared" si="48"/>
        <v>4.7848990342405501E-3</v>
      </c>
      <c r="O800" t="str">
        <f t="shared" si="51"/>
        <v>1740320</v>
      </c>
      <c r="P800" s="8" t="b">
        <f t="shared" si="49"/>
        <v>1</v>
      </c>
      <c r="Q800" s="8" t="b">
        <f t="shared" si="50"/>
        <v>1</v>
      </c>
    </row>
    <row r="801" spans="1:17" ht="15.75" hidden="1" x14ac:dyDescent="0.25">
      <c r="A801" t="str">
        <f>VLOOKUP(O801,'OLDPY1 Public Dist &amp; Sch'!A795:C5652,3,FALSE)</f>
        <v>01009064026</v>
      </c>
      <c r="B801" s="126">
        <v>1740410</v>
      </c>
      <c r="C801" s="101" t="s">
        <v>2493</v>
      </c>
      <c r="D801" s="102">
        <f>VLOOKUP($B801,'FY24 Formula counts Final Feds'!$D$4:$L$855,3,FALSE)</f>
        <v>39</v>
      </c>
      <c r="E801" s="102">
        <f>VLOOKUP($B801,'FY24 Formula counts Final Feds'!$D$4:$L$855,9,FALSE)</f>
        <v>355</v>
      </c>
      <c r="F801" s="129">
        <f>VLOOKUP($B801,'from ED Prelim 2021 (PY)'!$A$6:$E$856,5,FALSE)</f>
        <v>0.10985915492957747</v>
      </c>
      <c r="H801" s="102">
        <v>42</v>
      </c>
      <c r="I801" s="102">
        <v>342</v>
      </c>
      <c r="J801" s="103">
        <v>0.12280701754385964</v>
      </c>
      <c r="L801" s="130">
        <f t="shared" si="48"/>
        <v>3</v>
      </c>
      <c r="M801" s="130">
        <f t="shared" si="48"/>
        <v>-13</v>
      </c>
      <c r="N801" s="130">
        <f t="shared" si="48"/>
        <v>1.2947862614282171E-2</v>
      </c>
      <c r="O801" t="str">
        <f t="shared" si="51"/>
        <v>1740410</v>
      </c>
      <c r="P801" s="8" t="b">
        <f t="shared" si="49"/>
        <v>1</v>
      </c>
      <c r="Q801" s="8" t="b">
        <f t="shared" si="50"/>
        <v>1</v>
      </c>
    </row>
    <row r="802" spans="1:17" ht="15.75" hidden="1" x14ac:dyDescent="0.25">
      <c r="A802" t="str">
        <f>VLOOKUP(O802,'OLDPY1 Public Dist &amp; Sch'!A796:C5653,3,FALSE)</f>
        <v>20093348026</v>
      </c>
      <c r="B802" s="126">
        <v>1740470</v>
      </c>
      <c r="C802" s="101" t="s">
        <v>2494</v>
      </c>
      <c r="D802" s="102">
        <f>VLOOKUP($B802,'FY24 Formula counts Final Feds'!$D$4:$L$855,3,FALSE)</f>
        <v>272</v>
      </c>
      <c r="E802" s="102">
        <f>VLOOKUP($B802,'FY24 Formula counts Final Feds'!$D$4:$L$855,9,FALSE)</f>
        <v>1667</v>
      </c>
      <c r="F802" s="129">
        <f>VLOOKUP($B802,'from ED Prelim 2021 (PY)'!$A$6:$E$856,5,FALSE)</f>
        <v>0.16316736652669467</v>
      </c>
      <c r="H802" s="102">
        <v>226</v>
      </c>
      <c r="I802" s="102">
        <v>1632</v>
      </c>
      <c r="J802" s="103">
        <v>0.13848039215686275</v>
      </c>
      <c r="L802" s="130">
        <f t="shared" si="48"/>
        <v>-46</v>
      </c>
      <c r="M802" s="130">
        <f t="shared" si="48"/>
        <v>-35</v>
      </c>
      <c r="N802" s="130">
        <f t="shared" si="48"/>
        <v>-2.4686974369831916E-2</v>
      </c>
      <c r="O802" t="str">
        <f t="shared" si="51"/>
        <v>1740470</v>
      </c>
      <c r="P802" s="8" t="b">
        <f t="shared" si="49"/>
        <v>1</v>
      </c>
      <c r="Q802" s="8" t="b">
        <f t="shared" si="50"/>
        <v>1</v>
      </c>
    </row>
    <row r="803" spans="1:17" ht="15.75" hidden="1" x14ac:dyDescent="0.25">
      <c r="A803" t="str">
        <f>VLOOKUP(O803,'OLDPY1 Public Dist &amp; Sch'!A797:C5654,3,FALSE)</f>
        <v>35050195004</v>
      </c>
      <c r="B803" s="126">
        <v>1740530</v>
      </c>
      <c r="C803" s="101" t="s">
        <v>2495</v>
      </c>
      <c r="D803" s="102">
        <f>VLOOKUP($B803,'FY24 Formula counts Final Feds'!$D$4:$L$855,3,FALSE)</f>
        <v>45</v>
      </c>
      <c r="E803" s="102">
        <f>VLOOKUP($B803,'FY24 Formula counts Final Feds'!$D$4:$L$855,9,FALSE)</f>
        <v>357</v>
      </c>
      <c r="F803" s="129">
        <f>VLOOKUP($B803,'from ED Prelim 2021 (PY)'!$A$6:$E$856,5,FALSE)</f>
        <v>0.12605042016806722</v>
      </c>
      <c r="H803" s="102">
        <v>62</v>
      </c>
      <c r="I803" s="102">
        <v>349</v>
      </c>
      <c r="J803" s="103">
        <v>0.17765042979942694</v>
      </c>
      <c r="L803" s="130">
        <f t="shared" si="48"/>
        <v>17</v>
      </c>
      <c r="M803" s="130">
        <f t="shared" si="48"/>
        <v>-8</v>
      </c>
      <c r="N803" s="130">
        <f t="shared" si="48"/>
        <v>5.1600009631359717E-2</v>
      </c>
      <c r="O803" t="str">
        <f t="shared" si="51"/>
        <v>1740530</v>
      </c>
      <c r="P803" s="8" t="b">
        <f t="shared" si="49"/>
        <v>1</v>
      </c>
      <c r="Q803" s="8" t="b">
        <f t="shared" si="50"/>
        <v>1</v>
      </c>
    </row>
    <row r="804" spans="1:17" ht="15.75" hidden="1" x14ac:dyDescent="0.25">
      <c r="A804" t="str">
        <f>VLOOKUP(O804,'OLDPY1 Public Dist &amp; Sch'!A798:C5655,3,FALSE)</f>
        <v>35050185004</v>
      </c>
      <c r="B804" s="126">
        <v>1740620</v>
      </c>
      <c r="C804" s="101" t="s">
        <v>2496</v>
      </c>
      <c r="D804" s="102">
        <f>VLOOKUP($B804,'FY24 Formula counts Final Feds'!$D$4:$L$855,3,FALSE)</f>
        <v>29</v>
      </c>
      <c r="E804" s="102">
        <f>VLOOKUP($B804,'FY24 Formula counts Final Feds'!$D$4:$L$855,9,FALSE)</f>
        <v>298</v>
      </c>
      <c r="F804" s="129">
        <f>VLOOKUP($B804,'from ED Prelim 2021 (PY)'!$A$6:$E$856,5,FALSE)</f>
        <v>9.7315436241610737E-2</v>
      </c>
      <c r="H804" s="102">
        <v>32</v>
      </c>
      <c r="I804" s="102">
        <v>292</v>
      </c>
      <c r="J804" s="103">
        <v>0.1095890410958904</v>
      </c>
      <c r="L804" s="130">
        <f t="shared" si="48"/>
        <v>3</v>
      </c>
      <c r="M804" s="130">
        <f t="shared" si="48"/>
        <v>-6</v>
      </c>
      <c r="N804" s="130">
        <f t="shared" si="48"/>
        <v>1.2273604854279668E-2</v>
      </c>
      <c r="O804" t="str">
        <f t="shared" si="51"/>
        <v>1740620</v>
      </c>
      <c r="P804" s="8" t="b">
        <f t="shared" si="49"/>
        <v>1</v>
      </c>
      <c r="Q804" s="8" t="b">
        <f t="shared" si="50"/>
        <v>1</v>
      </c>
    </row>
    <row r="805" spans="1:17" ht="15.75" hidden="1" x14ac:dyDescent="0.25">
      <c r="A805" t="str">
        <f>VLOOKUP(O805,'OLDPY1 Public Dist &amp; Sch'!A799:C5656,3,FALSE)</f>
        <v>13041001026</v>
      </c>
      <c r="B805" s="126">
        <v>1740650</v>
      </c>
      <c r="C805" s="101" t="s">
        <v>2497</v>
      </c>
      <c r="D805" s="102">
        <f>VLOOKUP($B805,'FY24 Formula counts Final Feds'!$D$4:$L$855,3,FALSE)</f>
        <v>58</v>
      </c>
      <c r="E805" s="102">
        <f>VLOOKUP($B805,'FY24 Formula counts Final Feds'!$D$4:$L$855,9,FALSE)</f>
        <v>326</v>
      </c>
      <c r="F805" s="129">
        <f>VLOOKUP($B805,'from ED Prelim 2021 (PY)'!$A$6:$E$856,5,FALSE)</f>
        <v>0.17791411042944785</v>
      </c>
      <c r="H805" s="102">
        <v>61</v>
      </c>
      <c r="I805" s="102">
        <v>319</v>
      </c>
      <c r="J805" s="103">
        <v>0.19122257053291536</v>
      </c>
      <c r="L805" s="130">
        <f t="shared" si="48"/>
        <v>3</v>
      </c>
      <c r="M805" s="130">
        <f t="shared" si="48"/>
        <v>-7</v>
      </c>
      <c r="N805" s="130">
        <f t="shared" si="48"/>
        <v>1.3308460103467507E-2</v>
      </c>
      <c r="O805" t="str">
        <f t="shared" si="51"/>
        <v>1740650</v>
      </c>
      <c r="P805" s="8" t="b">
        <f t="shared" si="49"/>
        <v>1</v>
      </c>
      <c r="Q805" s="8" t="b">
        <f t="shared" si="50"/>
        <v>1</v>
      </c>
    </row>
    <row r="806" spans="1:17" ht="15.75" hidden="1" x14ac:dyDescent="0.25">
      <c r="A806" t="str">
        <f>VLOOKUP(O806,'OLDPY1 Public Dist &amp; Sch'!A800:C5657,3,FALSE)</f>
        <v>08043205026</v>
      </c>
      <c r="B806" s="126">
        <v>1740740</v>
      </c>
      <c r="C806" s="101" t="s">
        <v>2498</v>
      </c>
      <c r="D806" s="102">
        <f>VLOOKUP($B806,'FY24 Formula counts Final Feds'!$D$4:$L$855,3,FALSE)</f>
        <v>42</v>
      </c>
      <c r="E806" s="102">
        <f>VLOOKUP($B806,'FY24 Formula counts Final Feds'!$D$4:$L$855,9,FALSE)</f>
        <v>389</v>
      </c>
      <c r="F806" s="129">
        <f>VLOOKUP($B806,'from ED Prelim 2021 (PY)'!$A$6:$E$856,5,FALSE)</f>
        <v>0.10796915167095116</v>
      </c>
      <c r="H806" s="102">
        <v>48</v>
      </c>
      <c r="I806" s="102">
        <v>377</v>
      </c>
      <c r="J806" s="103">
        <v>0.1273209549071618</v>
      </c>
      <c r="L806" s="130">
        <f t="shared" si="48"/>
        <v>6</v>
      </c>
      <c r="M806" s="130">
        <f t="shared" si="48"/>
        <v>-12</v>
      </c>
      <c r="N806" s="130">
        <f t="shared" si="48"/>
        <v>1.9351803236210649E-2</v>
      </c>
      <c r="O806" t="str">
        <f t="shared" si="51"/>
        <v>1740740</v>
      </c>
      <c r="P806" s="8" t="b">
        <f t="shared" si="49"/>
        <v>1</v>
      </c>
      <c r="Q806" s="8" t="b">
        <f t="shared" si="50"/>
        <v>1</v>
      </c>
    </row>
    <row r="807" spans="1:17" ht="15.75" hidden="1" x14ac:dyDescent="0.25">
      <c r="A807" t="str">
        <f>VLOOKUP(O807,'OLDPY1 Public Dist &amp; Sch'!A801:C5658,3,FALSE)</f>
        <v>34049121017</v>
      </c>
      <c r="B807" s="126">
        <v>1740800</v>
      </c>
      <c r="C807" s="101" t="s">
        <v>2499</v>
      </c>
      <c r="D807" s="102">
        <f>VLOOKUP($B807,'FY24 Formula counts Final Feds'!$D$4:$L$855,3,FALSE)</f>
        <v>279</v>
      </c>
      <c r="E807" s="102">
        <f>VLOOKUP($B807,'FY24 Formula counts Final Feds'!$D$4:$L$855,9,FALSE)</f>
        <v>4048</v>
      </c>
      <c r="F807" s="129">
        <f>VLOOKUP($B807,'from ED Prelim 2021 (PY)'!$A$6:$E$856,5,FALSE)</f>
        <v>6.8922924901185775E-2</v>
      </c>
      <c r="H807" s="102">
        <v>310</v>
      </c>
      <c r="I807" s="102">
        <v>3927</v>
      </c>
      <c r="J807" s="103">
        <v>7.8940667175961293E-2</v>
      </c>
      <c r="L807" s="130">
        <f t="shared" si="48"/>
        <v>31</v>
      </c>
      <c r="M807" s="130">
        <f t="shared" si="48"/>
        <v>-121</v>
      </c>
      <c r="N807" s="130">
        <f t="shared" si="48"/>
        <v>1.0017742274775518E-2</v>
      </c>
      <c r="O807" t="str">
        <f t="shared" si="51"/>
        <v>1740800</v>
      </c>
      <c r="P807" s="8" t="b">
        <f t="shared" si="49"/>
        <v>1</v>
      </c>
      <c r="Q807" s="8" t="b">
        <f t="shared" si="50"/>
        <v>1</v>
      </c>
    </row>
    <row r="808" spans="1:17" ht="15.75" hidden="1" x14ac:dyDescent="0.25">
      <c r="A808" t="str">
        <f>VLOOKUP(O808,'OLDPY1 Public Dist &amp; Sch'!A802:C5659,3,FALSE)</f>
        <v>39055011026</v>
      </c>
      <c r="B808" s="126">
        <v>1740830</v>
      </c>
      <c r="C808" s="101" t="s">
        <v>2500</v>
      </c>
      <c r="D808" s="102">
        <f>VLOOKUP($B808,'FY24 Formula counts Final Feds'!$D$4:$L$855,3,FALSE)</f>
        <v>113</v>
      </c>
      <c r="E808" s="102">
        <f>VLOOKUP($B808,'FY24 Formula counts Final Feds'!$D$4:$L$855,9,FALSE)</f>
        <v>1080</v>
      </c>
      <c r="F808" s="129">
        <f>VLOOKUP($B808,'from ED Prelim 2021 (PY)'!$A$6:$E$856,5,FALSE)</f>
        <v>0.10462962962962963</v>
      </c>
      <c r="H808" s="102">
        <v>81</v>
      </c>
      <c r="I808" s="102">
        <v>1067</v>
      </c>
      <c r="J808" s="103">
        <v>7.5913776944704775E-2</v>
      </c>
      <c r="L808" s="130">
        <f t="shared" si="48"/>
        <v>-32</v>
      </c>
      <c r="M808" s="130">
        <f t="shared" si="48"/>
        <v>-13</v>
      </c>
      <c r="N808" s="130">
        <f t="shared" si="48"/>
        <v>-2.8715852684924853E-2</v>
      </c>
      <c r="O808" t="str">
        <f t="shared" si="51"/>
        <v>1740830</v>
      </c>
      <c r="P808" s="8" t="b">
        <f t="shared" si="49"/>
        <v>1</v>
      </c>
      <c r="Q808" s="8" t="b">
        <f t="shared" si="50"/>
        <v>1</v>
      </c>
    </row>
    <row r="809" spans="1:17" ht="15.75" hidden="1" x14ac:dyDescent="0.25">
      <c r="A809" t="str">
        <f>VLOOKUP(O809,'OLDPY1 Public Dist &amp; Sch'!A803:C5660,3,FALSE)</f>
        <v>26034316026</v>
      </c>
      <c r="B809" s="126">
        <v>1740890</v>
      </c>
      <c r="C809" s="101" t="s">
        <v>2501</v>
      </c>
      <c r="D809" s="102">
        <f>VLOOKUP($B809,'FY24 Formula counts Final Feds'!$D$4:$L$855,3,FALSE)</f>
        <v>46</v>
      </c>
      <c r="E809" s="102">
        <f>VLOOKUP($B809,'FY24 Formula counts Final Feds'!$D$4:$L$855,9,FALSE)</f>
        <v>394</v>
      </c>
      <c r="F809" s="129">
        <f>VLOOKUP($B809,'from ED Prelim 2021 (PY)'!$A$6:$E$856,5,FALSE)</f>
        <v>0.116751269035533</v>
      </c>
      <c r="H809" s="102">
        <v>43</v>
      </c>
      <c r="I809" s="102">
        <v>387</v>
      </c>
      <c r="J809" s="103">
        <v>0.1111111111111111</v>
      </c>
      <c r="L809" s="130">
        <f t="shared" si="48"/>
        <v>-3</v>
      </c>
      <c r="M809" s="130">
        <f t="shared" si="48"/>
        <v>-7</v>
      </c>
      <c r="N809" s="130">
        <f t="shared" si="48"/>
        <v>-5.640157924421893E-3</v>
      </c>
      <c r="O809" t="str">
        <f t="shared" si="51"/>
        <v>1740890</v>
      </c>
      <c r="P809" s="8" t="b">
        <f t="shared" si="49"/>
        <v>1</v>
      </c>
      <c r="Q809" s="8" t="b">
        <f t="shared" si="50"/>
        <v>1</v>
      </c>
    </row>
    <row r="810" spans="1:17" ht="15.75" hidden="1" x14ac:dyDescent="0.25">
      <c r="A810" t="str">
        <f>VLOOKUP(O810,'OLDPY1 Public Dist &amp; Sch'!A804:C5661,3,FALSE)</f>
        <v>53090308016</v>
      </c>
      <c r="B810" s="126">
        <v>1740980</v>
      </c>
      <c r="C810" s="101" t="s">
        <v>2502</v>
      </c>
      <c r="D810" s="102">
        <f>VLOOKUP($B810,'FY24 Formula counts Final Feds'!$D$4:$L$855,3,FALSE)</f>
        <v>75</v>
      </c>
      <c r="E810" s="102">
        <f>VLOOKUP($B810,'FY24 Formula counts Final Feds'!$D$4:$L$855,9,FALSE)</f>
        <v>1428</v>
      </c>
      <c r="F810" s="129">
        <f>VLOOKUP($B810,'from ED Prelim 2021 (PY)'!$A$6:$E$856,5,FALSE)</f>
        <v>5.2521008403361345E-2</v>
      </c>
      <c r="H810" s="102">
        <v>83</v>
      </c>
      <c r="I810" s="102">
        <v>1383</v>
      </c>
      <c r="J810" s="103">
        <v>6.0014461315979754E-2</v>
      </c>
      <c r="L810" s="130">
        <f t="shared" si="48"/>
        <v>8</v>
      </c>
      <c r="M810" s="130">
        <f t="shared" si="48"/>
        <v>-45</v>
      </c>
      <c r="N810" s="130">
        <f t="shared" si="48"/>
        <v>7.4934529126184091E-3</v>
      </c>
      <c r="O810" t="str">
        <f t="shared" si="51"/>
        <v>1740980</v>
      </c>
      <c r="P810" s="8" t="b">
        <f>+IF(AND(H810&gt;9,J810&gt;0.02),TRUE,FALSE)</f>
        <v>1</v>
      </c>
      <c r="Q810" s="8" t="b">
        <f t="shared" si="50"/>
        <v>1</v>
      </c>
    </row>
    <row r="811" spans="1:17" ht="15.75" hidden="1" x14ac:dyDescent="0.25">
      <c r="A811" t="str">
        <f>VLOOKUP(O811,'OLDPY1 Public Dist &amp; Sch'!A805:C5662,3,FALSE)</f>
        <v>53090052002</v>
      </c>
      <c r="B811" s="126">
        <v>1741040</v>
      </c>
      <c r="C811" s="101" t="s">
        <v>2503</v>
      </c>
      <c r="D811" s="102">
        <f>VLOOKUP($B811,'FY24 Formula counts Final Feds'!$D$4:$L$855,3,FALSE)</f>
        <v>45</v>
      </c>
      <c r="E811" s="102">
        <f>VLOOKUP($B811,'FY24 Formula counts Final Feds'!$D$4:$L$855,9,FALSE)</f>
        <v>1072</v>
      </c>
      <c r="F811" s="129">
        <f>VLOOKUP($B811,'from ED Prelim 2021 (PY)'!$A$6:$E$856,5,FALSE)</f>
        <v>4.1977611940298511E-2</v>
      </c>
      <c r="H811" s="102">
        <v>53</v>
      </c>
      <c r="I811" s="102">
        <v>1039</v>
      </c>
      <c r="J811" s="103">
        <v>5.1010587102983639E-2</v>
      </c>
      <c r="L811" s="130">
        <f t="shared" si="48"/>
        <v>8</v>
      </c>
      <c r="M811" s="130">
        <f t="shared" si="48"/>
        <v>-33</v>
      </c>
      <c r="N811" s="130">
        <f t="shared" si="48"/>
        <v>9.0329751626851279E-3</v>
      </c>
      <c r="O811" t="str">
        <f t="shared" si="51"/>
        <v>1741040</v>
      </c>
      <c r="P811" s="8" t="b">
        <f t="shared" si="49"/>
        <v>1</v>
      </c>
      <c r="Q811" s="8" t="b">
        <f t="shared" si="50"/>
        <v>1</v>
      </c>
    </row>
    <row r="812" spans="1:17" ht="15.75" hidden="1" x14ac:dyDescent="0.25">
      <c r="A812" t="str">
        <f>VLOOKUP(O812,'OLDPY1 Public Dist &amp; Sch'!A806:C5663,3,FALSE)</f>
        <v>45067005026</v>
      </c>
      <c r="B812" s="126">
        <v>1741070</v>
      </c>
      <c r="C812" s="101" t="s">
        <v>2504</v>
      </c>
      <c r="D812" s="102">
        <f>VLOOKUP($B812,'FY24 Formula counts Final Feds'!$D$4:$L$855,3,FALSE)</f>
        <v>100</v>
      </c>
      <c r="E812" s="102">
        <f>VLOOKUP($B812,'FY24 Formula counts Final Feds'!$D$4:$L$855,9,FALSE)</f>
        <v>3062</v>
      </c>
      <c r="F812" s="129">
        <f>VLOOKUP($B812,'from ED Prelim 2021 (PY)'!$A$6:$E$856,5,FALSE)</f>
        <v>3.2658393207054215E-2</v>
      </c>
      <c r="H812" s="102">
        <v>146</v>
      </c>
      <c r="I812" s="102">
        <v>3051</v>
      </c>
      <c r="J812" s="103">
        <v>4.7853162897410685E-2</v>
      </c>
      <c r="L812" s="130">
        <f t="shared" si="48"/>
        <v>46</v>
      </c>
      <c r="M812" s="130">
        <f t="shared" si="48"/>
        <v>-11</v>
      </c>
      <c r="N812" s="130">
        <f t="shared" si="48"/>
        <v>1.519476969035647E-2</v>
      </c>
      <c r="O812" t="str">
        <f t="shared" si="51"/>
        <v>1741070</v>
      </c>
      <c r="P812" s="8" t="b">
        <f t="shared" si="49"/>
        <v>1</v>
      </c>
      <c r="Q812" s="8" t="b">
        <f t="shared" si="50"/>
        <v>1</v>
      </c>
    </row>
    <row r="813" spans="1:17" ht="15.75" hidden="1" x14ac:dyDescent="0.25">
      <c r="A813" t="str">
        <f>VLOOKUP(O813,'OLDPY1 Public Dist &amp; Sch'!A807:C5664,3,FALSE)</f>
        <v>34049118026</v>
      </c>
      <c r="B813" s="126">
        <v>1741190</v>
      </c>
      <c r="C813" s="101" t="s">
        <v>2505</v>
      </c>
      <c r="D813" s="102">
        <f>VLOOKUP($B813,'FY24 Formula counts Final Feds'!$D$4:$L$855,3,FALSE)</f>
        <v>340</v>
      </c>
      <c r="E813" s="102">
        <f>VLOOKUP($B813,'FY24 Formula counts Final Feds'!$D$4:$L$855,9,FALSE)</f>
        <v>4806</v>
      </c>
      <c r="F813" s="129">
        <f>VLOOKUP($B813,'from ED Prelim 2021 (PY)'!$A$6:$E$856,5,FALSE)</f>
        <v>7.074490220557636E-2</v>
      </c>
      <c r="H813" s="102">
        <v>360</v>
      </c>
      <c r="I813" s="102">
        <v>4679</v>
      </c>
      <c r="J813" s="103">
        <v>7.6939516990810003E-2</v>
      </c>
      <c r="L813" s="130">
        <f t="shared" si="48"/>
        <v>20</v>
      </c>
      <c r="M813" s="130">
        <f t="shared" si="48"/>
        <v>-127</v>
      </c>
      <c r="N813" s="130">
        <f t="shared" si="48"/>
        <v>6.1946147852336431E-3</v>
      </c>
      <c r="O813" t="str">
        <f t="shared" si="51"/>
        <v>1741190</v>
      </c>
      <c r="P813" s="8" t="b">
        <f t="shared" si="49"/>
        <v>1</v>
      </c>
      <c r="Q813" s="8" t="b">
        <f t="shared" si="50"/>
        <v>1</v>
      </c>
    </row>
    <row r="814" spans="1:17" ht="15.75" hidden="1" x14ac:dyDescent="0.25">
      <c r="A814" t="str">
        <f>VLOOKUP(O814,'OLDPY1 Public Dist &amp; Sch'!A808:C5665,3,FALSE)</f>
        <v>34049060026</v>
      </c>
      <c r="B814" s="126">
        <v>1741250</v>
      </c>
      <c r="C814" s="101" t="s">
        <v>2506</v>
      </c>
      <c r="D814" s="102">
        <f>VLOOKUP($B814,'FY24 Formula counts Final Feds'!$D$4:$L$855,3,FALSE)</f>
        <v>3121</v>
      </c>
      <c r="E814" s="102">
        <f>VLOOKUP($B814,'FY24 Formula counts Final Feds'!$D$4:$L$855,9,FALSE)</f>
        <v>15256</v>
      </c>
      <c r="F814" s="129">
        <f>VLOOKUP($B814,'from ED Prelim 2021 (PY)'!$A$6:$E$856,5,FALSE)</f>
        <v>0.20457524908232827</v>
      </c>
      <c r="H814" s="102">
        <v>3244</v>
      </c>
      <c r="I814" s="102">
        <v>14802</v>
      </c>
      <c r="J814" s="103">
        <v>0.21915957303067152</v>
      </c>
      <c r="L814" s="130">
        <f t="shared" si="48"/>
        <v>123</v>
      </c>
      <c r="M814" s="130">
        <f t="shared" si="48"/>
        <v>-454</v>
      </c>
      <c r="N814" s="130">
        <f t="shared" si="48"/>
        <v>1.4584323948343247E-2</v>
      </c>
      <c r="O814" t="str">
        <f t="shared" si="51"/>
        <v>1741250</v>
      </c>
      <c r="P814" s="8" t="b">
        <f t="shared" si="49"/>
        <v>1</v>
      </c>
      <c r="Q814" s="8" t="b">
        <f t="shared" si="50"/>
        <v>1</v>
      </c>
    </row>
    <row r="815" spans="1:17" ht="15.75" hidden="1" x14ac:dyDescent="0.25">
      <c r="A815" t="str">
        <f>VLOOKUP(O815,'OLDPY1 Public Dist &amp; Sch'!A809:C5666,3,FALSE)</f>
        <v>01069006026</v>
      </c>
      <c r="B815" s="126">
        <v>1741280</v>
      </c>
      <c r="C815" s="101" t="s">
        <v>2507</v>
      </c>
      <c r="D815" s="102">
        <f>VLOOKUP($B815,'FY24 Formula counts Final Feds'!$D$4:$L$855,3,FALSE)</f>
        <v>48</v>
      </c>
      <c r="E815" s="102">
        <f>VLOOKUP($B815,'FY24 Formula counts Final Feds'!$D$4:$L$855,9,FALSE)</f>
        <v>358</v>
      </c>
      <c r="F815" s="129">
        <f>VLOOKUP($B815,'from ED Prelim 2021 (PY)'!$A$6:$E$856,5,FALSE)</f>
        <v>0.13407821229050279</v>
      </c>
      <c r="H815" s="102">
        <v>54</v>
      </c>
      <c r="I815" s="102">
        <v>357</v>
      </c>
      <c r="J815" s="103">
        <v>0.15126050420168066</v>
      </c>
      <c r="L815" s="130">
        <f t="shared" si="48"/>
        <v>6</v>
      </c>
      <c r="M815" s="130">
        <f t="shared" si="48"/>
        <v>-1</v>
      </c>
      <c r="N815" s="130">
        <f t="shared" si="48"/>
        <v>1.7182291911177872E-2</v>
      </c>
      <c r="O815" t="str">
        <f t="shared" si="51"/>
        <v>1741280</v>
      </c>
      <c r="P815" s="8" t="b">
        <f t="shared" si="49"/>
        <v>1</v>
      </c>
      <c r="Q815" s="8" t="b">
        <f t="shared" si="50"/>
        <v>1</v>
      </c>
    </row>
    <row r="816" spans="1:17" ht="15.75" hidden="1" x14ac:dyDescent="0.25">
      <c r="A816" t="str">
        <f>VLOOKUP(O816,'OLDPY1 Public Dist &amp; Sch'!A810:C5667,3,FALSE)</f>
        <v>20096100026</v>
      </c>
      <c r="B816" s="126">
        <v>1741360</v>
      </c>
      <c r="C816" s="101" t="s">
        <v>2508</v>
      </c>
      <c r="D816" s="102">
        <f>VLOOKUP($B816,'FY24 Formula counts Final Feds'!$D$4:$L$855,3,FALSE)</f>
        <v>98</v>
      </c>
      <c r="E816" s="102">
        <f>VLOOKUP($B816,'FY24 Formula counts Final Feds'!$D$4:$L$855,9,FALSE)</f>
        <v>627</v>
      </c>
      <c r="F816" s="129">
        <f>VLOOKUP($B816,'from ED Prelim 2021 (PY)'!$A$6:$E$856,5,FALSE)</f>
        <v>0.15629984051036683</v>
      </c>
      <c r="H816" s="102">
        <v>100</v>
      </c>
      <c r="I816" s="102">
        <v>606</v>
      </c>
      <c r="J816" s="103">
        <v>0.16501650165016502</v>
      </c>
      <c r="L816" s="130">
        <f t="shared" si="48"/>
        <v>2</v>
      </c>
      <c r="M816" s="130">
        <f t="shared" si="48"/>
        <v>-21</v>
      </c>
      <c r="N816" s="130">
        <f t="shared" si="48"/>
        <v>8.7166611397981875E-3</v>
      </c>
      <c r="O816" t="str">
        <f t="shared" si="51"/>
        <v>1741360</v>
      </c>
      <c r="P816" s="8" t="b">
        <f t="shared" si="49"/>
        <v>1</v>
      </c>
      <c r="Q816" s="8" t="b">
        <f t="shared" si="50"/>
        <v>1</v>
      </c>
    </row>
    <row r="817" spans="1:17" ht="15.75" hidden="1" x14ac:dyDescent="0.25">
      <c r="A817" t="str">
        <f>VLOOKUP(O817,'OLDPY1 Public Dist &amp; Sch'!A811:C5668,3,FALSE)</f>
        <v>13014003026</v>
      </c>
      <c r="B817" s="126">
        <v>1739420</v>
      </c>
      <c r="C817" s="101" t="s">
        <v>2509</v>
      </c>
      <c r="D817" s="102">
        <f>VLOOKUP($B817,'FY24 Formula counts Final Feds'!$D$4:$L$855,3,FALSE)</f>
        <v>141</v>
      </c>
      <c r="E817" s="102">
        <f>VLOOKUP($B817,'FY24 Formula counts Final Feds'!$D$4:$L$855,9,FALSE)</f>
        <v>1352</v>
      </c>
      <c r="F817" s="129">
        <f>VLOOKUP($B817,'from ED Prelim 2021 (PY)'!$A$6:$E$856,5,FALSE)</f>
        <v>0.10428994082840237</v>
      </c>
      <c r="H817" s="102">
        <v>123</v>
      </c>
      <c r="I817" s="102">
        <v>1364</v>
      </c>
      <c r="J817" s="103">
        <v>9.0175953079178889E-2</v>
      </c>
      <c r="L817" s="130">
        <f t="shared" si="48"/>
        <v>-18</v>
      </c>
      <c r="M817" s="130">
        <f t="shared" si="48"/>
        <v>12</v>
      </c>
      <c r="N817" s="130">
        <f t="shared" si="48"/>
        <v>-1.4113987749223483E-2</v>
      </c>
      <c r="O817" t="str">
        <f t="shared" si="51"/>
        <v>1739420</v>
      </c>
      <c r="P817" s="8" t="b">
        <f t="shared" si="49"/>
        <v>1</v>
      </c>
      <c r="Q817" s="8" t="b">
        <f t="shared" si="50"/>
        <v>1</v>
      </c>
    </row>
    <row r="818" spans="1:17" ht="15.75" hidden="1" x14ac:dyDescent="0.25">
      <c r="A818" t="str">
        <f>VLOOKUP(O818,'OLDPY1 Public Dist &amp; Sch'!A812:C5669,3,FALSE)</f>
        <v>08008314026</v>
      </c>
      <c r="B818" s="126">
        <v>1700310</v>
      </c>
      <c r="C818" s="101" t="s">
        <v>2510</v>
      </c>
      <c r="D818" s="102">
        <f>VLOOKUP($B818,'FY24 Formula counts Final Feds'!$D$4:$L$855,3,FALSE)</f>
        <v>238</v>
      </c>
      <c r="E818" s="102">
        <f>VLOOKUP($B818,'FY24 Formula counts Final Feds'!$D$4:$L$855,9,FALSE)</f>
        <v>1164</v>
      </c>
      <c r="F818" s="129">
        <f>VLOOKUP($B818,'from ED Prelim 2021 (PY)'!$A$6:$E$856,5,FALSE)</f>
        <v>0.20446735395189003</v>
      </c>
      <c r="H818" s="102">
        <v>197</v>
      </c>
      <c r="I818" s="102">
        <v>1045</v>
      </c>
      <c r="J818" s="103">
        <v>0.18851674641148325</v>
      </c>
      <c r="L818" s="130">
        <f t="shared" si="48"/>
        <v>-41</v>
      </c>
      <c r="M818" s="130">
        <f t="shared" si="48"/>
        <v>-119</v>
      </c>
      <c r="N818" s="130">
        <f t="shared" si="48"/>
        <v>-1.595060754040678E-2</v>
      </c>
      <c r="O818" t="str">
        <f t="shared" si="51"/>
        <v>1700310</v>
      </c>
      <c r="P818" s="8" t="b">
        <f t="shared" si="49"/>
        <v>1</v>
      </c>
      <c r="Q818" s="8" t="b">
        <f t="shared" si="50"/>
        <v>1</v>
      </c>
    </row>
    <row r="819" spans="1:17" ht="15.75" hidden="1" x14ac:dyDescent="0.25">
      <c r="A819" t="str">
        <f>VLOOKUP(O819,'OLDPY1 Public Dist &amp; Sch'!A813:C5670,3,FALSE)</f>
        <v>33036235026</v>
      </c>
      <c r="B819" s="126">
        <v>1700319</v>
      </c>
      <c r="C819" s="101" t="s">
        <v>2511</v>
      </c>
      <c r="D819" s="102">
        <f>VLOOKUP($B819,'FY24 Formula counts Final Feds'!$D$4:$L$855,3,FALSE)</f>
        <v>136</v>
      </c>
      <c r="E819" s="102">
        <f>VLOOKUP($B819,'FY24 Formula counts Final Feds'!$D$4:$L$855,9,FALSE)</f>
        <v>768</v>
      </c>
      <c r="F819" s="129">
        <f>VLOOKUP($B819,'from ED Prelim 2021 (PY)'!$A$6:$E$856,5,FALSE)</f>
        <v>0.17708333333333334</v>
      </c>
      <c r="H819" s="102">
        <v>113</v>
      </c>
      <c r="I819" s="102">
        <v>743</v>
      </c>
      <c r="J819" s="103">
        <v>0.15208613728129206</v>
      </c>
      <c r="L819" s="130">
        <f t="shared" si="48"/>
        <v>-23</v>
      </c>
      <c r="M819" s="130">
        <f t="shared" si="48"/>
        <v>-25</v>
      </c>
      <c r="N819" s="130">
        <f t="shared" si="48"/>
        <v>-2.4997196052041287E-2</v>
      </c>
      <c r="O819" t="str">
        <f t="shared" si="51"/>
        <v>1700319</v>
      </c>
      <c r="P819" s="8" t="b">
        <f t="shared" si="49"/>
        <v>1</v>
      </c>
      <c r="Q819" s="8" t="b">
        <f t="shared" si="50"/>
        <v>1</v>
      </c>
    </row>
    <row r="820" spans="1:17" ht="15.75" hidden="1" x14ac:dyDescent="0.25">
      <c r="A820" t="str">
        <f>VLOOKUP(O820,'OLDPY1 Public Dist &amp; Sch'!A814:C5671,3,FALSE)</f>
        <v>19022033002</v>
      </c>
      <c r="B820" s="126">
        <v>1741550</v>
      </c>
      <c r="C820" s="101" t="s">
        <v>2512</v>
      </c>
      <c r="D820" s="102">
        <f>VLOOKUP($B820,'FY24 Formula counts Final Feds'!$D$4:$L$855,3,FALSE)</f>
        <v>498</v>
      </c>
      <c r="E820" s="102">
        <f>VLOOKUP($B820,'FY24 Formula counts Final Feds'!$D$4:$L$855,9,FALSE)</f>
        <v>3479</v>
      </c>
      <c r="F820" s="129">
        <f>VLOOKUP($B820,'from ED Prelim 2021 (PY)'!$A$6:$E$856,5,FALSE)</f>
        <v>0.14314458177637251</v>
      </c>
      <c r="H820" s="102">
        <v>499</v>
      </c>
      <c r="I820" s="102">
        <v>3376</v>
      </c>
      <c r="J820" s="103">
        <v>0.14780805687203791</v>
      </c>
      <c r="L820" s="130">
        <f t="shared" si="48"/>
        <v>1</v>
      </c>
      <c r="M820" s="130">
        <f t="shared" si="48"/>
        <v>-103</v>
      </c>
      <c r="N820" s="130">
        <f t="shared" si="48"/>
        <v>4.6634750956653925E-3</v>
      </c>
      <c r="O820" t="str">
        <f t="shared" si="51"/>
        <v>1741550</v>
      </c>
      <c r="P820" s="8" t="b">
        <f t="shared" si="49"/>
        <v>1</v>
      </c>
      <c r="Q820" s="8" t="b">
        <f t="shared" si="50"/>
        <v>1</v>
      </c>
    </row>
    <row r="821" spans="1:17" ht="15.75" hidden="1" x14ac:dyDescent="0.25">
      <c r="A821" t="str">
        <f>VLOOKUP(O821,'OLDPY1 Public Dist &amp; Sch'!A815:C5672,3,FALSE)</f>
        <v>07016147002</v>
      </c>
      <c r="B821" s="126">
        <v>1718480</v>
      </c>
      <c r="C821" s="101" t="s">
        <v>2513</v>
      </c>
      <c r="D821" s="102">
        <f>VLOOKUP($B821,'FY24 Formula counts Final Feds'!$D$4:$L$855,3,FALSE)</f>
        <v>464</v>
      </c>
      <c r="E821" s="102">
        <f>VLOOKUP($B821,'FY24 Formula counts Final Feds'!$D$4:$L$855,9,FALSE)</f>
        <v>1132</v>
      </c>
      <c r="F821" s="129">
        <f>VLOOKUP($B821,'from ED Prelim 2021 (PY)'!$A$6:$E$856,5,FALSE)</f>
        <v>0.40989399293286222</v>
      </c>
      <c r="H821" s="102">
        <v>409</v>
      </c>
      <c r="I821" s="102">
        <v>1096</v>
      </c>
      <c r="J821" s="103">
        <v>0.3731751824817518</v>
      </c>
      <c r="L821" s="130">
        <f t="shared" si="48"/>
        <v>-55</v>
      </c>
      <c r="M821" s="130">
        <f t="shared" si="48"/>
        <v>-36</v>
      </c>
      <c r="N821" s="130">
        <f t="shared" si="48"/>
        <v>-3.6718810451110417E-2</v>
      </c>
      <c r="O821" t="str">
        <f t="shared" si="51"/>
        <v>1718480</v>
      </c>
      <c r="P821" s="8" t="b">
        <f t="shared" si="49"/>
        <v>1</v>
      </c>
      <c r="Q821" s="8" t="b">
        <f t="shared" si="50"/>
        <v>1</v>
      </c>
    </row>
    <row r="822" spans="1:17" ht="15.75" hidden="1" x14ac:dyDescent="0.25">
      <c r="A822" t="str">
        <f>VLOOKUP(O822,'OLDPY1 Public Dist &amp; Sch'!A816:C5673,3,FALSE)</f>
        <v>17054092004</v>
      </c>
      <c r="B822" s="126">
        <v>1741600</v>
      </c>
      <c r="C822" s="101" t="s">
        <v>2514</v>
      </c>
      <c r="D822" s="102">
        <f>VLOOKUP($B822,'FY24 Formula counts Final Feds'!$D$4:$L$855,3,FALSE)</f>
        <v>14</v>
      </c>
      <c r="E822" s="102">
        <f>VLOOKUP($B822,'FY24 Formula counts Final Feds'!$D$4:$L$855,9,FALSE)</f>
        <v>173</v>
      </c>
      <c r="F822" s="129">
        <f>VLOOKUP($B822,'from ED Prelim 2021 (PY)'!$A$6:$E$856,5,FALSE)</f>
        <v>8.0924855491329481E-2</v>
      </c>
      <c r="H822" s="102">
        <v>17</v>
      </c>
      <c r="I822" s="102">
        <v>176</v>
      </c>
      <c r="J822" s="103">
        <v>9.6590909090909088E-2</v>
      </c>
      <c r="L822" s="130">
        <f t="shared" si="48"/>
        <v>3</v>
      </c>
      <c r="M822" s="130">
        <f t="shared" si="48"/>
        <v>3</v>
      </c>
      <c r="N822" s="130">
        <f t="shared" si="48"/>
        <v>1.5666053599579607E-2</v>
      </c>
      <c r="O822" t="str">
        <f t="shared" si="51"/>
        <v>1741600</v>
      </c>
      <c r="P822" s="8" t="b">
        <f t="shared" si="49"/>
        <v>1</v>
      </c>
      <c r="Q822" s="8" t="b">
        <f t="shared" si="50"/>
        <v>1</v>
      </c>
    </row>
    <row r="823" spans="1:17" ht="15.75" hidden="1" x14ac:dyDescent="0.25">
      <c r="A823" t="str">
        <f>VLOOKUP(O823,'OLDPY1 Public Dist &amp; Sch'!A817:C5674,3,FALSE)</f>
        <v>05016031002</v>
      </c>
      <c r="B823" s="126">
        <v>1741700</v>
      </c>
      <c r="C823" s="101" t="s">
        <v>2515</v>
      </c>
      <c r="D823" s="102">
        <f>VLOOKUP($B823,'FY24 Formula counts Final Feds'!$D$4:$L$855,3,FALSE)</f>
        <v>118</v>
      </c>
      <c r="E823" s="102">
        <f>VLOOKUP($B823,'FY24 Formula counts Final Feds'!$D$4:$L$855,9,FALSE)</f>
        <v>1049</v>
      </c>
      <c r="F823" s="129">
        <f>VLOOKUP($B823,'from ED Prelim 2021 (PY)'!$A$6:$E$856,5,FALSE)</f>
        <v>0.1124880838894185</v>
      </c>
      <c r="H823" s="102">
        <v>129</v>
      </c>
      <c r="I823" s="102">
        <v>1016</v>
      </c>
      <c r="J823" s="103">
        <v>0.12696850393700787</v>
      </c>
      <c r="L823" s="130">
        <f t="shared" si="48"/>
        <v>11</v>
      </c>
      <c r="M823" s="130">
        <f t="shared" si="48"/>
        <v>-33</v>
      </c>
      <c r="N823" s="130">
        <f t="shared" si="48"/>
        <v>1.4480420047589371E-2</v>
      </c>
      <c r="O823" t="str">
        <f t="shared" si="51"/>
        <v>1741700</v>
      </c>
      <c r="P823" s="8" t="b">
        <f t="shared" si="49"/>
        <v>1</v>
      </c>
      <c r="Q823" s="8" t="b">
        <f t="shared" si="50"/>
        <v>1</v>
      </c>
    </row>
    <row r="824" spans="1:17" ht="15.75" hidden="1" x14ac:dyDescent="0.25">
      <c r="A824" t="str">
        <f>VLOOKUP(O824,'OLDPY1 Public Dist &amp; Sch'!A818:C5675,3,FALSE)</f>
        <v>26062103026</v>
      </c>
      <c r="B824" s="126">
        <v>1700314</v>
      </c>
      <c r="C824" s="101" t="s">
        <v>2516</v>
      </c>
      <c r="D824" s="102">
        <f>VLOOKUP($B824,'FY24 Formula counts Final Feds'!$D$4:$L$855,3,FALSE)</f>
        <v>99</v>
      </c>
      <c r="E824" s="102">
        <f>VLOOKUP($B824,'FY24 Formula counts Final Feds'!$D$4:$L$855,9,FALSE)</f>
        <v>652</v>
      </c>
      <c r="F824" s="129">
        <f>VLOOKUP($B824,'from ED Prelim 2021 (PY)'!$A$6:$E$856,5,FALSE)</f>
        <v>0.15184049079754602</v>
      </c>
      <c r="H824" s="102">
        <v>113</v>
      </c>
      <c r="I824" s="102">
        <v>670</v>
      </c>
      <c r="J824" s="103">
        <v>0.16865671641791044</v>
      </c>
      <c r="L824" s="130">
        <f t="shared" si="48"/>
        <v>14</v>
      </c>
      <c r="M824" s="130">
        <f t="shared" si="48"/>
        <v>18</v>
      </c>
      <c r="N824" s="130">
        <f t="shared" si="48"/>
        <v>1.6816225620364417E-2</v>
      </c>
      <c r="O824" t="str">
        <f t="shared" si="51"/>
        <v>1700314</v>
      </c>
      <c r="P824" s="8" t="b">
        <f t="shared" si="49"/>
        <v>1</v>
      </c>
      <c r="Q824" s="8" t="b">
        <f t="shared" si="50"/>
        <v>1</v>
      </c>
    </row>
    <row r="825" spans="1:17" ht="15.75" hidden="1" x14ac:dyDescent="0.25">
      <c r="A825" t="str">
        <f>VLOOKUP(O825,'OLDPY1 Public Dist &amp; Sch'!A819:C5676,3,FALSE)</f>
        <v>13095010026</v>
      </c>
      <c r="B825" s="126">
        <v>1741750</v>
      </c>
      <c r="C825" s="101" t="s">
        <v>2517</v>
      </c>
      <c r="D825" s="102">
        <f>VLOOKUP($B825,'FY24 Formula counts Final Feds'!$D$4:$L$855,3,FALSE)</f>
        <v>45</v>
      </c>
      <c r="E825" s="102">
        <f>VLOOKUP($B825,'FY24 Formula counts Final Feds'!$D$4:$L$855,9,FALSE)</f>
        <v>571</v>
      </c>
      <c r="F825" s="129">
        <f>VLOOKUP($B825,'from ED Prelim 2021 (PY)'!$A$6:$E$856,5,FALSE)</f>
        <v>7.8809106830122586E-2</v>
      </c>
      <c r="H825" s="102">
        <v>60</v>
      </c>
      <c r="I825" s="102">
        <v>562</v>
      </c>
      <c r="J825" s="103">
        <v>0.10676156583629894</v>
      </c>
      <c r="L825" s="130">
        <f t="shared" si="48"/>
        <v>15</v>
      </c>
      <c r="M825" s="130">
        <f t="shared" si="48"/>
        <v>-9</v>
      </c>
      <c r="N825" s="130">
        <f t="shared" si="48"/>
        <v>2.795245900617635E-2</v>
      </c>
      <c r="O825" t="str">
        <f t="shared" si="51"/>
        <v>1741750</v>
      </c>
      <c r="P825" s="8" t="b">
        <f t="shared" si="49"/>
        <v>1</v>
      </c>
      <c r="Q825" s="8" t="b">
        <f t="shared" si="50"/>
        <v>1</v>
      </c>
    </row>
    <row r="826" spans="1:17" ht="15.75" hidden="1" x14ac:dyDescent="0.25">
      <c r="A826" t="str">
        <f>VLOOKUP(O826,'OLDPY1 Public Dist &amp; Sch'!A820:C5677,3,FALSE)</f>
        <v>06016092502</v>
      </c>
      <c r="B826" s="126">
        <v>1741790</v>
      </c>
      <c r="C826" s="101" t="s">
        <v>2518</v>
      </c>
      <c r="D826" s="102">
        <f>VLOOKUP($B826,'FY24 Formula counts Final Feds'!$D$4:$L$855,3,FALSE)</f>
        <v>160</v>
      </c>
      <c r="E826" s="102">
        <f>VLOOKUP($B826,'FY24 Formula counts Final Feds'!$D$4:$L$855,9,FALSE)</f>
        <v>1424</v>
      </c>
      <c r="F826" s="129">
        <f>VLOOKUP($B826,'from ED Prelim 2021 (PY)'!$A$6:$E$856,5,FALSE)</f>
        <v>0.11235955056179775</v>
      </c>
      <c r="H826" s="102">
        <v>121</v>
      </c>
      <c r="I826" s="102">
        <v>1378</v>
      </c>
      <c r="J826" s="103">
        <v>8.7808417997097238E-2</v>
      </c>
      <c r="L826" s="130">
        <f t="shared" si="48"/>
        <v>-39</v>
      </c>
      <c r="M826" s="130">
        <f t="shared" si="48"/>
        <v>-46</v>
      </c>
      <c r="N826" s="130">
        <f t="shared" si="48"/>
        <v>-2.4551132564700512E-2</v>
      </c>
      <c r="O826" t="str">
        <f t="shared" si="51"/>
        <v>1741790</v>
      </c>
      <c r="P826" s="8" t="b">
        <f t="shared" si="49"/>
        <v>1</v>
      </c>
      <c r="Q826" s="8" t="b">
        <f t="shared" si="50"/>
        <v>1</v>
      </c>
    </row>
    <row r="827" spans="1:17" ht="15.75" hidden="1" x14ac:dyDescent="0.25">
      <c r="A827" t="str">
        <f>VLOOKUP(O827,'OLDPY1 Public Dist &amp; Sch'!A821:C5678,3,FALSE)</f>
        <v>01075012026</v>
      </c>
      <c r="B827" s="126">
        <v>1701387</v>
      </c>
      <c r="C827" s="101" t="s">
        <v>2519</v>
      </c>
      <c r="D827" s="102">
        <f>VLOOKUP($B827,'FY24 Formula counts Final Feds'!$D$4:$L$855,3,FALSE)</f>
        <v>96</v>
      </c>
      <c r="E827" s="102">
        <f>VLOOKUP($B827,'FY24 Formula counts Final Feds'!$D$4:$L$855,9,FALSE)</f>
        <v>558</v>
      </c>
      <c r="F827" s="129">
        <f>VLOOKUP($B827,'from ED Prelim 2021 (PY)'!$A$6:$E$856,5,FALSE)</f>
        <v>0.17204301075268819</v>
      </c>
      <c r="H827" s="102">
        <v>100</v>
      </c>
      <c r="I827" s="102">
        <v>550</v>
      </c>
      <c r="J827" s="103">
        <v>0.18181818181818182</v>
      </c>
      <c r="L827" s="130">
        <f t="shared" si="48"/>
        <v>4</v>
      </c>
      <c r="M827" s="130">
        <f t="shared" si="48"/>
        <v>-8</v>
      </c>
      <c r="N827" s="130">
        <f t="shared" si="48"/>
        <v>9.7751710654936375E-3</v>
      </c>
      <c r="O827" t="str">
        <f t="shared" si="51"/>
        <v>1701387</v>
      </c>
      <c r="P827" s="8" t="b">
        <f t="shared" si="49"/>
        <v>1</v>
      </c>
      <c r="Q827" s="8" t="b">
        <f t="shared" si="50"/>
        <v>1</v>
      </c>
    </row>
    <row r="828" spans="1:17" ht="15.75" hidden="1" x14ac:dyDescent="0.25">
      <c r="A828" t="str">
        <f>VLOOKUP(O828,'OLDPY1 Public Dist &amp; Sch'!A822:C5679,3,FALSE)</f>
        <v>06016101002</v>
      </c>
      <c r="B828" s="126">
        <v>1741820</v>
      </c>
      <c r="C828" s="101" t="s">
        <v>2520</v>
      </c>
      <c r="D828" s="102">
        <f>VLOOKUP($B828,'FY24 Formula counts Final Feds'!$D$4:$L$855,3,FALSE)</f>
        <v>26</v>
      </c>
      <c r="E828" s="102">
        <f>VLOOKUP($B828,'FY24 Formula counts Final Feds'!$D$4:$L$855,9,FALSE)</f>
        <v>1806</v>
      </c>
      <c r="F828" s="129">
        <f>VLOOKUP($B828,'from ED Prelim 2021 (PY)'!$A$6:$E$856,5,FALSE)</f>
        <v>1.4396456256921373E-2</v>
      </c>
      <c r="H828" s="102">
        <v>48</v>
      </c>
      <c r="I828" s="102">
        <v>1747</v>
      </c>
      <c r="J828" s="103">
        <v>2.7475672581568404E-2</v>
      </c>
      <c r="L828" s="130">
        <f t="shared" si="48"/>
        <v>22</v>
      </c>
      <c r="M828" s="130">
        <f t="shared" si="48"/>
        <v>-59</v>
      </c>
      <c r="N828" s="130">
        <f t="shared" si="48"/>
        <v>1.3079216324647031E-2</v>
      </c>
      <c r="O828" t="str">
        <f t="shared" si="51"/>
        <v>1741820</v>
      </c>
      <c r="P828" s="8" t="b">
        <f t="shared" si="49"/>
        <v>1</v>
      </c>
      <c r="Q828" s="8" t="b">
        <f t="shared" si="50"/>
        <v>0</v>
      </c>
    </row>
    <row r="829" spans="1:17" ht="15.75" hidden="1" x14ac:dyDescent="0.25">
      <c r="A829" t="str">
        <f>VLOOKUP(O829,'OLDPY1 Public Dist &amp; Sch'!A823:C5680,3,FALSE)</f>
        <v>19022201026</v>
      </c>
      <c r="B829" s="126">
        <v>1741980</v>
      </c>
      <c r="C829" s="101" t="s">
        <v>2521</v>
      </c>
      <c r="D829" s="102">
        <f>VLOOKUP($B829,'FY24 Formula counts Final Feds'!$D$4:$L$855,3,FALSE)</f>
        <v>143</v>
      </c>
      <c r="E829" s="102">
        <f>VLOOKUP($B829,'FY24 Formula counts Final Feds'!$D$4:$L$855,9,FALSE)</f>
        <v>1763</v>
      </c>
      <c r="F829" s="129">
        <f>VLOOKUP($B829,'from ED Prelim 2021 (PY)'!$A$6:$E$856,5,FALSE)</f>
        <v>8.1111741349971636E-2</v>
      </c>
      <c r="H829" s="102">
        <v>125</v>
      </c>
      <c r="I829" s="102">
        <v>1711</v>
      </c>
      <c r="J829" s="103">
        <v>7.3056691992986561E-2</v>
      </c>
      <c r="L829" s="130">
        <f t="shared" si="48"/>
        <v>-18</v>
      </c>
      <c r="M829" s="130">
        <f t="shared" si="48"/>
        <v>-52</v>
      </c>
      <c r="N829" s="130">
        <f t="shared" si="48"/>
        <v>-8.0550493569850751E-3</v>
      </c>
      <c r="O829" t="str">
        <f t="shared" si="51"/>
        <v>1741980</v>
      </c>
      <c r="P829" s="8" t="b">
        <f t="shared" si="49"/>
        <v>1</v>
      </c>
      <c r="Q829" s="8" t="b">
        <f t="shared" si="50"/>
        <v>1</v>
      </c>
    </row>
    <row r="830" spans="1:17" ht="15.75" hidden="1" x14ac:dyDescent="0.25">
      <c r="A830" t="str">
        <f>VLOOKUP(O830,'OLDPY1 Public Dist &amp; Sch'!A824:C5681,3,FALSE)</f>
        <v>54092002026</v>
      </c>
      <c r="B830" s="126">
        <v>1710820</v>
      </c>
      <c r="C830" s="101" t="s">
        <v>2522</v>
      </c>
      <c r="D830" s="102">
        <f>VLOOKUP($B830,'FY24 Formula counts Final Feds'!$D$4:$L$855,3,FALSE)</f>
        <v>260</v>
      </c>
      <c r="E830" s="102">
        <f>VLOOKUP($B830,'FY24 Formula counts Final Feds'!$D$4:$L$855,9,FALSE)</f>
        <v>1204</v>
      </c>
      <c r="F830" s="129">
        <f>VLOOKUP($B830,'from ED Prelim 2021 (PY)'!$A$6:$E$856,5,FALSE)</f>
        <v>0.2159468438538206</v>
      </c>
      <c r="H830" s="102">
        <v>209</v>
      </c>
      <c r="I830" s="102">
        <v>1171</v>
      </c>
      <c r="J830" s="103">
        <v>0.17847993168232279</v>
      </c>
      <c r="L830" s="130">
        <f t="shared" si="48"/>
        <v>-51</v>
      </c>
      <c r="M830" s="130">
        <f t="shared" si="48"/>
        <v>-33</v>
      </c>
      <c r="N830" s="130">
        <f t="shared" si="48"/>
        <v>-3.7466912171497807E-2</v>
      </c>
      <c r="O830" t="str">
        <f t="shared" si="51"/>
        <v>1710820</v>
      </c>
      <c r="P830" s="8" t="b">
        <f t="shared" si="49"/>
        <v>1</v>
      </c>
      <c r="Q830" s="8" t="b">
        <f t="shared" si="50"/>
        <v>1</v>
      </c>
    </row>
    <row r="831" spans="1:17" ht="15.75" hidden="1" x14ac:dyDescent="0.25">
      <c r="A831" t="str">
        <f>VLOOKUP(O831,'OLDPY1 Public Dist &amp; Sch'!A825:C5682,3,FALSE)</f>
        <v>28037230026</v>
      </c>
      <c r="B831" s="126">
        <v>1742060</v>
      </c>
      <c r="C831" s="101" t="s">
        <v>2523</v>
      </c>
      <c r="D831" s="102">
        <f>VLOOKUP($B831,'FY24 Formula counts Final Feds'!$D$4:$L$855,3,FALSE)</f>
        <v>67</v>
      </c>
      <c r="E831" s="102">
        <f>VLOOKUP($B831,'FY24 Formula counts Final Feds'!$D$4:$L$855,9,FALSE)</f>
        <v>563</v>
      </c>
      <c r="F831" s="129">
        <f>VLOOKUP($B831,'from ED Prelim 2021 (PY)'!$A$6:$E$856,5,FALSE)</f>
        <v>0.11900532859680284</v>
      </c>
      <c r="H831" s="102">
        <v>43</v>
      </c>
      <c r="I831" s="102">
        <v>546</v>
      </c>
      <c r="J831" s="103">
        <v>7.8754578754578752E-2</v>
      </c>
      <c r="L831" s="130">
        <f t="shared" si="48"/>
        <v>-24</v>
      </c>
      <c r="M831" s="130">
        <f t="shared" si="48"/>
        <v>-17</v>
      </c>
      <c r="N831" s="130">
        <f t="shared" si="48"/>
        <v>-4.0250749842224084E-2</v>
      </c>
      <c r="O831" t="str">
        <f t="shared" si="51"/>
        <v>1742060</v>
      </c>
      <c r="P831" s="8" t="b">
        <f t="shared" si="49"/>
        <v>1</v>
      </c>
      <c r="Q831" s="8" t="b">
        <f t="shared" si="50"/>
        <v>1</v>
      </c>
    </row>
    <row r="832" spans="1:17" ht="15.75" hidden="1" x14ac:dyDescent="0.25">
      <c r="A832" t="str">
        <f>VLOOKUP(O832,'OLDPY1 Public Dist &amp; Sch'!A826:C5683,3,FALSE)</f>
        <v>05016021004</v>
      </c>
      <c r="B832" s="126">
        <v>1742210</v>
      </c>
      <c r="C832" s="101" t="s">
        <v>2524</v>
      </c>
      <c r="D832" s="102">
        <f>VLOOKUP($B832,'FY24 Formula counts Final Feds'!$D$4:$L$855,3,FALSE)</f>
        <v>772</v>
      </c>
      <c r="E832" s="102">
        <f>VLOOKUP($B832,'FY24 Formula counts Final Feds'!$D$4:$L$855,9,FALSE)</f>
        <v>6461</v>
      </c>
      <c r="F832" s="129">
        <f>VLOOKUP($B832,'from ED Prelim 2021 (PY)'!$A$6:$E$856,5,FALSE)</f>
        <v>0.11948614765516175</v>
      </c>
      <c r="H832" s="102">
        <v>709</v>
      </c>
      <c r="I832" s="102">
        <v>6253</v>
      </c>
      <c r="J832" s="103">
        <v>0.11338557492403646</v>
      </c>
      <c r="L832" s="130">
        <f t="shared" si="48"/>
        <v>-63</v>
      </c>
      <c r="M832" s="130">
        <f t="shared" si="48"/>
        <v>-208</v>
      </c>
      <c r="N832" s="130">
        <f t="shared" si="48"/>
        <v>-6.1005727311252839E-3</v>
      </c>
      <c r="O832" t="str">
        <f t="shared" si="51"/>
        <v>1742210</v>
      </c>
      <c r="P832" s="8" t="b">
        <f t="shared" si="49"/>
        <v>1</v>
      </c>
      <c r="Q832" s="8" t="b">
        <f t="shared" si="50"/>
        <v>1</v>
      </c>
    </row>
    <row r="833" spans="1:17" ht="15.75" hidden="1" x14ac:dyDescent="0.25">
      <c r="A833" t="str">
        <f>VLOOKUP(O833,'OLDPY1 Public Dist &amp; Sch'!A827:C5684,3,FALSE)</f>
        <v>50082115002</v>
      </c>
      <c r="B833" s="126">
        <v>1742300</v>
      </c>
      <c r="C833" s="101" t="s">
        <v>2525</v>
      </c>
      <c r="D833" s="102">
        <f>VLOOKUP($B833,'FY24 Formula counts Final Feds'!$D$4:$L$855,3,FALSE)</f>
        <v>219</v>
      </c>
      <c r="E833" s="102">
        <f>VLOOKUP($B833,'FY24 Formula counts Final Feds'!$D$4:$L$855,9,FALSE)</f>
        <v>1465</v>
      </c>
      <c r="F833" s="129">
        <f>VLOOKUP($B833,'from ED Prelim 2021 (PY)'!$A$6:$E$856,5,FALSE)</f>
        <v>0.14948805460750852</v>
      </c>
      <c r="H833" s="102">
        <v>222</v>
      </c>
      <c r="I833" s="102">
        <v>1424</v>
      </c>
      <c r="J833" s="103">
        <v>0.15589887640449437</v>
      </c>
      <c r="L833" s="130">
        <f t="shared" si="48"/>
        <v>3</v>
      </c>
      <c r="M833" s="130">
        <f t="shared" si="48"/>
        <v>-41</v>
      </c>
      <c r="N833" s="130">
        <f t="shared" si="48"/>
        <v>6.4108217969858494E-3</v>
      </c>
      <c r="O833" t="str">
        <f t="shared" si="51"/>
        <v>1742300</v>
      </c>
      <c r="P833" s="8" t="b">
        <f t="shared" si="49"/>
        <v>1</v>
      </c>
      <c r="Q833" s="8" t="b">
        <f t="shared" si="50"/>
        <v>1</v>
      </c>
    </row>
    <row r="834" spans="1:17" ht="15.75" hidden="1" x14ac:dyDescent="0.25">
      <c r="A834" t="str">
        <f>VLOOKUP(O834,'OLDPY1 Public Dist &amp; Sch'!A828:C5685,3,FALSE)</f>
        <v>56099092002</v>
      </c>
      <c r="B834" s="126">
        <v>1723730</v>
      </c>
      <c r="C834" s="101" t="s">
        <v>2526</v>
      </c>
      <c r="D834" s="102">
        <f>VLOOKUP($B834,'FY24 Formula counts Final Feds'!$D$4:$L$855,3,FALSE)</f>
        <v>120</v>
      </c>
      <c r="E834" s="102">
        <f>VLOOKUP($B834,'FY24 Formula counts Final Feds'!$D$4:$L$855,9,FALSE)</f>
        <v>1684</v>
      </c>
      <c r="F834" s="129">
        <f>VLOOKUP($B834,'from ED Prelim 2021 (PY)'!$A$6:$E$856,5,FALSE)</f>
        <v>7.1258907363420429E-2</v>
      </c>
      <c r="H834" s="102">
        <v>70</v>
      </c>
      <c r="I834" s="102">
        <v>1638</v>
      </c>
      <c r="J834" s="103">
        <v>4.2735042735042736E-2</v>
      </c>
      <c r="L834" s="130">
        <f t="shared" si="48"/>
        <v>-50</v>
      </c>
      <c r="M834" s="130">
        <f t="shared" si="48"/>
        <v>-46</v>
      </c>
      <c r="N834" s="130">
        <f t="shared" si="48"/>
        <v>-2.8523864628377693E-2</v>
      </c>
      <c r="O834" t="str">
        <f t="shared" si="51"/>
        <v>1723730</v>
      </c>
      <c r="P834" s="8" t="b">
        <f t="shared" si="49"/>
        <v>1</v>
      </c>
      <c r="Q834" s="8" t="b">
        <f t="shared" si="50"/>
        <v>1</v>
      </c>
    </row>
    <row r="835" spans="1:17" ht="15.75" hidden="1" x14ac:dyDescent="0.25">
      <c r="A835" t="str">
        <f>VLOOKUP(O835,'OLDPY1 Public Dist &amp; Sch'!A829:C5686,3,FALSE)</f>
        <v>33048210026</v>
      </c>
      <c r="B835" s="126">
        <v>1742450</v>
      </c>
      <c r="C835" s="101" t="s">
        <v>2527</v>
      </c>
      <c r="D835" s="102">
        <f>VLOOKUP($B835,'FY24 Formula counts Final Feds'!$D$4:$L$855,3,FALSE)</f>
        <v>32</v>
      </c>
      <c r="E835" s="102">
        <f>VLOOKUP($B835,'FY24 Formula counts Final Feds'!$D$4:$L$855,9,FALSE)</f>
        <v>292</v>
      </c>
      <c r="F835" s="129">
        <f>VLOOKUP($B835,'from ED Prelim 2021 (PY)'!$A$6:$E$856,5,FALSE)</f>
        <v>0.1095890410958904</v>
      </c>
      <c r="H835" s="102">
        <v>19</v>
      </c>
      <c r="I835" s="102">
        <v>289</v>
      </c>
      <c r="J835" s="103">
        <v>6.5743944636678195E-2</v>
      </c>
      <c r="L835" s="130">
        <f t="shared" si="48"/>
        <v>-13</v>
      </c>
      <c r="M835" s="130">
        <f t="shared" si="48"/>
        <v>-3</v>
      </c>
      <c r="N835" s="130">
        <f t="shared" si="48"/>
        <v>-4.384509645921221E-2</v>
      </c>
      <c r="O835" t="str">
        <f t="shared" si="51"/>
        <v>1742450</v>
      </c>
      <c r="P835" s="8" t="b">
        <f t="shared" si="49"/>
        <v>1</v>
      </c>
      <c r="Q835" s="8" t="b">
        <f t="shared" si="50"/>
        <v>1</v>
      </c>
    </row>
    <row r="836" spans="1:17" ht="15.75" hidden="1" x14ac:dyDescent="0.25">
      <c r="A836" t="str">
        <f>VLOOKUP(O836,'OLDPY1 Public Dist &amp; Sch'!A830:C5687,3,FALSE)</f>
        <v>51084015026</v>
      </c>
      <c r="B836" s="126">
        <v>1742480</v>
      </c>
      <c r="C836" s="101" t="s">
        <v>2528</v>
      </c>
      <c r="D836" s="102">
        <f>VLOOKUP($B836,'FY24 Formula counts Final Feds'!$D$4:$L$855,3,FALSE)</f>
        <v>44</v>
      </c>
      <c r="E836" s="102">
        <f>VLOOKUP($B836,'FY24 Formula counts Final Feds'!$D$4:$L$855,9,FALSE)</f>
        <v>1485</v>
      </c>
      <c r="F836" s="129">
        <f>VLOOKUP($B836,'from ED Prelim 2021 (PY)'!$A$6:$E$856,5,FALSE)</f>
        <v>2.9629629629629631E-2</v>
      </c>
      <c r="H836" s="102">
        <v>52</v>
      </c>
      <c r="I836" s="102">
        <v>1448</v>
      </c>
      <c r="J836" s="103">
        <v>3.591160220994475E-2</v>
      </c>
      <c r="L836" s="130">
        <f t="shared" si="48"/>
        <v>8</v>
      </c>
      <c r="M836" s="130">
        <f t="shared" si="48"/>
        <v>-37</v>
      </c>
      <c r="N836" s="130">
        <f t="shared" si="48"/>
        <v>6.2819725803151191E-3</v>
      </c>
      <c r="O836" t="str">
        <f t="shared" si="51"/>
        <v>1742480</v>
      </c>
      <c r="P836" s="8" t="b">
        <f t="shared" si="49"/>
        <v>1</v>
      </c>
      <c r="Q836" s="8" t="b">
        <f t="shared" si="50"/>
        <v>1</v>
      </c>
    </row>
    <row r="837" spans="1:17" ht="15.75" hidden="1" x14ac:dyDescent="0.25">
      <c r="A837" t="str">
        <f>VLOOKUP(O837,'OLDPY1 Public Dist &amp; Sch'!A831:C5688,3,FALSE)</f>
        <v>13014046002</v>
      </c>
      <c r="B837" s="126">
        <v>1742510</v>
      </c>
      <c r="C837" s="101" t="s">
        <v>2529</v>
      </c>
      <c r="D837" s="102">
        <f>VLOOKUP($B837,'FY24 Formula counts Final Feds'!$D$4:$L$855,3,FALSE)</f>
        <v>40</v>
      </c>
      <c r="E837" s="102">
        <f>VLOOKUP($B837,'FY24 Formula counts Final Feds'!$D$4:$L$855,9,FALSE)</f>
        <v>144</v>
      </c>
      <c r="F837" s="129">
        <f>VLOOKUP($B837,'from ED Prelim 2021 (PY)'!$A$6:$E$856,5,FALSE)</f>
        <v>0.27777777777777779</v>
      </c>
      <c r="H837" s="102">
        <v>31</v>
      </c>
      <c r="I837" s="102">
        <v>145</v>
      </c>
      <c r="J837" s="103">
        <v>0.21379310344827587</v>
      </c>
      <c r="L837" s="130">
        <f t="shared" si="48"/>
        <v>-9</v>
      </c>
      <c r="M837" s="130">
        <f t="shared" si="48"/>
        <v>1</v>
      </c>
      <c r="N837" s="130">
        <f t="shared" si="48"/>
        <v>-6.3984674329501917E-2</v>
      </c>
      <c r="O837" t="str">
        <f t="shared" si="51"/>
        <v>1742510</v>
      </c>
      <c r="P837" s="8" t="b">
        <f t="shared" si="49"/>
        <v>1</v>
      </c>
      <c r="Q837" s="8" t="b">
        <f t="shared" si="50"/>
        <v>1</v>
      </c>
    </row>
    <row r="838" spans="1:17" ht="15.75" hidden="1" x14ac:dyDescent="0.25">
      <c r="A838" t="str">
        <f>VLOOKUP(O838,'OLDPY1 Public Dist &amp; Sch'!A832:C5689,3,FALSE)</f>
        <v>07016108002</v>
      </c>
      <c r="B838" s="126">
        <v>1742570</v>
      </c>
      <c r="C838" s="101" t="s">
        <v>2530</v>
      </c>
      <c r="D838" s="102">
        <f>VLOOKUP($B838,'FY24 Formula counts Final Feds'!$D$4:$L$855,3,FALSE)</f>
        <v>108</v>
      </c>
      <c r="E838" s="102">
        <f>VLOOKUP($B838,'FY24 Formula counts Final Feds'!$D$4:$L$855,9,FALSE)</f>
        <v>442</v>
      </c>
      <c r="F838" s="129">
        <f>VLOOKUP($B838,'from ED Prelim 2021 (PY)'!$A$6:$E$856,5,FALSE)</f>
        <v>0.24434389140271492</v>
      </c>
      <c r="H838" s="102">
        <v>102</v>
      </c>
      <c r="I838" s="102">
        <v>428</v>
      </c>
      <c r="J838" s="103">
        <v>0.23831775700934579</v>
      </c>
      <c r="L838" s="130">
        <f t="shared" si="48"/>
        <v>-6</v>
      </c>
      <c r="M838" s="130">
        <f t="shared" si="48"/>
        <v>-14</v>
      </c>
      <c r="N838" s="130">
        <f t="shared" si="48"/>
        <v>-6.0261343933691314E-3</v>
      </c>
      <c r="O838" t="str">
        <f t="shared" si="51"/>
        <v>1742570</v>
      </c>
      <c r="P838" s="8" t="b">
        <f t="shared" si="49"/>
        <v>1</v>
      </c>
      <c r="Q838" s="8" t="b">
        <f t="shared" si="50"/>
        <v>1</v>
      </c>
    </row>
    <row r="839" spans="1:17" ht="15.75" hidden="1" x14ac:dyDescent="0.25">
      <c r="A839" t="str">
        <f>VLOOKUP(O839,'OLDPY1 Public Dist &amp; Sch'!A833:C5690,3,FALSE)</f>
        <v>05016039002</v>
      </c>
      <c r="B839" s="126">
        <v>1742600</v>
      </c>
      <c r="C839" s="101" t="s">
        <v>2531</v>
      </c>
      <c r="D839" s="102">
        <f>VLOOKUP($B839,'FY24 Formula counts Final Feds'!$D$4:$L$855,3,FALSE)</f>
        <v>121</v>
      </c>
      <c r="E839" s="102">
        <f>VLOOKUP($B839,'FY24 Formula counts Final Feds'!$D$4:$L$855,9,FALSE)</f>
        <v>4302</v>
      </c>
      <c r="F839" s="129">
        <f>VLOOKUP($B839,'from ED Prelim 2021 (PY)'!$A$6:$E$856,5,FALSE)</f>
        <v>2.8126452812645281E-2</v>
      </c>
      <c r="H839" s="102">
        <v>120</v>
      </c>
      <c r="I839" s="102">
        <v>4163</v>
      </c>
      <c r="J839" s="103">
        <v>2.8825366322363679E-2</v>
      </c>
      <c r="L839" s="130">
        <f t="shared" si="48"/>
        <v>-1</v>
      </c>
      <c r="M839" s="130">
        <f t="shared" si="48"/>
        <v>-139</v>
      </c>
      <c r="N839" s="130">
        <f t="shared" si="48"/>
        <v>6.9891350971839836E-4</v>
      </c>
      <c r="O839" t="str">
        <f t="shared" si="51"/>
        <v>1742600</v>
      </c>
      <c r="P839" s="8" t="b">
        <f t="shared" si="49"/>
        <v>1</v>
      </c>
      <c r="Q839" s="8" t="b">
        <f t="shared" si="50"/>
        <v>1</v>
      </c>
    </row>
    <row r="840" spans="1:17" ht="15.75" hidden="1" x14ac:dyDescent="0.25">
      <c r="A840" t="str">
        <f>VLOOKUP(O840,'OLDPY1 Public Dist &amp; Sch'!A834:C5691,3,FALSE)</f>
        <v>56099209U26</v>
      </c>
      <c r="B840" s="126">
        <v>1742630</v>
      </c>
      <c r="C840" s="101" t="s">
        <v>2532</v>
      </c>
      <c r="D840" s="102">
        <f>VLOOKUP($B840,'FY24 Formula counts Final Feds'!$D$4:$L$855,3,FALSE)</f>
        <v>134</v>
      </c>
      <c r="E840" s="102">
        <f>VLOOKUP($B840,'FY24 Formula counts Final Feds'!$D$4:$L$855,9,FALSE)</f>
        <v>1325</v>
      </c>
      <c r="F840" s="129">
        <f>VLOOKUP($B840,'from ED Prelim 2021 (PY)'!$A$6:$E$856,5,FALSE)</f>
        <v>0.10113207547169811</v>
      </c>
      <c r="H840" s="102">
        <v>71</v>
      </c>
      <c r="I840" s="102">
        <v>1289</v>
      </c>
      <c r="J840" s="103">
        <v>5.5081458494957332E-2</v>
      </c>
      <c r="L840" s="130">
        <f t="shared" si="48"/>
        <v>-63</v>
      </c>
      <c r="M840" s="130">
        <f t="shared" si="48"/>
        <v>-36</v>
      </c>
      <c r="N840" s="130">
        <f t="shared" si="48"/>
        <v>-4.6050616976740781E-2</v>
      </c>
      <c r="O840" t="str">
        <f t="shared" si="51"/>
        <v>1742630</v>
      </c>
      <c r="P840" s="8" t="b">
        <f t="shared" si="49"/>
        <v>1</v>
      </c>
      <c r="Q840" s="8" t="b">
        <f t="shared" si="50"/>
        <v>1</v>
      </c>
    </row>
    <row r="841" spans="1:17" ht="15.75" hidden="1" x14ac:dyDescent="0.25">
      <c r="A841" t="str">
        <f>VLOOKUP(O841,'OLDPY1 Public Dist &amp; Sch'!A835:C5692,3,FALSE)</f>
        <v>01086001026</v>
      </c>
      <c r="B841" s="126">
        <v>1742660</v>
      </c>
      <c r="C841" s="101" t="s">
        <v>2533</v>
      </c>
      <c r="D841" s="102">
        <f>VLOOKUP($B841,'FY24 Formula counts Final Feds'!$D$4:$L$855,3,FALSE)</f>
        <v>95</v>
      </c>
      <c r="E841" s="102">
        <f>VLOOKUP($B841,'FY24 Formula counts Final Feds'!$D$4:$L$855,9,FALSE)</f>
        <v>586</v>
      </c>
      <c r="F841" s="129">
        <f>VLOOKUP($B841,'from ED Prelim 2021 (PY)'!$A$6:$E$856,5,FALSE)</f>
        <v>0.1621160409556314</v>
      </c>
      <c r="H841" s="102">
        <v>85</v>
      </c>
      <c r="I841" s="102">
        <v>559</v>
      </c>
      <c r="J841" s="103">
        <v>0.15205724508050089</v>
      </c>
      <c r="L841" s="130">
        <f t="shared" ref="L841:N859" si="52">H841-D841</f>
        <v>-10</v>
      </c>
      <c r="M841" s="130">
        <f t="shared" si="52"/>
        <v>-27</v>
      </c>
      <c r="N841" s="130">
        <f t="shared" si="52"/>
        <v>-1.0058795875130505E-2</v>
      </c>
      <c r="O841" t="str">
        <f t="shared" si="51"/>
        <v>1742660</v>
      </c>
      <c r="P841" s="8" t="b">
        <f t="shared" ref="P841:P859" si="53">+IF(AND(H841&gt;9,J841&gt;0.02),TRUE,FALSE)</f>
        <v>1</v>
      </c>
      <c r="Q841" s="8" t="b">
        <f t="shared" ref="Q841:Q859" si="54">+IF(AND(D841&gt;9,F841&gt;0.02),TRUE,FALSE)</f>
        <v>1</v>
      </c>
    </row>
    <row r="842" spans="1:17" ht="15.75" hidden="1" x14ac:dyDescent="0.25">
      <c r="A842" t="str">
        <f>VLOOKUP(O842,'OLDPY1 Public Dist &amp; Sch'!A836:C5693,3,FALSE)</f>
        <v>11087001026</v>
      </c>
      <c r="B842" s="126">
        <v>1742690</v>
      </c>
      <c r="C842" s="101" t="s">
        <v>2534</v>
      </c>
      <c r="D842" s="102">
        <f>VLOOKUP($B842,'FY24 Formula counts Final Feds'!$D$4:$L$855,3,FALSE)</f>
        <v>52</v>
      </c>
      <c r="E842" s="102">
        <f>VLOOKUP($B842,'FY24 Formula counts Final Feds'!$D$4:$L$855,9,FALSE)</f>
        <v>360</v>
      </c>
      <c r="F842" s="129">
        <f>VLOOKUP($B842,'from ED Prelim 2021 (PY)'!$A$6:$E$856,5,FALSE)</f>
        <v>0.14444444444444443</v>
      </c>
      <c r="H842" s="102">
        <v>60</v>
      </c>
      <c r="I842" s="102">
        <v>352</v>
      </c>
      <c r="J842" s="103">
        <v>0.17045454545454544</v>
      </c>
      <c r="L842" s="130">
        <f t="shared" si="52"/>
        <v>8</v>
      </c>
      <c r="M842" s="130">
        <f t="shared" si="52"/>
        <v>-8</v>
      </c>
      <c r="N842" s="130">
        <f t="shared" si="52"/>
        <v>2.6010101010101011E-2</v>
      </c>
      <c r="O842" t="str">
        <f t="shared" ref="O842:O859" si="55">LEFT(B842,7)</f>
        <v>1742690</v>
      </c>
      <c r="P842" s="8" t="b">
        <f t="shared" si="53"/>
        <v>1</v>
      </c>
      <c r="Q842" s="8" t="b">
        <f t="shared" si="54"/>
        <v>1</v>
      </c>
    </row>
    <row r="843" spans="1:17" ht="15.75" hidden="1" x14ac:dyDescent="0.25">
      <c r="A843" t="str">
        <f>VLOOKUP(O843,'OLDPY1 Public Dist &amp; Sch'!A837:C5694,3,FALSE)</f>
        <v>19022034002</v>
      </c>
      <c r="B843" s="126">
        <v>1742720</v>
      </c>
      <c r="C843" s="101" t="s">
        <v>2535</v>
      </c>
      <c r="D843" s="102">
        <f>VLOOKUP($B843,'FY24 Formula counts Final Feds'!$D$4:$L$855,3,FALSE)</f>
        <v>29</v>
      </c>
      <c r="E843" s="102">
        <f>VLOOKUP($B843,'FY24 Formula counts Final Feds'!$D$4:$L$855,9,FALSE)</f>
        <v>419</v>
      </c>
      <c r="F843" s="129">
        <f>VLOOKUP($B843,'from ED Prelim 2021 (PY)'!$A$6:$E$856,5,FALSE)</f>
        <v>6.9212410501193311E-2</v>
      </c>
      <c r="H843" s="102">
        <v>24</v>
      </c>
      <c r="I843" s="102">
        <v>406</v>
      </c>
      <c r="J843" s="103">
        <v>5.9113300492610835E-2</v>
      </c>
      <c r="L843" s="130">
        <f t="shared" si="52"/>
        <v>-5</v>
      </c>
      <c r="M843" s="130">
        <f t="shared" si="52"/>
        <v>-13</v>
      </c>
      <c r="N843" s="130">
        <f t="shared" si="52"/>
        <v>-1.0099110008582476E-2</v>
      </c>
      <c r="O843" t="str">
        <f t="shared" si="55"/>
        <v>1742720</v>
      </c>
      <c r="P843" s="8" t="b">
        <f t="shared" si="53"/>
        <v>1</v>
      </c>
      <c r="Q843" s="8" t="b">
        <f t="shared" si="54"/>
        <v>1</v>
      </c>
    </row>
    <row r="844" spans="1:17" ht="15.75" hidden="1" x14ac:dyDescent="0.25">
      <c r="A844" t="str">
        <f>VLOOKUP(O844,'OLDPY1 Public Dist &amp; Sch'!A838:C5695,3,FALSE)</f>
        <v>04101323026</v>
      </c>
      <c r="B844" s="126">
        <v>1742790</v>
      </c>
      <c r="C844" s="101" t="s">
        <v>2536</v>
      </c>
      <c r="D844" s="102">
        <f>VLOOKUP($B844,'FY24 Formula counts Final Feds'!$D$4:$L$855,3,FALSE)</f>
        <v>156</v>
      </c>
      <c r="E844" s="102">
        <f>VLOOKUP($B844,'FY24 Formula counts Final Feds'!$D$4:$L$855,9,FALSE)</f>
        <v>1487</v>
      </c>
      <c r="F844" s="129">
        <f>VLOOKUP($B844,'from ED Prelim 2021 (PY)'!$A$6:$E$856,5,FALSE)</f>
        <v>0.10490921318090114</v>
      </c>
      <c r="H844" s="102">
        <v>132</v>
      </c>
      <c r="I844" s="102">
        <v>1463</v>
      </c>
      <c r="J844" s="103">
        <v>9.0225563909774431E-2</v>
      </c>
      <c r="L844" s="130">
        <f t="shared" si="52"/>
        <v>-24</v>
      </c>
      <c r="M844" s="130">
        <f t="shared" si="52"/>
        <v>-24</v>
      </c>
      <c r="N844" s="130">
        <f t="shared" si="52"/>
        <v>-1.4683649271126711E-2</v>
      </c>
      <c r="O844" t="str">
        <f t="shared" si="55"/>
        <v>1742790</v>
      </c>
      <c r="P844" s="8" t="b">
        <f t="shared" si="53"/>
        <v>1</v>
      </c>
      <c r="Q844" s="8" t="b">
        <f t="shared" si="54"/>
        <v>1</v>
      </c>
    </row>
    <row r="845" spans="1:17" ht="15.75" hidden="1" x14ac:dyDescent="0.25">
      <c r="A845" t="str">
        <f>VLOOKUP(O845,'OLDPY1 Public Dist &amp; Sch'!A839:C5696,3,FALSE)</f>
        <v>05016036002</v>
      </c>
      <c r="B845" s="126">
        <v>1742840</v>
      </c>
      <c r="C845" s="101" t="s">
        <v>2537</v>
      </c>
      <c r="D845" s="102">
        <f>VLOOKUP($B845,'FY24 Formula counts Final Feds'!$D$4:$L$855,3,FALSE)</f>
        <v>50</v>
      </c>
      <c r="E845" s="102">
        <f>VLOOKUP($B845,'FY24 Formula counts Final Feds'!$D$4:$L$855,9,FALSE)</f>
        <v>2235</v>
      </c>
      <c r="F845" s="129">
        <f>VLOOKUP($B845,'from ED Prelim 2021 (PY)'!$A$6:$E$856,5,FALSE)</f>
        <v>2.2371364653243849E-2</v>
      </c>
      <c r="H845" s="102">
        <v>53</v>
      </c>
      <c r="I845" s="102">
        <v>2163</v>
      </c>
      <c r="J845" s="103">
        <v>2.4503005085529356E-2</v>
      </c>
      <c r="L845" s="130">
        <f t="shared" si="52"/>
        <v>3</v>
      </c>
      <c r="M845" s="130">
        <f t="shared" si="52"/>
        <v>-72</v>
      </c>
      <c r="N845" s="130">
        <f t="shared" si="52"/>
        <v>2.1316404322855066E-3</v>
      </c>
      <c r="O845" t="str">
        <f t="shared" si="55"/>
        <v>1742840</v>
      </c>
      <c r="P845" s="8" t="b">
        <f t="shared" si="53"/>
        <v>1</v>
      </c>
      <c r="Q845" s="8" t="b">
        <f t="shared" si="54"/>
        <v>1</v>
      </c>
    </row>
    <row r="846" spans="1:17" ht="15.75" hidden="1" x14ac:dyDescent="0.25">
      <c r="A846" t="str">
        <f>VLOOKUP(O846,'OLDPY1 Public Dist &amp; Sch'!A840:C5697,3,FALSE)</f>
        <v>34049001002</v>
      </c>
      <c r="B846" s="126">
        <v>1742900</v>
      </c>
      <c r="C846" s="101" t="s">
        <v>2538</v>
      </c>
      <c r="D846" s="102">
        <f>VLOOKUP($B846,'FY24 Formula counts Final Feds'!$D$4:$L$855,3,FALSE)</f>
        <v>73</v>
      </c>
      <c r="E846" s="102">
        <f>VLOOKUP($B846,'FY24 Formula counts Final Feds'!$D$4:$L$855,9,FALSE)</f>
        <v>617</v>
      </c>
      <c r="F846" s="129">
        <f>VLOOKUP($B846,'from ED Prelim 2021 (PY)'!$A$6:$E$856,5,FALSE)</f>
        <v>0.11831442463533225</v>
      </c>
      <c r="H846" s="102">
        <v>82</v>
      </c>
      <c r="I846" s="102">
        <v>598</v>
      </c>
      <c r="J846" s="103">
        <v>0.13712374581939799</v>
      </c>
      <c r="L846" s="130">
        <f t="shared" si="52"/>
        <v>9</v>
      </c>
      <c r="M846" s="130">
        <f t="shared" si="52"/>
        <v>-19</v>
      </c>
      <c r="N846" s="130">
        <f t="shared" si="52"/>
        <v>1.8809321184065739E-2</v>
      </c>
      <c r="O846" t="str">
        <f t="shared" si="55"/>
        <v>1742900</v>
      </c>
      <c r="P846" s="8" t="b">
        <f t="shared" si="53"/>
        <v>1</v>
      </c>
      <c r="Q846" s="8" t="b">
        <f t="shared" si="54"/>
        <v>1</v>
      </c>
    </row>
    <row r="847" spans="1:17" ht="15.75" hidden="1" x14ac:dyDescent="0.25">
      <c r="A847" t="str">
        <f>VLOOKUP(O847,'OLDPY1 Public Dist &amp; Sch'!A841:C5698,3,FALSE)</f>
        <v>50082113002</v>
      </c>
      <c r="B847" s="126">
        <v>1742960</v>
      </c>
      <c r="C847" s="101" t="s">
        <v>2539</v>
      </c>
      <c r="D847" s="102">
        <f>VLOOKUP($B847,'FY24 Formula counts Final Feds'!$D$4:$L$855,3,FALSE)</f>
        <v>59</v>
      </c>
      <c r="E847" s="102">
        <f>VLOOKUP($B847,'FY24 Formula counts Final Feds'!$D$4:$L$855,9,FALSE)</f>
        <v>867</v>
      </c>
      <c r="F847" s="129">
        <f>VLOOKUP($B847,'from ED Prelim 2021 (PY)'!$A$6:$E$856,5,FALSE)</f>
        <v>6.8050749711649372E-2</v>
      </c>
      <c r="H847" s="102">
        <v>57</v>
      </c>
      <c r="I847" s="102">
        <v>843</v>
      </c>
      <c r="J847" s="103">
        <v>6.7615658362989328E-2</v>
      </c>
      <c r="L847" s="130">
        <f t="shared" si="52"/>
        <v>-2</v>
      </c>
      <c r="M847" s="130">
        <f t="shared" si="52"/>
        <v>-24</v>
      </c>
      <c r="N847" s="130">
        <f t="shared" si="52"/>
        <v>-4.3509134866004384E-4</v>
      </c>
      <c r="O847" t="str">
        <f t="shared" si="55"/>
        <v>1742960</v>
      </c>
      <c r="P847" s="8" t="b">
        <f t="shared" si="53"/>
        <v>1</v>
      </c>
      <c r="Q847" s="8" t="b">
        <f t="shared" si="54"/>
        <v>1</v>
      </c>
    </row>
    <row r="848" spans="1:17" ht="15.75" hidden="1" x14ac:dyDescent="0.25">
      <c r="A848" t="str">
        <f>VLOOKUP(O848,'OLDPY1 Public Dist &amp; Sch'!A842:C5699,3,FALSE)</f>
        <v>19022007002</v>
      </c>
      <c r="B848" s="126">
        <v>1743020</v>
      </c>
      <c r="C848" s="101" t="s">
        <v>2540</v>
      </c>
      <c r="D848" s="102">
        <f>VLOOKUP($B848,'FY24 Formula counts Final Feds'!$D$4:$L$855,3,FALSE)</f>
        <v>112</v>
      </c>
      <c r="E848" s="102">
        <f>VLOOKUP($B848,'FY24 Formula counts Final Feds'!$D$4:$L$855,9,FALSE)</f>
        <v>1035</v>
      </c>
      <c r="F848" s="129">
        <f>VLOOKUP($B848,'from ED Prelim 2021 (PY)'!$A$6:$E$856,5,FALSE)</f>
        <v>0.10821256038647344</v>
      </c>
      <c r="H848" s="102">
        <v>124</v>
      </c>
      <c r="I848" s="102">
        <v>1004</v>
      </c>
      <c r="J848" s="103">
        <v>0.12350597609561753</v>
      </c>
      <c r="L848" s="130">
        <f t="shared" si="52"/>
        <v>12</v>
      </c>
      <c r="M848" s="130">
        <f t="shared" si="52"/>
        <v>-31</v>
      </c>
      <c r="N848" s="130">
        <f t="shared" si="52"/>
        <v>1.5293415709144095E-2</v>
      </c>
      <c r="O848" t="str">
        <f t="shared" si="55"/>
        <v>1743020</v>
      </c>
      <c r="P848" s="8" t="b">
        <f t="shared" si="53"/>
        <v>1</v>
      </c>
      <c r="Q848" s="8" t="b">
        <f t="shared" si="54"/>
        <v>1</v>
      </c>
    </row>
    <row r="849" spans="1:17" ht="15.75" hidden="1" x14ac:dyDescent="0.25">
      <c r="A849" t="str">
        <f>VLOOKUP(O849,'OLDPY1 Public Dist &amp; Sch'!A843:C5700,3,FALSE)</f>
        <v>41057015003</v>
      </c>
      <c r="B849" s="126">
        <v>1743050</v>
      </c>
      <c r="C849" s="101" t="s">
        <v>2541</v>
      </c>
      <c r="D849" s="102">
        <f>VLOOKUP($B849,'FY24 Formula counts Final Feds'!$D$4:$L$855,3,FALSE)</f>
        <v>136</v>
      </c>
      <c r="E849" s="102">
        <f>VLOOKUP($B849,'FY24 Formula counts Final Feds'!$D$4:$L$855,9,FALSE)</f>
        <v>639</v>
      </c>
      <c r="F849" s="129">
        <f>VLOOKUP($B849,'from ED Prelim 2021 (PY)'!$A$6:$E$856,5,FALSE)</f>
        <v>0.21283255086071987</v>
      </c>
      <c r="H849" s="102">
        <v>128</v>
      </c>
      <c r="I849" s="102">
        <v>621</v>
      </c>
      <c r="J849" s="103">
        <v>0.20611916264090177</v>
      </c>
      <c r="L849" s="130">
        <f t="shared" si="52"/>
        <v>-8</v>
      </c>
      <c r="M849" s="130">
        <f t="shared" si="52"/>
        <v>-18</v>
      </c>
      <c r="N849" s="130">
        <f t="shared" si="52"/>
        <v>-6.713388219818095E-3</v>
      </c>
      <c r="O849" t="str">
        <f t="shared" si="55"/>
        <v>1743050</v>
      </c>
      <c r="P849" s="8" t="b">
        <f t="shared" si="53"/>
        <v>1</v>
      </c>
      <c r="Q849" s="8" t="b">
        <f t="shared" si="54"/>
        <v>1</v>
      </c>
    </row>
    <row r="850" spans="1:17" ht="15.75" hidden="1" x14ac:dyDescent="0.25">
      <c r="A850" t="str">
        <f>VLOOKUP(O850,'OLDPY1 Public Dist &amp; Sch'!A844:C5701,3,FALSE)</f>
        <v>34049050004</v>
      </c>
      <c r="B850" s="126">
        <v>1743110</v>
      </c>
      <c r="C850" s="101" t="s">
        <v>2542</v>
      </c>
      <c r="D850" s="102">
        <f>VLOOKUP($B850,'FY24 Formula counts Final Feds'!$D$4:$L$855,3,FALSE)</f>
        <v>447</v>
      </c>
      <c r="E850" s="102">
        <f>VLOOKUP($B850,'FY24 Formula counts Final Feds'!$D$4:$L$855,9,FALSE)</f>
        <v>6139</v>
      </c>
      <c r="F850" s="129">
        <f>VLOOKUP($B850,'from ED Prelim 2021 (PY)'!$A$6:$E$856,5,FALSE)</f>
        <v>7.2813161752728464E-2</v>
      </c>
      <c r="H850" s="102">
        <v>475</v>
      </c>
      <c r="I850" s="102">
        <v>5957</v>
      </c>
      <c r="J850" s="103">
        <v>7.9738123216384085E-2</v>
      </c>
      <c r="L850" s="130">
        <f t="shared" si="52"/>
        <v>28</v>
      </c>
      <c r="M850" s="130">
        <f>I850-E850</f>
        <v>-182</v>
      </c>
      <c r="N850" s="130">
        <f t="shared" si="52"/>
        <v>6.9249614636556212E-3</v>
      </c>
      <c r="O850" t="str">
        <f t="shared" si="55"/>
        <v>1743110</v>
      </c>
      <c r="P850" s="8" t="b">
        <f t="shared" si="53"/>
        <v>1</v>
      </c>
      <c r="Q850" s="8" t="b">
        <f t="shared" si="54"/>
        <v>1</v>
      </c>
    </row>
    <row r="851" spans="1:17" ht="15.75" hidden="1" x14ac:dyDescent="0.25">
      <c r="A851" t="str">
        <f>VLOOKUP(O851,'OLDPY1 Public Dist &amp; Sch'!A845:C5702,3,FALSE)</f>
        <v>17053005026</v>
      </c>
      <c r="B851" s="126">
        <v>1738070</v>
      </c>
      <c r="C851" s="101" t="s">
        <v>2543</v>
      </c>
      <c r="D851" s="102">
        <f>VLOOKUP($B851,'FY24 Formula counts Final Feds'!$D$4:$L$855,3,FALSE)</f>
        <v>62</v>
      </c>
      <c r="E851" s="102">
        <f>VLOOKUP($B851,'FY24 Formula counts Final Feds'!$D$4:$L$855,9,FALSE)</f>
        <v>445</v>
      </c>
      <c r="F851" s="129">
        <f>VLOOKUP($B851,'from ED Prelim 2021 (PY)'!$A$6:$E$856,5,FALSE)</f>
        <v>0.1393258426966292</v>
      </c>
      <c r="H851" s="102">
        <v>57</v>
      </c>
      <c r="I851" s="102">
        <v>440</v>
      </c>
      <c r="J851" s="103">
        <v>0.12954545454545455</v>
      </c>
      <c r="L851" s="130">
        <f t="shared" si="52"/>
        <v>-5</v>
      </c>
      <c r="M851" s="130">
        <f t="shared" si="52"/>
        <v>-5</v>
      </c>
      <c r="N851" s="130">
        <f t="shared" si="52"/>
        <v>-9.7803881511746571E-3</v>
      </c>
      <c r="O851" t="str">
        <f t="shared" si="55"/>
        <v>1738070</v>
      </c>
      <c r="P851" s="8" t="b">
        <f t="shared" si="53"/>
        <v>1</v>
      </c>
      <c r="Q851" s="8" t="b">
        <f t="shared" si="54"/>
        <v>1</v>
      </c>
    </row>
    <row r="852" spans="1:17" ht="15.75" hidden="1" x14ac:dyDescent="0.25">
      <c r="A852" t="str">
        <f>VLOOKUP(O852,'OLDPY1 Public Dist &amp; Sch'!A846:C5703,3,FALSE)</f>
        <v>13041209027</v>
      </c>
      <c r="B852" s="126">
        <v>1701422</v>
      </c>
      <c r="C852" s="101" t="s">
        <v>2544</v>
      </c>
      <c r="D852" s="102">
        <f>VLOOKUP($B852,'FY24 Formula counts Final Feds'!$D$4:$L$855,3,FALSE)</f>
        <v>54</v>
      </c>
      <c r="E852" s="102">
        <f>VLOOKUP($B852,'FY24 Formula counts Final Feds'!$D$4:$L$855,9,FALSE)</f>
        <v>534</v>
      </c>
      <c r="F852" s="129">
        <f>VLOOKUP($B852,'from ED Prelim 2021 (PY)'!$A$6:$E$856,5,FALSE)</f>
        <v>0.10112359550561797</v>
      </c>
      <c r="H852" s="102">
        <v>51</v>
      </c>
      <c r="I852" s="102">
        <v>522</v>
      </c>
      <c r="J852" s="103">
        <v>9.7701149425287362E-2</v>
      </c>
      <c r="L852" s="130">
        <f t="shared" si="52"/>
        <v>-3</v>
      </c>
      <c r="M852" s="130">
        <f t="shared" si="52"/>
        <v>-12</v>
      </c>
      <c r="N852" s="130">
        <f t="shared" si="52"/>
        <v>-3.4224460803306128E-3</v>
      </c>
      <c r="O852" t="str">
        <f t="shared" si="55"/>
        <v>1701422</v>
      </c>
      <c r="P852" s="8" t="b">
        <f t="shared" si="53"/>
        <v>1</v>
      </c>
      <c r="Q852" s="8" t="b">
        <f t="shared" si="54"/>
        <v>1</v>
      </c>
    </row>
    <row r="853" spans="1:17" ht="15.75" hidden="1" x14ac:dyDescent="0.25">
      <c r="A853" t="str">
        <f>VLOOKUP(O853,'OLDPY1 Public Dist &amp; Sch'!A847:C5704,3,FALSE)</f>
        <v>19022068002</v>
      </c>
      <c r="B853" s="126">
        <v>1717040</v>
      </c>
      <c r="C853" s="101" t="s">
        <v>2545</v>
      </c>
      <c r="D853" s="102">
        <f>VLOOKUP($B853,'FY24 Formula counts Final Feds'!$D$4:$L$855,3,FALSE)</f>
        <v>310</v>
      </c>
      <c r="E853" s="102">
        <f>VLOOKUP($B853,'FY24 Formula counts Final Feds'!$D$4:$L$855,9,FALSE)</f>
        <v>3064</v>
      </c>
      <c r="F853" s="129">
        <f>VLOOKUP($B853,'from ED Prelim 2021 (PY)'!$A$6:$E$856,5,FALSE)</f>
        <v>0.10117493472584857</v>
      </c>
      <c r="H853" s="102">
        <v>299</v>
      </c>
      <c r="I853" s="102">
        <v>2973</v>
      </c>
      <c r="J853" s="103">
        <v>0.10057181298351833</v>
      </c>
      <c r="L853" s="130">
        <f t="shared" si="52"/>
        <v>-11</v>
      </c>
      <c r="M853" s="130">
        <f t="shared" si="52"/>
        <v>-91</v>
      </c>
      <c r="N853" s="130">
        <f t="shared" si="52"/>
        <v>-6.0312174233023708E-4</v>
      </c>
      <c r="O853" t="str">
        <f t="shared" si="55"/>
        <v>1717040</v>
      </c>
      <c r="P853" s="8" t="b">
        <f t="shared" si="53"/>
        <v>1</v>
      </c>
      <c r="Q853" s="8" t="b">
        <f t="shared" si="54"/>
        <v>1</v>
      </c>
    </row>
    <row r="854" spans="1:17" ht="15.75" hidden="1" x14ac:dyDescent="0.25">
      <c r="A854" t="str">
        <f>VLOOKUP(O854,'OLDPY1 Public Dist &amp; Sch'!A848:C5705,3,FALSE)</f>
        <v>44063200026</v>
      </c>
      <c r="B854" s="126">
        <v>1743330</v>
      </c>
      <c r="C854" s="101" t="s">
        <v>2546</v>
      </c>
      <c r="D854" s="102">
        <f>VLOOKUP($B854,'FY24 Formula counts Final Feds'!$D$4:$L$855,3,FALSE)</f>
        <v>505</v>
      </c>
      <c r="E854" s="102">
        <f>VLOOKUP($B854,'FY24 Formula counts Final Feds'!$D$4:$L$855,9,FALSE)</f>
        <v>6289</v>
      </c>
      <c r="F854" s="129">
        <f>VLOOKUP($B854,'from ED Prelim 2021 (PY)'!$A$6:$E$856,5,FALSE)</f>
        <v>8.0298934647797748E-2</v>
      </c>
      <c r="H854" s="102">
        <v>585</v>
      </c>
      <c r="I854" s="102">
        <v>6150</v>
      </c>
      <c r="J854" s="103">
        <v>9.5121951219512196E-2</v>
      </c>
      <c r="L854" s="130">
        <f t="shared" si="52"/>
        <v>80</v>
      </c>
      <c r="M854" s="130">
        <f t="shared" si="52"/>
        <v>-139</v>
      </c>
      <c r="N854" s="130">
        <f t="shared" si="52"/>
        <v>1.4823016571714448E-2</v>
      </c>
      <c r="O854" t="str">
        <f t="shared" si="55"/>
        <v>1743330</v>
      </c>
      <c r="P854" s="8" t="b">
        <f t="shared" si="53"/>
        <v>1</v>
      </c>
      <c r="Q854" s="8" t="b">
        <f t="shared" si="54"/>
        <v>1</v>
      </c>
    </row>
    <row r="855" spans="1:17" ht="15.75" hidden="1" x14ac:dyDescent="0.25">
      <c r="A855" t="str">
        <f>VLOOKUP(O855,'OLDPY1 Public Dist &amp; Sch'!A849:C5706,3,FALSE)</f>
        <v>07016127002</v>
      </c>
      <c r="B855" s="126">
        <v>1743380</v>
      </c>
      <c r="C855" s="101" t="s">
        <v>2547</v>
      </c>
      <c r="D855" s="102">
        <f>VLOOKUP($B855,'FY24 Formula counts Final Feds'!$D$4:$L$855,3,FALSE)</f>
        <v>280</v>
      </c>
      <c r="E855" s="102">
        <f>VLOOKUP($B855,'FY24 Formula counts Final Feds'!$D$4:$L$855,9,FALSE)</f>
        <v>1175</v>
      </c>
      <c r="F855" s="129">
        <f>VLOOKUP($B855,'from ED Prelim 2021 (PY)'!$A$6:$E$856,5,FALSE)</f>
        <v>0.23829787234042554</v>
      </c>
      <c r="H855" s="102">
        <v>355</v>
      </c>
      <c r="I855" s="102">
        <v>1138</v>
      </c>
      <c r="J855" s="103">
        <v>0.31195079086115995</v>
      </c>
      <c r="L855" s="130">
        <f t="shared" si="52"/>
        <v>75</v>
      </c>
      <c r="M855" s="130">
        <f t="shared" si="52"/>
        <v>-37</v>
      </c>
      <c r="N855" s="130">
        <f t="shared" si="52"/>
        <v>7.3652918520734412E-2</v>
      </c>
      <c r="O855" t="str">
        <f t="shared" si="55"/>
        <v>1743380</v>
      </c>
      <c r="P855" s="8" t="b">
        <f t="shared" si="53"/>
        <v>1</v>
      </c>
      <c r="Q855" s="8" t="b">
        <f t="shared" si="54"/>
        <v>1</v>
      </c>
    </row>
    <row r="856" spans="1:17" ht="15.75" hidden="1" x14ac:dyDescent="0.25">
      <c r="A856" t="str">
        <f>VLOOKUP(O856,'OLDPY1 Public Dist &amp; Sch'!A850:C5707,3,FALSE)</f>
        <v>24047115026</v>
      </c>
      <c r="B856" s="126">
        <v>1743960</v>
      </c>
      <c r="C856" s="101" t="s">
        <v>2548</v>
      </c>
      <c r="D856" s="102">
        <f>VLOOKUP($B856,'FY24 Formula counts Final Feds'!$D$4:$L$855,3,FALSE)</f>
        <v>400</v>
      </c>
      <c r="E856" s="102">
        <f>VLOOKUP($B856,'FY24 Formula counts Final Feds'!$D$4:$L$855,9,FALSE)</f>
        <v>7360</v>
      </c>
      <c r="F856" s="129">
        <f>VLOOKUP($B856,'from ED Prelim 2021 (PY)'!$A$6:$E$856,5,FALSE)</f>
        <v>5.434782608695652E-2</v>
      </c>
      <c r="H856" s="102">
        <v>359</v>
      </c>
      <c r="I856" s="102">
        <v>7247</v>
      </c>
      <c r="J856" s="103">
        <v>4.9537739754381124E-2</v>
      </c>
      <c r="L856" s="130">
        <f t="shared" si="52"/>
        <v>-41</v>
      </c>
      <c r="M856" s="130">
        <f t="shared" si="52"/>
        <v>-113</v>
      </c>
      <c r="N856" s="130">
        <f t="shared" si="52"/>
        <v>-4.8100863325753959E-3</v>
      </c>
      <c r="O856" t="str">
        <f t="shared" si="55"/>
        <v>1743960</v>
      </c>
      <c r="P856" s="8" t="b">
        <f t="shared" si="53"/>
        <v>1</v>
      </c>
      <c r="Q856" s="8" t="b">
        <f t="shared" si="54"/>
        <v>1</v>
      </c>
    </row>
    <row r="857" spans="1:17" ht="15.75" hidden="1" x14ac:dyDescent="0.25">
      <c r="A857" t="str">
        <f>VLOOKUP(O857,'OLDPY1 Public Dist &amp; Sch'!A851:C5708,3,FALSE)</f>
        <v>21028188026</v>
      </c>
      <c r="B857" s="126">
        <v>1743800</v>
      </c>
      <c r="C857" s="101" t="s">
        <v>2549</v>
      </c>
      <c r="D857" s="102">
        <f>VLOOKUP($B857,'FY24 Formula counts Final Feds'!$D$4:$L$855,3,FALSE)</f>
        <v>137</v>
      </c>
      <c r="E857" s="102">
        <f>VLOOKUP($B857,'FY24 Formula counts Final Feds'!$D$4:$L$855,9,FALSE)</f>
        <v>559</v>
      </c>
      <c r="F857" s="129">
        <f>VLOOKUP($B857,'from ED Prelim 2021 (PY)'!$A$6:$E$856,5,FALSE)</f>
        <v>0.24508050089445438</v>
      </c>
      <c r="H857" s="102">
        <v>161</v>
      </c>
      <c r="I857" s="102">
        <v>547</v>
      </c>
      <c r="J857" s="103">
        <v>0.29433272394881171</v>
      </c>
      <c r="L857" s="130">
        <f t="shared" si="52"/>
        <v>24</v>
      </c>
      <c r="M857" s="130">
        <f t="shared" si="52"/>
        <v>-12</v>
      </c>
      <c r="N857" s="130">
        <f t="shared" si="52"/>
        <v>4.9252223054357336E-2</v>
      </c>
      <c r="O857" t="str">
        <f t="shared" si="55"/>
        <v>1743800</v>
      </c>
      <c r="P857" s="8" t="b">
        <f t="shared" si="53"/>
        <v>1</v>
      </c>
      <c r="Q857" s="8" t="b">
        <f t="shared" si="54"/>
        <v>1</v>
      </c>
    </row>
    <row r="858" spans="1:17" ht="15.75" hidden="1" x14ac:dyDescent="0.25">
      <c r="A858" t="str">
        <f>VLOOKUP(O858,'OLDPY1 Public Dist &amp; Sch'!A852:C5709,3,FALSE)</f>
        <v>34049006002</v>
      </c>
      <c r="B858" s="126">
        <v>1743860</v>
      </c>
      <c r="C858" s="101" t="s">
        <v>2550</v>
      </c>
      <c r="D858" s="102">
        <f>VLOOKUP($B858,'FY24 Formula counts Final Feds'!$D$4:$L$855,3,FALSE)</f>
        <v>609</v>
      </c>
      <c r="E858" s="102">
        <f>VLOOKUP($B858,'FY24 Formula counts Final Feds'!$D$4:$L$855,9,FALSE)</f>
        <v>2434</v>
      </c>
      <c r="F858" s="129">
        <f>VLOOKUP($B858,'from ED Prelim 2021 (PY)'!$A$6:$E$856,5,FALSE)</f>
        <v>0.25020542317173378</v>
      </c>
      <c r="H858" s="102">
        <v>645</v>
      </c>
      <c r="I858" s="102">
        <v>2362</v>
      </c>
      <c r="J858" s="103">
        <v>0.27307366638441999</v>
      </c>
      <c r="L858" s="130">
        <f t="shared" si="52"/>
        <v>36</v>
      </c>
      <c r="M858" s="130">
        <f t="shared" si="52"/>
        <v>-72</v>
      </c>
      <c r="N858" s="130">
        <f t="shared" si="52"/>
        <v>2.2868243212686212E-2</v>
      </c>
      <c r="O858" t="str">
        <f t="shared" si="55"/>
        <v>1743860</v>
      </c>
      <c r="P858" s="8" t="b">
        <f t="shared" si="53"/>
        <v>1</v>
      </c>
      <c r="Q858" s="8" t="b">
        <f t="shared" si="54"/>
        <v>1</v>
      </c>
    </row>
    <row r="859" spans="1:17" ht="15.75" hidden="1" x14ac:dyDescent="0.25">
      <c r="A859" t="str">
        <f>VLOOKUP(O859,'OLDPY1 Public Dist &amp; Sch'!A853:C5710,3,FALSE)</f>
        <v>34049126017</v>
      </c>
      <c r="B859" s="126">
        <v>1743890</v>
      </c>
      <c r="C859" s="101" t="s">
        <v>2551</v>
      </c>
      <c r="D859" s="102">
        <f>VLOOKUP($B859,'FY24 Formula counts Final Feds'!$D$4:$L$855,3,FALSE)</f>
        <v>427</v>
      </c>
      <c r="E859" s="102">
        <f>VLOOKUP($B859,'FY24 Formula counts Final Feds'!$D$4:$L$855,9,FALSE)</f>
        <v>2805</v>
      </c>
      <c r="F859" s="129">
        <f>VLOOKUP($B859,'from ED Prelim 2021 (PY)'!$A$6:$E$856,5,FALSE)</f>
        <v>0.15222816399286987</v>
      </c>
      <c r="H859" s="102">
        <v>461</v>
      </c>
      <c r="I859" s="102">
        <v>2721</v>
      </c>
      <c r="J859" s="103">
        <v>0.16942300624770304</v>
      </c>
      <c r="L859" s="130">
        <f t="shared" si="52"/>
        <v>34</v>
      </c>
      <c r="M859" s="130">
        <f t="shared" si="52"/>
        <v>-84</v>
      </c>
      <c r="N859" s="130">
        <f>J859-F859</f>
        <v>1.719484225483317E-2</v>
      </c>
      <c r="O859" t="str">
        <f t="shared" si="55"/>
        <v>1743890</v>
      </c>
      <c r="P859" s="8" t="b">
        <f t="shared" si="53"/>
        <v>1</v>
      </c>
      <c r="Q859" s="8" t="b">
        <f t="shared" si="54"/>
        <v>1</v>
      </c>
    </row>
    <row r="861" spans="1:17" x14ac:dyDescent="0.25">
      <c r="H861" t="s">
        <v>14431</v>
      </c>
      <c r="I861" t="s">
        <v>14432</v>
      </c>
    </row>
  </sheetData>
  <autoFilter ref="A8:Q859" xr:uid="{33E19F4F-B8BE-4D6A-99BC-5720D8654169}">
    <filterColumn colId="15">
      <filters>
        <filter val="FALSE"/>
      </filters>
    </filterColumn>
  </autoFilter>
  <mergeCells count="6">
    <mergeCell ref="D5:F5"/>
    <mergeCell ref="H5:J5"/>
    <mergeCell ref="L5:N5"/>
    <mergeCell ref="D6:F6"/>
    <mergeCell ref="H6:J6"/>
    <mergeCell ref="L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BD00-33A6-48C3-BDA7-DA9D001EFF2A}">
  <dimension ref="A1:N871"/>
  <sheetViews>
    <sheetView zoomScaleNormal="100" workbookViewId="0">
      <pane ySplit="8" topLeftCell="A728" activePane="bottomLeft" state="frozen"/>
      <selection pane="bottomLeft" activeCell="B741" sqref="B741"/>
    </sheetView>
  </sheetViews>
  <sheetFormatPr defaultColWidth="9.140625" defaultRowHeight="15.75" x14ac:dyDescent="0.25"/>
  <cols>
    <col min="1" max="1" width="14.5703125" style="8" customWidth="1"/>
    <col min="2" max="2" width="46.28515625" style="8" customWidth="1"/>
    <col min="3" max="3" width="8.85546875" style="6" customWidth="1"/>
    <col min="4" max="4" width="12" style="6" customWidth="1"/>
    <col min="5" max="5" width="13.7109375" style="7" customWidth="1"/>
    <col min="6" max="6" width="3.140625" style="8" customWidth="1"/>
    <col min="7" max="7" width="9.140625" style="6" customWidth="1"/>
    <col min="8" max="8" width="12" style="6" customWidth="1"/>
    <col min="9" max="9" width="13.140625" style="8" customWidth="1"/>
    <col min="10" max="10" width="3.28515625" style="7" customWidth="1"/>
    <col min="11" max="11" width="10.85546875" style="9" bestFit="1" customWidth="1"/>
    <col min="12" max="12" width="11.85546875" style="9" bestFit="1" customWidth="1"/>
    <col min="13" max="13" width="12.85546875" style="10" customWidth="1"/>
    <col min="14" max="14" width="46" style="8" bestFit="1" customWidth="1"/>
    <col min="15" max="16384" width="9.140625" style="8"/>
  </cols>
  <sheetData>
    <row r="1" spans="1:14" x14ac:dyDescent="0.25">
      <c r="A1" s="3" t="s">
        <v>1700</v>
      </c>
      <c r="B1" s="5"/>
    </row>
    <row r="2" spans="1:14" x14ac:dyDescent="0.25">
      <c r="A2" s="1" t="s">
        <v>1698</v>
      </c>
      <c r="B2" s="11"/>
    </row>
    <row r="3" spans="1:14" s="46" customFormat="1" x14ac:dyDescent="0.25">
      <c r="A3" s="49" t="s">
        <v>14402</v>
      </c>
      <c r="B3" s="50"/>
      <c r="C3" s="44"/>
      <c r="D3" s="44"/>
      <c r="E3" s="45"/>
      <c r="G3" s="44"/>
      <c r="H3" s="44"/>
      <c r="J3" s="45"/>
      <c r="K3" s="47"/>
      <c r="L3" s="47"/>
      <c r="M3" s="48"/>
    </row>
    <row r="4" spans="1:14" ht="16.5" thickBot="1" x14ac:dyDescent="0.3">
      <c r="A4" s="2" t="s">
        <v>2600</v>
      </c>
      <c r="B4" s="11"/>
    </row>
    <row r="5" spans="1:14" ht="15" customHeight="1" x14ac:dyDescent="0.25">
      <c r="A5" s="12"/>
      <c r="B5" s="13"/>
      <c r="C5" s="190" t="s">
        <v>2554</v>
      </c>
      <c r="D5" s="191"/>
      <c r="E5" s="192"/>
      <c r="F5" s="14"/>
      <c r="G5" s="190" t="s">
        <v>2555</v>
      </c>
      <c r="H5" s="191"/>
      <c r="I5" s="192"/>
      <c r="J5" s="11"/>
      <c r="K5" s="190" t="s">
        <v>1690</v>
      </c>
      <c r="L5" s="191"/>
      <c r="M5" s="192"/>
    </row>
    <row r="6" spans="1:14" x14ac:dyDescent="0.25">
      <c r="A6" s="15"/>
      <c r="B6" s="16"/>
      <c r="C6" s="193" t="s">
        <v>1691</v>
      </c>
      <c r="D6" s="196"/>
      <c r="E6" s="195"/>
      <c r="F6" s="83"/>
      <c r="G6" s="193" t="s">
        <v>1691</v>
      </c>
      <c r="H6" s="196"/>
      <c r="I6" s="195"/>
      <c r="J6" s="11"/>
      <c r="K6" s="193" t="s">
        <v>2558</v>
      </c>
      <c r="L6" s="196"/>
      <c r="M6" s="195"/>
    </row>
    <row r="7" spans="1:14" x14ac:dyDescent="0.25">
      <c r="A7" s="17"/>
      <c r="B7" s="18" t="s">
        <v>1692</v>
      </c>
      <c r="C7" s="19" t="s">
        <v>1693</v>
      </c>
      <c r="D7" s="20" t="s">
        <v>1693</v>
      </c>
      <c r="E7" s="21" t="s">
        <v>1694</v>
      </c>
      <c r="F7" s="22"/>
      <c r="G7" s="19" t="s">
        <v>1693</v>
      </c>
      <c r="H7" s="20" t="s">
        <v>1693</v>
      </c>
      <c r="I7" s="21" t="s">
        <v>1694</v>
      </c>
      <c r="J7" s="11"/>
      <c r="K7" s="23" t="s">
        <v>1693</v>
      </c>
      <c r="L7" s="24" t="s">
        <v>1693</v>
      </c>
      <c r="M7" s="25" t="s">
        <v>1694</v>
      </c>
    </row>
    <row r="8" spans="1:14" ht="16.5" thickBot="1" x14ac:dyDescent="0.3">
      <c r="A8" s="26" t="s">
        <v>1695</v>
      </c>
      <c r="B8" s="27" t="s">
        <v>1696</v>
      </c>
      <c r="C8" s="28" t="s">
        <v>1694</v>
      </c>
      <c r="D8" s="29" t="s">
        <v>841</v>
      </c>
      <c r="E8" s="30" t="s">
        <v>1697</v>
      </c>
      <c r="F8" s="31"/>
      <c r="G8" s="28" t="s">
        <v>1694</v>
      </c>
      <c r="H8" s="29" t="s">
        <v>841</v>
      </c>
      <c r="I8" s="30" t="s">
        <v>1697</v>
      </c>
      <c r="J8" s="32"/>
      <c r="K8" s="33" t="s">
        <v>1694</v>
      </c>
      <c r="L8" s="34" t="s">
        <v>841</v>
      </c>
      <c r="M8" s="35" t="s">
        <v>1697</v>
      </c>
    </row>
    <row r="9" spans="1:14" x14ac:dyDescent="0.25">
      <c r="A9" s="36" t="s">
        <v>842</v>
      </c>
      <c r="B9" s="36" t="s">
        <v>0</v>
      </c>
      <c r="C9" s="37">
        <v>46</v>
      </c>
      <c r="D9" s="37">
        <v>374</v>
      </c>
      <c r="E9" s="7">
        <v>0.12299465240641712</v>
      </c>
      <c r="G9" s="37">
        <v>59</v>
      </c>
      <c r="H9" s="37">
        <v>388</v>
      </c>
      <c r="I9" s="7">
        <v>0.15206185567010308</v>
      </c>
      <c r="J9" s="8"/>
      <c r="K9" s="9">
        <f>G9-C9</f>
        <v>13</v>
      </c>
      <c r="L9" s="9">
        <f>H9-D9</f>
        <v>14</v>
      </c>
      <c r="M9" s="10">
        <f>I9-E9</f>
        <v>2.9067203263685962E-2</v>
      </c>
      <c r="N9" s="8" t="e">
        <f>VLOOKUP(A9,'FY27 Prelim Elig'!$A$7:$B$865,3,FALSE)</f>
        <v>#REF!</v>
      </c>
    </row>
    <row r="10" spans="1:14" x14ac:dyDescent="0.25">
      <c r="A10" s="36" t="s">
        <v>843</v>
      </c>
      <c r="B10" s="36" t="s">
        <v>1</v>
      </c>
      <c r="C10" s="37">
        <v>149</v>
      </c>
      <c r="D10" s="37">
        <v>852</v>
      </c>
      <c r="E10" s="7">
        <v>0.17488262910798122</v>
      </c>
      <c r="G10" s="37">
        <v>161</v>
      </c>
      <c r="H10" s="37">
        <v>930</v>
      </c>
      <c r="I10" s="7">
        <v>0.17311827956989248</v>
      </c>
      <c r="J10" s="8"/>
      <c r="K10" s="9">
        <f>G10-C10</f>
        <v>12</v>
      </c>
      <c r="L10" s="9">
        <f t="shared" ref="L10:L74" si="0">H10-D10</f>
        <v>78</v>
      </c>
      <c r="M10" s="10">
        <f t="shared" ref="M10:M74" si="1">I10-E10</f>
        <v>-1.7643495380887386E-3</v>
      </c>
      <c r="N10" s="8" t="e">
        <f>VLOOKUP(A10,'FY27 Prelim Elig'!$A$7:$B$865,3,FALSE)</f>
        <v>#REF!</v>
      </c>
    </row>
    <row r="11" spans="1:14" x14ac:dyDescent="0.25">
      <c r="A11" s="36" t="s">
        <v>844</v>
      </c>
      <c r="B11" s="36" t="s">
        <v>839</v>
      </c>
      <c r="C11" s="37">
        <v>27</v>
      </c>
      <c r="D11" s="37">
        <v>124</v>
      </c>
      <c r="E11" s="7">
        <v>0.19980000000000001</v>
      </c>
      <c r="G11" s="37">
        <v>32</v>
      </c>
      <c r="H11" s="37">
        <v>139</v>
      </c>
      <c r="I11" s="7">
        <f>G11/H11</f>
        <v>0.23021582733812951</v>
      </c>
      <c r="J11" s="8"/>
      <c r="K11" s="9">
        <f t="shared" ref="K11:K75" si="2">G11-C11</f>
        <v>5</v>
      </c>
      <c r="L11" s="9">
        <f t="shared" si="0"/>
        <v>15</v>
      </c>
      <c r="M11" s="10">
        <f t="shared" si="1"/>
        <v>3.0415827338129503E-2</v>
      </c>
      <c r="N11" s="8" t="s">
        <v>14403</v>
      </c>
    </row>
    <row r="12" spans="1:14" x14ac:dyDescent="0.25">
      <c r="A12" s="36" t="s">
        <v>845</v>
      </c>
      <c r="B12" s="36" t="s">
        <v>2</v>
      </c>
      <c r="C12" s="37">
        <v>405</v>
      </c>
      <c r="D12" s="37">
        <v>4191</v>
      </c>
      <c r="E12" s="7">
        <v>9.6635647816750173E-2</v>
      </c>
      <c r="G12" s="37">
        <v>520</v>
      </c>
      <c r="H12" s="37">
        <v>3881</v>
      </c>
      <c r="I12" s="7">
        <v>0.13398608606029375</v>
      </c>
      <c r="J12" s="8"/>
      <c r="K12" s="9">
        <f t="shared" si="2"/>
        <v>115</v>
      </c>
      <c r="L12" s="9">
        <f t="shared" si="0"/>
        <v>-310</v>
      </c>
      <c r="M12" s="10">
        <f t="shared" si="1"/>
        <v>3.7350438243543574E-2</v>
      </c>
      <c r="N12" s="8" t="e">
        <f>VLOOKUP(A12,'FY27 Prelim Elig'!$A$7:$B$865,3,FALSE)</f>
        <v>#REF!</v>
      </c>
    </row>
    <row r="13" spans="1:14" x14ac:dyDescent="0.25">
      <c r="A13" s="36" t="s">
        <v>846</v>
      </c>
      <c r="B13" s="36" t="s">
        <v>3</v>
      </c>
      <c r="C13" s="37">
        <v>116</v>
      </c>
      <c r="D13" s="37">
        <v>3947</v>
      </c>
      <c r="E13" s="7">
        <v>2.9389409678236635E-2</v>
      </c>
      <c r="G13" s="37">
        <v>150</v>
      </c>
      <c r="H13" s="37">
        <v>4752</v>
      </c>
      <c r="I13" s="7">
        <v>3.1565656565656568E-2</v>
      </c>
      <c r="J13" s="8"/>
      <c r="K13" s="9">
        <f t="shared" si="2"/>
        <v>34</v>
      </c>
      <c r="L13" s="9">
        <f t="shared" si="0"/>
        <v>805</v>
      </c>
      <c r="M13" s="10">
        <f t="shared" si="1"/>
        <v>2.1762468874199324E-3</v>
      </c>
      <c r="N13" s="8" t="e">
        <f>VLOOKUP(A13,'FY27 Prelim Elig'!$A$7:$B$865,3,FALSE)</f>
        <v>#REF!</v>
      </c>
    </row>
    <row r="14" spans="1:14" x14ac:dyDescent="0.25">
      <c r="A14" s="36" t="s">
        <v>847</v>
      </c>
      <c r="B14" s="36" t="s">
        <v>4</v>
      </c>
      <c r="C14" s="37">
        <v>15</v>
      </c>
      <c r="D14" s="37">
        <v>101</v>
      </c>
      <c r="E14" s="7">
        <v>0.14851485148514851</v>
      </c>
      <c r="G14" s="37">
        <v>16</v>
      </c>
      <c r="H14" s="37">
        <v>86</v>
      </c>
      <c r="I14" s="7">
        <v>0.18604651162790697</v>
      </c>
      <c r="J14" s="8"/>
      <c r="K14" s="9">
        <f t="shared" si="2"/>
        <v>1</v>
      </c>
      <c r="L14" s="9">
        <f t="shared" si="0"/>
        <v>-15</v>
      </c>
      <c r="M14" s="10">
        <f t="shared" si="1"/>
        <v>3.7531660142758466E-2</v>
      </c>
      <c r="N14" s="8" t="e">
        <f>VLOOKUP(A14,'FY27 Prelim Elig'!$A$7:$B$865,3,FALSE)</f>
        <v>#REF!</v>
      </c>
    </row>
    <row r="15" spans="1:14" x14ac:dyDescent="0.25">
      <c r="A15" s="36" t="s">
        <v>848</v>
      </c>
      <c r="B15" s="36" t="s">
        <v>5</v>
      </c>
      <c r="C15" s="37">
        <v>8</v>
      </c>
      <c r="D15" s="37">
        <v>157</v>
      </c>
      <c r="E15" s="7">
        <v>5.0955414012738856E-2</v>
      </c>
      <c r="G15" s="37">
        <v>8</v>
      </c>
      <c r="H15" s="37">
        <v>161</v>
      </c>
      <c r="I15" s="7">
        <v>4.9689440993788817E-2</v>
      </c>
      <c r="J15" s="8"/>
      <c r="K15" s="9">
        <f t="shared" si="2"/>
        <v>0</v>
      </c>
      <c r="L15" s="9">
        <f t="shared" si="0"/>
        <v>4</v>
      </c>
      <c r="M15" s="10">
        <f t="shared" si="1"/>
        <v>-1.2659730189500396E-3</v>
      </c>
      <c r="N15" s="8" t="e">
        <f>VLOOKUP(A15,'FY27 Prelim Elig'!$A$7:$B$865,3,FALSE)</f>
        <v>#REF!</v>
      </c>
    </row>
    <row r="16" spans="1:14" x14ac:dyDescent="0.25">
      <c r="A16" s="36" t="s">
        <v>849</v>
      </c>
      <c r="B16" s="36" t="s">
        <v>6</v>
      </c>
      <c r="C16" s="37">
        <v>63</v>
      </c>
      <c r="D16" s="37">
        <v>442</v>
      </c>
      <c r="E16" s="7">
        <v>0.1425339366515837</v>
      </c>
      <c r="G16" s="37">
        <v>56</v>
      </c>
      <c r="H16" s="37">
        <v>485</v>
      </c>
      <c r="I16" s="7">
        <v>0.1154639175257732</v>
      </c>
      <c r="J16" s="8"/>
      <c r="K16" s="9">
        <f t="shared" si="2"/>
        <v>-7</v>
      </c>
      <c r="L16" s="9">
        <f t="shared" si="0"/>
        <v>43</v>
      </c>
      <c r="M16" s="10">
        <f t="shared" si="1"/>
        <v>-2.7070019125810502E-2</v>
      </c>
      <c r="N16" s="8" t="e">
        <f>VLOOKUP(A16,'FY27 Prelim Elig'!$A$7:$B$865,3,FALSE)</f>
        <v>#REF!</v>
      </c>
    </row>
    <row r="17" spans="1:14" x14ac:dyDescent="0.25">
      <c r="A17" s="36" t="s">
        <v>850</v>
      </c>
      <c r="B17" s="36" t="s">
        <v>7</v>
      </c>
      <c r="C17" s="37">
        <v>11</v>
      </c>
      <c r="D17" s="37">
        <v>110</v>
      </c>
      <c r="E17" s="7">
        <v>0.1</v>
      </c>
      <c r="G17" s="37">
        <v>14</v>
      </c>
      <c r="H17" s="37">
        <v>111</v>
      </c>
      <c r="I17" s="7">
        <v>0.12612612612612611</v>
      </c>
      <c r="J17" s="8"/>
      <c r="K17" s="9">
        <f t="shared" si="2"/>
        <v>3</v>
      </c>
      <c r="L17" s="9">
        <f t="shared" si="0"/>
        <v>1</v>
      </c>
      <c r="M17" s="10">
        <f t="shared" si="1"/>
        <v>2.6126126126126109E-2</v>
      </c>
      <c r="N17" s="8" t="e">
        <f>VLOOKUP(A17,'FY27 Prelim Elig'!$A$7:$B$865,3,FALSE)</f>
        <v>#REF!</v>
      </c>
    </row>
    <row r="18" spans="1:14" x14ac:dyDescent="0.25">
      <c r="A18" s="36" t="s">
        <v>851</v>
      </c>
      <c r="B18" s="36" t="s">
        <v>8</v>
      </c>
      <c r="C18" s="37">
        <v>20</v>
      </c>
      <c r="D18" s="37">
        <v>159</v>
      </c>
      <c r="E18" s="7">
        <v>0.12578616352201258</v>
      </c>
      <c r="G18" s="37">
        <v>31</v>
      </c>
      <c r="H18" s="37">
        <v>194</v>
      </c>
      <c r="I18" s="7">
        <v>0.15979381443298968</v>
      </c>
      <c r="J18" s="8"/>
      <c r="K18" s="9">
        <f t="shared" si="2"/>
        <v>11</v>
      </c>
      <c r="L18" s="9">
        <f t="shared" si="0"/>
        <v>35</v>
      </c>
      <c r="M18" s="10">
        <f t="shared" si="1"/>
        <v>3.40076509109771E-2</v>
      </c>
      <c r="N18" s="8" t="e">
        <f>VLOOKUP(A18,'FY27 Prelim Elig'!$A$7:$B$865,3,FALSE)</f>
        <v>#REF!</v>
      </c>
    </row>
    <row r="19" spans="1:14" x14ac:dyDescent="0.25">
      <c r="A19" s="36" t="s">
        <v>852</v>
      </c>
      <c r="B19" s="36" t="s">
        <v>9</v>
      </c>
      <c r="C19" s="37">
        <v>247</v>
      </c>
      <c r="D19" s="37">
        <v>1673</v>
      </c>
      <c r="E19" s="7">
        <v>0.14763897190675435</v>
      </c>
      <c r="G19" s="37">
        <v>279</v>
      </c>
      <c r="H19" s="37">
        <v>1800</v>
      </c>
      <c r="I19" s="7">
        <v>0.155</v>
      </c>
      <c r="J19" s="8"/>
      <c r="K19" s="9">
        <f t="shared" si="2"/>
        <v>32</v>
      </c>
      <c r="L19" s="9">
        <f t="shared" si="0"/>
        <v>127</v>
      </c>
      <c r="M19" s="10">
        <f t="shared" si="1"/>
        <v>7.3610280932456529E-3</v>
      </c>
      <c r="N19" s="8" t="e">
        <f>VLOOKUP(A19,'FY27 Prelim Elig'!$A$7:$B$865,3,FALSE)</f>
        <v>#REF!</v>
      </c>
    </row>
    <row r="20" spans="1:14" x14ac:dyDescent="0.25">
      <c r="A20" s="36" t="s">
        <v>853</v>
      </c>
      <c r="B20" s="36" t="s">
        <v>10</v>
      </c>
      <c r="C20" s="37">
        <v>97</v>
      </c>
      <c r="D20" s="37">
        <v>876</v>
      </c>
      <c r="E20" s="7">
        <v>0.11073059360730593</v>
      </c>
      <c r="G20" s="37">
        <v>116</v>
      </c>
      <c r="H20" s="37">
        <v>921</v>
      </c>
      <c r="I20" s="7">
        <v>0.1259500542888165</v>
      </c>
      <c r="J20" s="8"/>
      <c r="K20" s="9">
        <f t="shared" si="2"/>
        <v>19</v>
      </c>
      <c r="L20" s="9">
        <f t="shared" si="0"/>
        <v>45</v>
      </c>
      <c r="M20" s="10">
        <f t="shared" si="1"/>
        <v>1.5219460681510574E-2</v>
      </c>
      <c r="N20" s="8" t="e">
        <f>VLOOKUP(A20,'FY27 Prelim Elig'!$A$7:$B$865,3,FALSE)</f>
        <v>#REF!</v>
      </c>
    </row>
    <row r="21" spans="1:14" x14ac:dyDescent="0.25">
      <c r="A21" s="36" t="s">
        <v>854</v>
      </c>
      <c r="B21" s="36" t="s">
        <v>11</v>
      </c>
      <c r="C21" s="37">
        <v>1118</v>
      </c>
      <c r="D21" s="37">
        <v>7400</v>
      </c>
      <c r="E21" s="7">
        <v>0.15108108108108109</v>
      </c>
      <c r="G21" s="37">
        <v>1391</v>
      </c>
      <c r="H21" s="37">
        <v>7133</v>
      </c>
      <c r="I21" s="7">
        <v>0.195009112575354</v>
      </c>
      <c r="J21" s="8"/>
      <c r="K21" s="9">
        <f t="shared" si="2"/>
        <v>273</v>
      </c>
      <c r="L21" s="9">
        <f t="shared" si="0"/>
        <v>-267</v>
      </c>
      <c r="M21" s="10">
        <f t="shared" si="1"/>
        <v>4.3928031494272907E-2</v>
      </c>
      <c r="N21" s="8" t="e">
        <f>VLOOKUP(A21,'FY27 Prelim Elig'!$A$7:$B$865,3,FALSE)</f>
        <v>#REF!</v>
      </c>
    </row>
    <row r="22" spans="1:14" x14ac:dyDescent="0.25">
      <c r="A22" s="36" t="s">
        <v>855</v>
      </c>
      <c r="B22" s="36" t="s">
        <v>12</v>
      </c>
      <c r="C22" s="37">
        <v>27</v>
      </c>
      <c r="D22" s="37">
        <v>347</v>
      </c>
      <c r="E22" s="7">
        <v>7.7809798270893377E-2</v>
      </c>
      <c r="G22" s="37">
        <v>31</v>
      </c>
      <c r="H22" s="37">
        <v>351</v>
      </c>
      <c r="I22" s="7">
        <v>8.8319088319088315E-2</v>
      </c>
      <c r="J22" s="8"/>
      <c r="K22" s="9">
        <f t="shared" si="2"/>
        <v>4</v>
      </c>
      <c r="L22" s="9">
        <f t="shared" si="0"/>
        <v>4</v>
      </c>
      <c r="M22" s="10">
        <f t="shared" si="1"/>
        <v>1.0509290048194939E-2</v>
      </c>
      <c r="N22" s="8" t="e">
        <f>VLOOKUP(A22,'FY27 Prelim Elig'!$A$7:$B$865,3,FALSE)</f>
        <v>#REF!</v>
      </c>
    </row>
    <row r="23" spans="1:14" x14ac:dyDescent="0.25">
      <c r="A23" s="36" t="s">
        <v>856</v>
      </c>
      <c r="B23" s="36" t="s">
        <v>13</v>
      </c>
      <c r="C23" s="37">
        <v>82</v>
      </c>
      <c r="D23" s="37">
        <v>804</v>
      </c>
      <c r="E23" s="7">
        <v>0.10199004975124377</v>
      </c>
      <c r="G23" s="37">
        <v>110</v>
      </c>
      <c r="H23" s="37">
        <v>781</v>
      </c>
      <c r="I23" s="7">
        <v>0.14084507042253522</v>
      </c>
      <c r="J23" s="8"/>
      <c r="K23" s="9">
        <f t="shared" si="2"/>
        <v>28</v>
      </c>
      <c r="L23" s="9">
        <f t="shared" si="0"/>
        <v>-23</v>
      </c>
      <c r="M23" s="10">
        <f t="shared" si="1"/>
        <v>3.8855020671291443E-2</v>
      </c>
      <c r="N23" s="8" t="e">
        <f>VLOOKUP(A23,'FY27 Prelim Elig'!$A$7:$B$865,3,FALSE)</f>
        <v>#REF!</v>
      </c>
    </row>
    <row r="24" spans="1:14" x14ac:dyDescent="0.25">
      <c r="A24" s="36" t="s">
        <v>857</v>
      </c>
      <c r="B24" s="36" t="s">
        <v>14</v>
      </c>
      <c r="C24" s="37">
        <v>133</v>
      </c>
      <c r="D24" s="37">
        <v>644</v>
      </c>
      <c r="E24" s="7">
        <v>0.20652173913043478</v>
      </c>
      <c r="G24" s="37">
        <v>147</v>
      </c>
      <c r="H24" s="37">
        <v>701</v>
      </c>
      <c r="I24" s="7">
        <v>0.20970042796005706</v>
      </c>
      <c r="J24" s="8"/>
      <c r="K24" s="9">
        <f t="shared" si="2"/>
        <v>14</v>
      </c>
      <c r="L24" s="9">
        <f t="shared" si="0"/>
        <v>57</v>
      </c>
      <c r="M24" s="10">
        <f t="shared" si="1"/>
        <v>3.1786888296222726E-3</v>
      </c>
      <c r="N24" s="8" t="e">
        <f>VLOOKUP(A24,'FY27 Prelim Elig'!$A$7:$B$865,3,FALSE)</f>
        <v>#REF!</v>
      </c>
    </row>
    <row r="25" spans="1:14" x14ac:dyDescent="0.25">
      <c r="A25" s="36" t="s">
        <v>858</v>
      </c>
      <c r="B25" s="36" t="s">
        <v>15</v>
      </c>
      <c r="C25" s="37">
        <v>69</v>
      </c>
      <c r="D25" s="37">
        <v>506</v>
      </c>
      <c r="E25" s="7">
        <v>0.13636363636363635</v>
      </c>
      <c r="G25" s="37">
        <v>84</v>
      </c>
      <c r="H25" s="37">
        <v>546</v>
      </c>
      <c r="I25" s="7">
        <v>0.15384615384615385</v>
      </c>
      <c r="J25" s="8"/>
      <c r="K25" s="9">
        <f t="shared" si="2"/>
        <v>15</v>
      </c>
      <c r="L25" s="9">
        <f t="shared" si="0"/>
        <v>40</v>
      </c>
      <c r="M25" s="10">
        <f t="shared" si="1"/>
        <v>1.7482517482517501E-2</v>
      </c>
      <c r="N25" s="8" t="e">
        <f>VLOOKUP(A25,'FY27 Prelim Elig'!$A$7:$B$865,3,FALSE)</f>
        <v>#REF!</v>
      </c>
    </row>
    <row r="26" spans="1:14" x14ac:dyDescent="0.25">
      <c r="A26" s="36" t="s">
        <v>859</v>
      </c>
      <c r="B26" s="36" t="s">
        <v>16</v>
      </c>
      <c r="C26" s="37">
        <v>33</v>
      </c>
      <c r="D26" s="37">
        <v>329</v>
      </c>
      <c r="E26" s="7">
        <v>0.10030395136778116</v>
      </c>
      <c r="G26" s="37">
        <v>34</v>
      </c>
      <c r="H26" s="37">
        <v>337</v>
      </c>
      <c r="I26" s="7">
        <v>0.10089020771513353</v>
      </c>
      <c r="J26" s="8"/>
      <c r="K26" s="9">
        <f t="shared" si="2"/>
        <v>1</v>
      </c>
      <c r="L26" s="9">
        <f t="shared" si="0"/>
        <v>8</v>
      </c>
      <c r="M26" s="10">
        <f t="shared" si="1"/>
        <v>5.8625634735237631E-4</v>
      </c>
      <c r="N26" s="8" t="e">
        <f>VLOOKUP(A26,'FY27 Prelim Elig'!$A$7:$B$865,3,FALSE)</f>
        <v>#REF!</v>
      </c>
    </row>
    <row r="27" spans="1:14" x14ac:dyDescent="0.25">
      <c r="A27" s="36" t="s">
        <v>860</v>
      </c>
      <c r="B27" s="36" t="s">
        <v>17</v>
      </c>
      <c r="C27" s="37">
        <v>190</v>
      </c>
      <c r="D27" s="37">
        <v>3027</v>
      </c>
      <c r="E27" s="7">
        <v>6.2768417575156915E-2</v>
      </c>
      <c r="G27" s="37">
        <v>219</v>
      </c>
      <c r="H27" s="37">
        <v>3066</v>
      </c>
      <c r="I27" s="7">
        <v>7.1428571428571425E-2</v>
      </c>
      <c r="J27" s="8"/>
      <c r="K27" s="9">
        <f t="shared" si="2"/>
        <v>29</v>
      </c>
      <c r="L27" s="9">
        <f t="shared" si="0"/>
        <v>39</v>
      </c>
      <c r="M27" s="10">
        <f t="shared" si="1"/>
        <v>8.6601538534145095E-3</v>
      </c>
      <c r="N27" s="8" t="e">
        <f>VLOOKUP(A27,'FY27 Prelim Elig'!$A$7:$B$865,3,FALSE)</f>
        <v>#REF!</v>
      </c>
    </row>
    <row r="28" spans="1:14" x14ac:dyDescent="0.25">
      <c r="A28" s="80">
        <v>34049117016</v>
      </c>
      <c r="B28" s="36" t="s">
        <v>2556</v>
      </c>
      <c r="C28" s="86">
        <v>169</v>
      </c>
      <c r="D28" s="86">
        <v>2593</v>
      </c>
      <c r="E28" s="87">
        <v>6.517547242576166E-2</v>
      </c>
      <c r="G28" s="37">
        <v>139</v>
      </c>
      <c r="H28" s="37">
        <v>2608</v>
      </c>
      <c r="I28" s="7">
        <v>5.33E-2</v>
      </c>
      <c r="J28" s="8"/>
      <c r="K28" s="9">
        <f t="shared" ref="K28" si="3">G28-C28</f>
        <v>-30</v>
      </c>
      <c r="L28" s="9">
        <f t="shared" ref="L28" si="4">H28-D28</f>
        <v>15</v>
      </c>
      <c r="M28" s="10">
        <f t="shared" ref="M28" si="5">I28-E28</f>
        <v>-1.187547242576166E-2</v>
      </c>
      <c r="N28" s="8" t="e">
        <f>VLOOKUP(A28,'FY27 Prelim Elig'!$A$7:$B$865,3,FALSE)</f>
        <v>#N/A</v>
      </c>
    </row>
    <row r="29" spans="1:14" x14ac:dyDescent="0.25">
      <c r="A29" s="36" t="s">
        <v>861</v>
      </c>
      <c r="B29" s="36" t="s">
        <v>18</v>
      </c>
      <c r="C29" s="37">
        <v>78</v>
      </c>
      <c r="D29" s="37">
        <v>1747</v>
      </c>
      <c r="E29" s="7">
        <v>4.4647967945048654E-2</v>
      </c>
      <c r="G29" s="37">
        <v>94</v>
      </c>
      <c r="H29" s="37">
        <v>2314</v>
      </c>
      <c r="I29" s="7">
        <v>4.0622299049265342E-2</v>
      </c>
      <c r="J29" s="8"/>
      <c r="K29" s="9">
        <f t="shared" si="2"/>
        <v>16</v>
      </c>
      <c r="L29" s="9">
        <f t="shared" si="0"/>
        <v>567</v>
      </c>
      <c r="M29" s="10">
        <f t="shared" si="1"/>
        <v>-4.0256688957833117E-3</v>
      </c>
      <c r="N29" s="8" t="e">
        <f>VLOOKUP(A29,'FY27 Prelim Elig'!$A$7:$B$865,3,FALSE)</f>
        <v>#REF!</v>
      </c>
    </row>
    <row r="30" spans="1:14" x14ac:dyDescent="0.25">
      <c r="A30" s="36" t="s">
        <v>862</v>
      </c>
      <c r="B30" s="36" t="s">
        <v>19</v>
      </c>
      <c r="C30" s="37">
        <v>181</v>
      </c>
      <c r="D30" s="37">
        <v>1362</v>
      </c>
      <c r="E30" s="7">
        <v>0.13289280469897211</v>
      </c>
      <c r="G30" s="37">
        <v>197</v>
      </c>
      <c r="H30" s="37">
        <v>1262</v>
      </c>
      <c r="I30" s="7">
        <v>0.1561014263074485</v>
      </c>
      <c r="J30" s="8"/>
      <c r="K30" s="9">
        <f t="shared" si="2"/>
        <v>16</v>
      </c>
      <c r="L30" s="9">
        <f t="shared" si="0"/>
        <v>-100</v>
      </c>
      <c r="M30" s="10">
        <f t="shared" si="1"/>
        <v>2.3208621608476393E-2</v>
      </c>
      <c r="N30" s="8" t="e">
        <f>VLOOKUP(A30,'FY27 Prelim Elig'!$A$7:$B$865,3,FALSE)</f>
        <v>#REF!</v>
      </c>
    </row>
    <row r="31" spans="1:14" x14ac:dyDescent="0.25">
      <c r="A31" s="36" t="s">
        <v>863</v>
      </c>
      <c r="B31" s="36" t="s">
        <v>20</v>
      </c>
      <c r="C31" s="37">
        <v>81</v>
      </c>
      <c r="D31" s="37">
        <v>917</v>
      </c>
      <c r="E31" s="7">
        <v>8.8331515812431843E-2</v>
      </c>
      <c r="G31" s="37">
        <v>99</v>
      </c>
      <c r="H31" s="37">
        <v>909</v>
      </c>
      <c r="I31" s="7">
        <v>0.10891089108910891</v>
      </c>
      <c r="J31" s="8"/>
      <c r="K31" s="9">
        <f t="shared" si="2"/>
        <v>18</v>
      </c>
      <c r="L31" s="9">
        <f t="shared" si="0"/>
        <v>-8</v>
      </c>
      <c r="M31" s="10">
        <f t="shared" si="1"/>
        <v>2.0579375276677067E-2</v>
      </c>
      <c r="N31" s="8" t="e">
        <f>VLOOKUP(A31,'FY27 Prelim Elig'!$A$7:$B$865,3,FALSE)</f>
        <v>#REF!</v>
      </c>
    </row>
    <row r="32" spans="1:14" x14ac:dyDescent="0.25">
      <c r="A32" s="36" t="s">
        <v>864</v>
      </c>
      <c r="B32" s="36" t="s">
        <v>21</v>
      </c>
      <c r="C32" s="37">
        <v>102</v>
      </c>
      <c r="D32" s="37">
        <v>946</v>
      </c>
      <c r="E32" s="7">
        <v>0.10782241014799154</v>
      </c>
      <c r="G32" s="37">
        <v>133</v>
      </c>
      <c r="H32" s="37">
        <v>1003</v>
      </c>
      <c r="I32" s="7">
        <v>0.13260219341974078</v>
      </c>
      <c r="J32" s="8"/>
      <c r="K32" s="9">
        <f t="shared" si="2"/>
        <v>31</v>
      </c>
      <c r="L32" s="9">
        <f t="shared" si="0"/>
        <v>57</v>
      </c>
      <c r="M32" s="10">
        <f t="shared" si="1"/>
        <v>2.4779783271749234E-2</v>
      </c>
      <c r="N32" s="8" t="e">
        <f>VLOOKUP(A32,'FY27 Prelim Elig'!$A$7:$B$865,3,FALSE)</f>
        <v>#REF!</v>
      </c>
    </row>
    <row r="33" spans="1:14" x14ac:dyDescent="0.25">
      <c r="A33" s="36" t="s">
        <v>865</v>
      </c>
      <c r="B33" s="36" t="s">
        <v>22</v>
      </c>
      <c r="C33" s="37">
        <v>345</v>
      </c>
      <c r="D33" s="37">
        <v>1955</v>
      </c>
      <c r="E33" s="7">
        <v>0.17647058823529413</v>
      </c>
      <c r="G33" s="88">
        <v>412</v>
      </c>
      <c r="H33" s="88">
        <v>2065</v>
      </c>
      <c r="I33" s="89">
        <v>0.19951573849878934</v>
      </c>
      <c r="J33" s="8"/>
      <c r="K33" s="9">
        <f t="shared" si="2"/>
        <v>67</v>
      </c>
      <c r="L33" s="9">
        <f t="shared" si="0"/>
        <v>110</v>
      </c>
      <c r="M33" s="10">
        <f t="shared" si="1"/>
        <v>2.3045150263495212E-2</v>
      </c>
      <c r="N33" s="8" t="e">
        <f>VLOOKUP(A33,'FY27 Prelim Elig'!$A$7:$B$865,3,FALSE)</f>
        <v>#REF!</v>
      </c>
    </row>
    <row r="34" spans="1:14" x14ac:dyDescent="0.25">
      <c r="A34" s="36" t="s">
        <v>866</v>
      </c>
      <c r="B34" s="36" t="s">
        <v>23</v>
      </c>
      <c r="C34" s="37">
        <v>172</v>
      </c>
      <c r="D34" s="37">
        <v>5555</v>
      </c>
      <c r="E34" s="7">
        <v>3.0963096309630962E-2</v>
      </c>
      <c r="G34" s="88">
        <v>253</v>
      </c>
      <c r="H34" s="88">
        <v>6494</v>
      </c>
      <c r="I34" s="89">
        <v>3.8959039113027408E-2</v>
      </c>
      <c r="J34" s="8"/>
      <c r="K34" s="9">
        <f t="shared" si="2"/>
        <v>81</v>
      </c>
      <c r="L34" s="9">
        <f t="shared" si="0"/>
        <v>939</v>
      </c>
      <c r="M34" s="10">
        <f t="shared" si="1"/>
        <v>7.9959428033964455E-3</v>
      </c>
      <c r="N34" s="8" t="e">
        <f>VLOOKUP(A34,'FY27 Prelim Elig'!$A$7:$B$865,3,FALSE)</f>
        <v>#REF!</v>
      </c>
    </row>
    <row r="35" spans="1:14" x14ac:dyDescent="0.25">
      <c r="A35" s="36" t="s">
        <v>867</v>
      </c>
      <c r="B35" s="36" t="s">
        <v>24</v>
      </c>
      <c r="C35" s="37">
        <v>9</v>
      </c>
      <c r="D35" s="37">
        <v>88</v>
      </c>
      <c r="E35" s="7">
        <v>0.10227272727272728</v>
      </c>
      <c r="G35" s="88">
        <v>9</v>
      </c>
      <c r="H35" s="88">
        <v>85</v>
      </c>
      <c r="I35" s="89">
        <v>0.10588235294117647</v>
      </c>
      <c r="J35" s="8"/>
      <c r="K35" s="9">
        <f t="shared" si="2"/>
        <v>0</v>
      </c>
      <c r="L35" s="9">
        <f t="shared" si="0"/>
        <v>-3</v>
      </c>
      <c r="M35" s="10">
        <f t="shared" si="1"/>
        <v>3.6096256684491901E-3</v>
      </c>
      <c r="N35" s="8" t="e">
        <f>VLOOKUP(A35,'FY27 Prelim Elig'!$A$7:$B$865,3,FALSE)</f>
        <v>#REF!</v>
      </c>
    </row>
    <row r="36" spans="1:14" x14ac:dyDescent="0.25">
      <c r="A36" s="36" t="s">
        <v>868</v>
      </c>
      <c r="B36" s="36" t="s">
        <v>25</v>
      </c>
      <c r="C36" s="37">
        <v>14</v>
      </c>
      <c r="D36" s="37">
        <v>77</v>
      </c>
      <c r="E36" s="7">
        <v>0.18181818181818182</v>
      </c>
      <c r="G36" s="88">
        <v>15</v>
      </c>
      <c r="H36" s="88">
        <v>78</v>
      </c>
      <c r="I36" s="89">
        <v>0.19230769230769232</v>
      </c>
      <c r="J36" s="8"/>
      <c r="K36" s="9">
        <f t="shared" si="2"/>
        <v>1</v>
      </c>
      <c r="L36" s="9">
        <f t="shared" si="0"/>
        <v>1</v>
      </c>
      <c r="M36" s="10">
        <f t="shared" si="1"/>
        <v>1.0489510489510495E-2</v>
      </c>
      <c r="N36" s="8" t="e">
        <f>VLOOKUP(A36,'FY27 Prelim Elig'!$A$7:$B$865,3,FALSE)</f>
        <v>#REF!</v>
      </c>
    </row>
    <row r="37" spans="1:14" x14ac:dyDescent="0.25">
      <c r="A37" s="36" t="s">
        <v>869</v>
      </c>
      <c r="B37" s="36" t="s">
        <v>26</v>
      </c>
      <c r="C37" s="37">
        <v>233</v>
      </c>
      <c r="D37" s="37">
        <v>1950</v>
      </c>
      <c r="E37" s="7">
        <v>0.11948717948717949</v>
      </c>
      <c r="G37" s="88">
        <v>229</v>
      </c>
      <c r="H37" s="88">
        <v>1984</v>
      </c>
      <c r="I37" s="89">
        <v>0.11542338709677419</v>
      </c>
      <c r="J37" s="8"/>
      <c r="K37" s="9">
        <f t="shared" si="2"/>
        <v>-4</v>
      </c>
      <c r="L37" s="9">
        <f t="shared" si="0"/>
        <v>34</v>
      </c>
      <c r="M37" s="10">
        <f t="shared" si="1"/>
        <v>-4.0637923904053019E-3</v>
      </c>
      <c r="N37" s="8" t="e">
        <f>VLOOKUP(A37,'FY27 Prelim Elig'!$A$7:$B$865,3,FALSE)</f>
        <v>#REF!</v>
      </c>
    </row>
    <row r="38" spans="1:14" x14ac:dyDescent="0.25">
      <c r="A38" s="36" t="s">
        <v>870</v>
      </c>
      <c r="B38" s="36" t="s">
        <v>27</v>
      </c>
      <c r="C38" s="37">
        <v>23</v>
      </c>
      <c r="D38" s="37">
        <v>184</v>
      </c>
      <c r="E38" s="7">
        <v>0.125</v>
      </c>
      <c r="G38" s="88">
        <v>24</v>
      </c>
      <c r="H38" s="88">
        <v>177</v>
      </c>
      <c r="I38" s="89">
        <v>0.13559322033898305</v>
      </c>
      <c r="J38" s="8"/>
      <c r="K38" s="9">
        <f t="shared" si="2"/>
        <v>1</v>
      </c>
      <c r="L38" s="9">
        <f t="shared" si="0"/>
        <v>-7</v>
      </c>
      <c r="M38" s="10">
        <f t="shared" si="1"/>
        <v>1.059322033898305E-2</v>
      </c>
      <c r="N38" s="8" t="e">
        <f>VLOOKUP(A38,'FY27 Prelim Elig'!$A$7:$B$865,3,FALSE)</f>
        <v>#REF!</v>
      </c>
    </row>
    <row r="39" spans="1:14" x14ac:dyDescent="0.25">
      <c r="A39" s="36" t="s">
        <v>871</v>
      </c>
      <c r="B39" s="36" t="s">
        <v>28</v>
      </c>
      <c r="C39" s="37">
        <v>69</v>
      </c>
      <c r="D39" s="37">
        <v>615</v>
      </c>
      <c r="E39" s="7">
        <v>0.11219512195121951</v>
      </c>
      <c r="G39" s="88">
        <v>79</v>
      </c>
      <c r="H39" s="88">
        <v>601</v>
      </c>
      <c r="I39" s="89">
        <v>0.13144758735440931</v>
      </c>
      <c r="J39" s="8"/>
      <c r="K39" s="9">
        <f t="shared" si="2"/>
        <v>10</v>
      </c>
      <c r="L39" s="9">
        <f t="shared" si="0"/>
        <v>-14</v>
      </c>
      <c r="M39" s="10">
        <f t="shared" si="1"/>
        <v>1.9252465403189797E-2</v>
      </c>
      <c r="N39" s="8" t="e">
        <f>VLOOKUP(A39,'FY27 Prelim Elig'!$A$7:$B$865,3,FALSE)</f>
        <v>#REF!</v>
      </c>
    </row>
    <row r="40" spans="1:14" x14ac:dyDescent="0.25">
      <c r="A40" s="36" t="s">
        <v>872</v>
      </c>
      <c r="B40" s="36" t="s">
        <v>29</v>
      </c>
      <c r="C40" s="37">
        <v>45</v>
      </c>
      <c r="D40" s="37">
        <v>297</v>
      </c>
      <c r="E40" s="7">
        <v>0.15151515151515152</v>
      </c>
      <c r="G40" s="88">
        <v>34</v>
      </c>
      <c r="H40" s="88">
        <v>281</v>
      </c>
      <c r="I40" s="89">
        <v>0.12099644128113879</v>
      </c>
      <c r="J40" s="8"/>
      <c r="K40" s="9">
        <f t="shared" si="2"/>
        <v>-11</v>
      </c>
      <c r="L40" s="9">
        <f t="shared" si="0"/>
        <v>-16</v>
      </c>
      <c r="M40" s="10">
        <f t="shared" si="1"/>
        <v>-3.051871023401273E-2</v>
      </c>
      <c r="N40" s="8" t="e">
        <f>VLOOKUP(A40,'FY27 Prelim Elig'!$A$7:$B$865,3,FALSE)</f>
        <v>#REF!</v>
      </c>
    </row>
    <row r="41" spans="1:14" x14ac:dyDescent="0.25">
      <c r="A41" s="36" t="s">
        <v>873</v>
      </c>
      <c r="B41" s="36" t="s">
        <v>30</v>
      </c>
      <c r="C41" s="37">
        <v>78</v>
      </c>
      <c r="D41" s="37">
        <v>986</v>
      </c>
      <c r="E41" s="7">
        <v>7.9107505070993914E-2</v>
      </c>
      <c r="G41" s="88">
        <v>87</v>
      </c>
      <c r="H41" s="88">
        <v>991</v>
      </c>
      <c r="I41" s="89">
        <v>8.7790110998990922E-2</v>
      </c>
      <c r="J41" s="8"/>
      <c r="K41" s="9">
        <f t="shared" si="2"/>
        <v>9</v>
      </c>
      <c r="L41" s="9">
        <f t="shared" si="0"/>
        <v>5</v>
      </c>
      <c r="M41" s="10">
        <f t="shared" si="1"/>
        <v>8.6826059279970086E-3</v>
      </c>
      <c r="N41" s="8" t="e">
        <f>VLOOKUP(A41,'FY27 Prelim Elig'!$A$7:$B$865,3,FALSE)</f>
        <v>#REF!</v>
      </c>
    </row>
    <row r="42" spans="1:14" x14ac:dyDescent="0.25">
      <c r="A42" s="36" t="s">
        <v>874</v>
      </c>
      <c r="B42" s="36" t="s">
        <v>31</v>
      </c>
      <c r="C42" s="37">
        <v>105</v>
      </c>
      <c r="D42" s="37">
        <v>754</v>
      </c>
      <c r="E42" s="7">
        <v>0.13925729442970822</v>
      </c>
      <c r="G42" s="88">
        <v>130</v>
      </c>
      <c r="H42" s="88">
        <v>774</v>
      </c>
      <c r="I42" s="89">
        <v>0.16795865633074936</v>
      </c>
      <c r="J42" s="8"/>
      <c r="K42" s="9">
        <f t="shared" si="2"/>
        <v>25</v>
      </c>
      <c r="L42" s="9">
        <f t="shared" si="0"/>
        <v>20</v>
      </c>
      <c r="M42" s="10">
        <f t="shared" si="1"/>
        <v>2.8701361901041139E-2</v>
      </c>
      <c r="N42" s="8" t="e">
        <f>VLOOKUP(A42,'FY27 Prelim Elig'!$A$7:$B$865,3,FALSE)</f>
        <v>#REF!</v>
      </c>
    </row>
    <row r="43" spans="1:14" x14ac:dyDescent="0.25">
      <c r="A43" s="36" t="s">
        <v>875</v>
      </c>
      <c r="B43" s="36" t="s">
        <v>32</v>
      </c>
      <c r="C43" s="37">
        <v>123</v>
      </c>
      <c r="D43" s="37">
        <v>1302</v>
      </c>
      <c r="E43" s="7">
        <v>9.4470046082949302E-2</v>
      </c>
      <c r="G43" s="37">
        <v>143</v>
      </c>
      <c r="H43" s="37">
        <v>1203</v>
      </c>
      <c r="I43" s="7">
        <v>0.11886949293433084</v>
      </c>
      <c r="J43" s="8"/>
      <c r="K43" s="9">
        <f t="shared" si="2"/>
        <v>20</v>
      </c>
      <c r="L43" s="9">
        <f t="shared" si="0"/>
        <v>-99</v>
      </c>
      <c r="M43" s="10">
        <f t="shared" si="1"/>
        <v>2.439944685138154E-2</v>
      </c>
      <c r="N43" s="8" t="e">
        <f>VLOOKUP(A43,'FY27 Prelim Elig'!$A$7:$B$865,3,FALSE)</f>
        <v>#REF!</v>
      </c>
    </row>
    <row r="44" spans="1:14" x14ac:dyDescent="0.25">
      <c r="A44" s="36" t="s">
        <v>876</v>
      </c>
      <c r="B44" s="36" t="s">
        <v>33</v>
      </c>
      <c r="C44" s="37">
        <v>2383</v>
      </c>
      <c r="D44" s="37">
        <v>17601</v>
      </c>
      <c r="E44" s="7">
        <v>0.13539003465712177</v>
      </c>
      <c r="G44" s="37">
        <v>2805</v>
      </c>
      <c r="H44" s="37">
        <v>13332</v>
      </c>
      <c r="I44" s="7">
        <v>0.21039603960396039</v>
      </c>
      <c r="J44" s="8"/>
      <c r="K44" s="9">
        <f t="shared" si="2"/>
        <v>422</v>
      </c>
      <c r="L44" s="9">
        <f t="shared" si="0"/>
        <v>-4269</v>
      </c>
      <c r="M44" s="10">
        <f t="shared" si="1"/>
        <v>7.5006004946838623E-2</v>
      </c>
      <c r="N44" s="8" t="e">
        <f>VLOOKUP(A44,'FY27 Prelim Elig'!$A$7:$B$865,3,FALSE)</f>
        <v>#REF!</v>
      </c>
    </row>
    <row r="45" spans="1:14" x14ac:dyDescent="0.25">
      <c r="A45" s="36" t="s">
        <v>877</v>
      </c>
      <c r="B45" s="36" t="s">
        <v>34</v>
      </c>
      <c r="C45" s="37">
        <v>1360</v>
      </c>
      <c r="D45" s="37">
        <v>13439</v>
      </c>
      <c r="E45" s="7">
        <v>0.10119800580400327</v>
      </c>
      <c r="G45" s="37">
        <v>1741</v>
      </c>
      <c r="H45" s="37">
        <v>12777</v>
      </c>
      <c r="I45" s="7">
        <v>0.13626046802848868</v>
      </c>
      <c r="J45" s="8"/>
      <c r="K45" s="9">
        <f t="shared" si="2"/>
        <v>381</v>
      </c>
      <c r="L45" s="9">
        <f t="shared" si="0"/>
        <v>-662</v>
      </c>
      <c r="M45" s="10">
        <f t="shared" si="1"/>
        <v>3.5062462224485405E-2</v>
      </c>
      <c r="N45" s="8" t="e">
        <f>VLOOKUP(A45,'FY27 Prelim Elig'!$A$7:$B$865,3,FALSE)</f>
        <v>#REF!</v>
      </c>
    </row>
    <row r="46" spans="1:14" x14ac:dyDescent="0.25">
      <c r="A46" s="36" t="s">
        <v>878</v>
      </c>
      <c r="B46" s="36" t="s">
        <v>35</v>
      </c>
      <c r="C46" s="37">
        <v>5</v>
      </c>
      <c r="D46" s="37">
        <v>315</v>
      </c>
      <c r="E46" s="7">
        <v>1.5873015873015872E-2</v>
      </c>
      <c r="G46" s="37">
        <v>14</v>
      </c>
      <c r="H46" s="37">
        <v>375</v>
      </c>
      <c r="I46" s="7">
        <v>3.7333333333333336E-2</v>
      </c>
      <c r="J46" s="8"/>
      <c r="K46" s="9">
        <f t="shared" si="2"/>
        <v>9</v>
      </c>
      <c r="L46" s="9">
        <f t="shared" si="0"/>
        <v>60</v>
      </c>
      <c r="M46" s="10">
        <f t="shared" si="1"/>
        <v>2.1460317460317464E-2</v>
      </c>
      <c r="N46" s="8" t="e">
        <f>VLOOKUP(A46,'FY27 Prelim Elig'!$A$7:$B$865,3,FALSE)</f>
        <v>#REF!</v>
      </c>
    </row>
    <row r="47" spans="1:14" x14ac:dyDescent="0.25">
      <c r="A47" s="36" t="s">
        <v>879</v>
      </c>
      <c r="B47" s="36" t="s">
        <v>36</v>
      </c>
      <c r="C47" s="37">
        <v>41</v>
      </c>
      <c r="D47" s="37">
        <v>684</v>
      </c>
      <c r="E47" s="7">
        <v>5.9941520467836254E-2</v>
      </c>
      <c r="G47" s="37">
        <v>47</v>
      </c>
      <c r="H47" s="37">
        <v>814</v>
      </c>
      <c r="I47" s="7">
        <v>5.7739557739557738E-2</v>
      </c>
      <c r="J47" s="8"/>
      <c r="K47" s="9">
        <f t="shared" si="2"/>
        <v>6</v>
      </c>
      <c r="L47" s="9">
        <f t="shared" si="0"/>
        <v>130</v>
      </c>
      <c r="M47" s="10">
        <f t="shared" si="1"/>
        <v>-2.2019627282785156E-3</v>
      </c>
      <c r="N47" s="8" t="e">
        <f>VLOOKUP(A47,'FY27 Prelim Elig'!$A$7:$B$865,3,FALSE)</f>
        <v>#REF!</v>
      </c>
    </row>
    <row r="48" spans="1:14" x14ac:dyDescent="0.25">
      <c r="A48" s="36" t="s">
        <v>880</v>
      </c>
      <c r="B48" s="36" t="s">
        <v>37</v>
      </c>
      <c r="C48" s="37">
        <v>229</v>
      </c>
      <c r="D48" s="37">
        <v>4448</v>
      </c>
      <c r="E48" s="7">
        <v>5.1483812949640287E-2</v>
      </c>
      <c r="G48" s="37">
        <v>318</v>
      </c>
      <c r="H48" s="37">
        <v>5230</v>
      </c>
      <c r="I48" s="7">
        <v>6.0803059273422562E-2</v>
      </c>
      <c r="J48" s="8"/>
      <c r="K48" s="9">
        <f t="shared" si="2"/>
        <v>89</v>
      </c>
      <c r="L48" s="9">
        <f t="shared" si="0"/>
        <v>782</v>
      </c>
      <c r="M48" s="10">
        <f t="shared" si="1"/>
        <v>9.3192463237822751E-3</v>
      </c>
      <c r="N48" s="8" t="e">
        <f>VLOOKUP(A48,'FY27 Prelim Elig'!$A$7:$B$865,3,FALSE)</f>
        <v>#REF!</v>
      </c>
    </row>
    <row r="49" spans="1:14" x14ac:dyDescent="0.25">
      <c r="A49" s="36" t="s">
        <v>881</v>
      </c>
      <c r="B49" s="36" t="s">
        <v>38</v>
      </c>
      <c r="C49" s="37">
        <v>25</v>
      </c>
      <c r="D49" s="37">
        <v>181</v>
      </c>
      <c r="E49" s="7">
        <v>0.13812154696132597</v>
      </c>
      <c r="G49" s="37">
        <v>35</v>
      </c>
      <c r="H49" s="37">
        <v>248</v>
      </c>
      <c r="I49" s="7">
        <v>0.14112903225806453</v>
      </c>
      <c r="J49" s="8"/>
      <c r="K49" s="9">
        <f t="shared" si="2"/>
        <v>10</v>
      </c>
      <c r="L49" s="9">
        <f t="shared" si="0"/>
        <v>67</v>
      </c>
      <c r="M49" s="10">
        <f t="shared" si="1"/>
        <v>3.0074852967385546E-3</v>
      </c>
      <c r="N49" s="8" t="e">
        <f>VLOOKUP(A49,'FY27 Prelim Elig'!$A$7:$B$865,3,FALSE)</f>
        <v>#REF!</v>
      </c>
    </row>
    <row r="50" spans="1:14" x14ac:dyDescent="0.25">
      <c r="A50" s="36" t="s">
        <v>882</v>
      </c>
      <c r="B50" s="36" t="s">
        <v>39</v>
      </c>
      <c r="C50" s="37">
        <v>449</v>
      </c>
      <c r="D50" s="37">
        <v>8739</v>
      </c>
      <c r="E50" s="7">
        <v>5.1378876301636345E-2</v>
      </c>
      <c r="G50" s="37">
        <v>450</v>
      </c>
      <c r="H50" s="37">
        <v>9036</v>
      </c>
      <c r="I50" s="7">
        <v>4.9800796812749001E-2</v>
      </c>
      <c r="J50" s="8"/>
      <c r="K50" s="9">
        <f t="shared" si="2"/>
        <v>1</v>
      </c>
      <c r="L50" s="9">
        <f t="shared" si="0"/>
        <v>297</v>
      </c>
      <c r="M50" s="10">
        <f t="shared" si="1"/>
        <v>-1.5780794888873434E-3</v>
      </c>
      <c r="N50" s="8" t="e">
        <f>VLOOKUP(A50,'FY27 Prelim Elig'!$A$7:$B$865,3,FALSE)</f>
        <v>#REF!</v>
      </c>
    </row>
    <row r="51" spans="1:14" x14ac:dyDescent="0.25">
      <c r="A51" s="36" t="s">
        <v>883</v>
      </c>
      <c r="B51" s="36" t="s">
        <v>40</v>
      </c>
      <c r="C51" s="37">
        <v>6</v>
      </c>
      <c r="D51" s="37">
        <v>127</v>
      </c>
      <c r="E51" s="7">
        <v>4.7244094488188976E-2</v>
      </c>
      <c r="G51" s="37">
        <v>6</v>
      </c>
      <c r="H51" s="37">
        <v>139</v>
      </c>
      <c r="I51" s="7">
        <v>4.3165467625899283E-2</v>
      </c>
      <c r="J51" s="8"/>
      <c r="K51" s="9">
        <f t="shared" si="2"/>
        <v>0</v>
      </c>
      <c r="L51" s="9">
        <f t="shared" si="0"/>
        <v>12</v>
      </c>
      <c r="M51" s="10">
        <f t="shared" si="1"/>
        <v>-4.0786268622896929E-3</v>
      </c>
      <c r="N51" s="8" t="e">
        <f>VLOOKUP(A51,'FY27 Prelim Elig'!$A$7:$B$865,3,FALSE)</f>
        <v>#REF!</v>
      </c>
    </row>
    <row r="52" spans="1:14" x14ac:dyDescent="0.25">
      <c r="A52" s="36" t="s">
        <v>884</v>
      </c>
      <c r="B52" s="36" t="s">
        <v>41</v>
      </c>
      <c r="C52" s="37">
        <v>33</v>
      </c>
      <c r="D52" s="37">
        <v>209</v>
      </c>
      <c r="E52" s="7">
        <v>0.15789473684210525</v>
      </c>
      <c r="G52" s="37">
        <v>53</v>
      </c>
      <c r="H52" s="37">
        <v>220</v>
      </c>
      <c r="I52" s="7">
        <v>0.24090909090909091</v>
      </c>
      <c r="J52" s="8"/>
      <c r="K52" s="9">
        <f t="shared" si="2"/>
        <v>20</v>
      </c>
      <c r="L52" s="9">
        <f t="shared" si="0"/>
        <v>11</v>
      </c>
      <c r="M52" s="10">
        <f t="shared" si="1"/>
        <v>8.3014354066985652E-2</v>
      </c>
      <c r="N52" s="8" t="e">
        <f>VLOOKUP(A52,'FY27 Prelim Elig'!$A$7:$B$865,3,FALSE)</f>
        <v>#REF!</v>
      </c>
    </row>
    <row r="53" spans="1:14" x14ac:dyDescent="0.25">
      <c r="A53" s="36" t="s">
        <v>885</v>
      </c>
      <c r="B53" s="36" t="s">
        <v>42</v>
      </c>
      <c r="C53" s="37">
        <v>224</v>
      </c>
      <c r="D53" s="37">
        <v>6524</v>
      </c>
      <c r="E53" s="7">
        <v>3.4334763948497854E-2</v>
      </c>
      <c r="G53" s="37">
        <v>305</v>
      </c>
      <c r="H53" s="37">
        <v>6431</v>
      </c>
      <c r="I53" s="7">
        <v>4.7426527756180996E-2</v>
      </c>
      <c r="J53" s="8"/>
      <c r="K53" s="9">
        <f t="shared" si="2"/>
        <v>81</v>
      </c>
      <c r="L53" s="9">
        <f t="shared" si="0"/>
        <v>-93</v>
      </c>
      <c r="M53" s="10">
        <f t="shared" si="1"/>
        <v>1.3091763807683142E-2</v>
      </c>
      <c r="N53" s="8" t="e">
        <f>VLOOKUP(A53,'FY27 Prelim Elig'!$A$7:$B$865,3,FALSE)</f>
        <v>#REF!</v>
      </c>
    </row>
    <row r="54" spans="1:14" x14ac:dyDescent="0.25">
      <c r="A54" s="36" t="s">
        <v>886</v>
      </c>
      <c r="B54" s="36" t="s">
        <v>43</v>
      </c>
      <c r="C54" s="37">
        <v>303</v>
      </c>
      <c r="D54" s="37">
        <v>2377</v>
      </c>
      <c r="E54" s="7">
        <v>0.12747160286074885</v>
      </c>
      <c r="G54" s="37">
        <v>395</v>
      </c>
      <c r="H54" s="37">
        <v>2587</v>
      </c>
      <c r="I54" s="7">
        <v>0.15268650947042905</v>
      </c>
      <c r="J54" s="8"/>
      <c r="K54" s="9">
        <f t="shared" si="2"/>
        <v>92</v>
      </c>
      <c r="L54" s="9">
        <f t="shared" si="0"/>
        <v>210</v>
      </c>
      <c r="M54" s="10">
        <f t="shared" si="1"/>
        <v>2.5214906609680204E-2</v>
      </c>
      <c r="N54" s="8" t="e">
        <f>VLOOKUP(A54,'FY27 Prelim Elig'!$A$7:$B$865,3,FALSE)</f>
        <v>#REF!</v>
      </c>
    </row>
    <row r="55" spans="1:14" x14ac:dyDescent="0.25">
      <c r="A55" s="36" t="s">
        <v>887</v>
      </c>
      <c r="B55" s="36" t="s">
        <v>44</v>
      </c>
      <c r="C55" s="37">
        <v>199</v>
      </c>
      <c r="D55" s="37">
        <v>1287</v>
      </c>
      <c r="E55" s="7">
        <v>0.15462315462315462</v>
      </c>
      <c r="G55" s="37">
        <v>229</v>
      </c>
      <c r="H55" s="37">
        <v>1453</v>
      </c>
      <c r="I55" s="7">
        <v>0.15760495526496904</v>
      </c>
      <c r="J55" s="8"/>
      <c r="K55" s="9">
        <f t="shared" si="2"/>
        <v>30</v>
      </c>
      <c r="L55" s="9">
        <f t="shared" si="0"/>
        <v>166</v>
      </c>
      <c r="M55" s="10">
        <f t="shared" si="1"/>
        <v>2.9818006418144138E-3</v>
      </c>
      <c r="N55" s="8" t="e">
        <f>VLOOKUP(A55,'FY27 Prelim Elig'!$A$7:$B$865,3,FALSE)</f>
        <v>#REF!</v>
      </c>
    </row>
    <row r="56" spans="1:14" x14ac:dyDescent="0.25">
      <c r="A56" s="36" t="s">
        <v>888</v>
      </c>
      <c r="B56" s="36" t="s">
        <v>45</v>
      </c>
      <c r="C56" s="37">
        <v>38</v>
      </c>
      <c r="D56" s="37">
        <v>373</v>
      </c>
      <c r="E56" s="7">
        <v>0.10187667560321716</v>
      </c>
      <c r="G56" s="37">
        <v>44</v>
      </c>
      <c r="H56" s="37">
        <v>338</v>
      </c>
      <c r="I56" s="7">
        <v>0.13017751479289941</v>
      </c>
      <c r="J56" s="8"/>
      <c r="K56" s="9">
        <f t="shared" si="2"/>
        <v>6</v>
      </c>
      <c r="L56" s="9">
        <f t="shared" si="0"/>
        <v>-35</v>
      </c>
      <c r="M56" s="10">
        <f t="shared" si="1"/>
        <v>2.830083918968225E-2</v>
      </c>
      <c r="N56" s="8" t="e">
        <f>VLOOKUP(A56,'FY27 Prelim Elig'!$A$7:$B$865,3,FALSE)</f>
        <v>#REF!</v>
      </c>
    </row>
    <row r="57" spans="1:14" x14ac:dyDescent="0.25">
      <c r="A57" s="36" t="s">
        <v>889</v>
      </c>
      <c r="B57" s="36" t="s">
        <v>46</v>
      </c>
      <c r="C57" s="37">
        <v>82</v>
      </c>
      <c r="D57" s="37">
        <v>1134</v>
      </c>
      <c r="E57" s="7">
        <v>7.2310405643738973E-2</v>
      </c>
      <c r="G57" s="37">
        <v>98</v>
      </c>
      <c r="H57" s="37">
        <v>1228</v>
      </c>
      <c r="I57" s="7">
        <v>7.9804560260586313E-2</v>
      </c>
      <c r="J57" s="8"/>
      <c r="K57" s="9">
        <f t="shared" si="2"/>
        <v>16</v>
      </c>
      <c r="L57" s="9">
        <f t="shared" si="0"/>
        <v>94</v>
      </c>
      <c r="M57" s="10">
        <f t="shared" si="1"/>
        <v>7.49415461684734E-3</v>
      </c>
      <c r="N57" s="8" t="e">
        <f>VLOOKUP(A57,'FY27 Prelim Elig'!$A$7:$B$865,3,FALSE)</f>
        <v>#REF!</v>
      </c>
    </row>
    <row r="58" spans="1:14" x14ac:dyDescent="0.25">
      <c r="A58" s="36" t="s">
        <v>890</v>
      </c>
      <c r="B58" s="36" t="s">
        <v>47</v>
      </c>
      <c r="C58" s="37">
        <v>152</v>
      </c>
      <c r="D58" s="37">
        <v>875</v>
      </c>
      <c r="E58" s="7">
        <v>0.17371428571428571</v>
      </c>
      <c r="G58" s="37">
        <v>223</v>
      </c>
      <c r="H58" s="37">
        <v>1005</v>
      </c>
      <c r="I58" s="7">
        <v>0.2218905472636816</v>
      </c>
      <c r="J58" s="8"/>
      <c r="K58" s="9">
        <f t="shared" si="2"/>
        <v>71</v>
      </c>
      <c r="L58" s="9">
        <f t="shared" si="0"/>
        <v>130</v>
      </c>
      <c r="M58" s="10">
        <f t="shared" si="1"/>
        <v>4.8176261549395888E-2</v>
      </c>
      <c r="N58" s="8" t="e">
        <f>VLOOKUP(A58,'FY27 Prelim Elig'!$A$7:$B$865,3,FALSE)</f>
        <v>#REF!</v>
      </c>
    </row>
    <row r="59" spans="1:14" x14ac:dyDescent="0.25">
      <c r="A59" s="36" t="s">
        <v>891</v>
      </c>
      <c r="B59" s="36" t="s">
        <v>48</v>
      </c>
      <c r="C59" s="37">
        <v>686</v>
      </c>
      <c r="D59" s="37">
        <v>3579</v>
      </c>
      <c r="E59" s="7">
        <v>0.1916736518580609</v>
      </c>
      <c r="G59" s="37">
        <v>866</v>
      </c>
      <c r="H59" s="37">
        <v>3727</v>
      </c>
      <c r="I59" s="7">
        <v>0.23235846525355514</v>
      </c>
      <c r="J59" s="8"/>
      <c r="K59" s="9">
        <f t="shared" si="2"/>
        <v>180</v>
      </c>
      <c r="L59" s="9">
        <f t="shared" si="0"/>
        <v>148</v>
      </c>
      <c r="M59" s="10">
        <f t="shared" si="1"/>
        <v>4.0684813395494235E-2</v>
      </c>
      <c r="N59" s="8" t="e">
        <f>VLOOKUP(A59,'FY27 Prelim Elig'!$A$7:$B$865,3,FALSE)</f>
        <v>#REF!</v>
      </c>
    </row>
    <row r="60" spans="1:14" x14ac:dyDescent="0.25">
      <c r="A60" s="36" t="s">
        <v>892</v>
      </c>
      <c r="B60" s="36" t="s">
        <v>49</v>
      </c>
      <c r="C60" s="37">
        <v>629</v>
      </c>
      <c r="D60" s="37">
        <v>5241</v>
      </c>
      <c r="E60" s="7">
        <v>0.12001526426254532</v>
      </c>
      <c r="G60" s="37">
        <v>774</v>
      </c>
      <c r="H60" s="37">
        <v>5393</v>
      </c>
      <c r="I60" s="7">
        <v>0.14351937697014649</v>
      </c>
      <c r="J60" s="8"/>
      <c r="K60" s="9">
        <f t="shared" si="2"/>
        <v>145</v>
      </c>
      <c r="L60" s="9">
        <f t="shared" si="0"/>
        <v>152</v>
      </c>
      <c r="M60" s="10">
        <f t="shared" si="1"/>
        <v>2.350411270760118E-2</v>
      </c>
      <c r="N60" s="8" t="e">
        <f>VLOOKUP(A60,'FY27 Prelim Elig'!$A$7:$B$865,3,FALSE)</f>
        <v>#REF!</v>
      </c>
    </row>
    <row r="61" spans="1:14" x14ac:dyDescent="0.25">
      <c r="A61" s="36" t="s">
        <v>893</v>
      </c>
      <c r="B61" s="36" t="s">
        <v>50</v>
      </c>
      <c r="C61" s="37">
        <v>537</v>
      </c>
      <c r="D61" s="37">
        <v>2743</v>
      </c>
      <c r="E61" s="7">
        <v>0.19577105359095881</v>
      </c>
      <c r="G61" s="37">
        <v>577</v>
      </c>
      <c r="H61" s="37">
        <v>2515</v>
      </c>
      <c r="I61" s="7">
        <v>0.22942345924453281</v>
      </c>
      <c r="J61" s="8"/>
      <c r="K61" s="9">
        <f t="shared" si="2"/>
        <v>40</v>
      </c>
      <c r="L61" s="9">
        <f t="shared" si="0"/>
        <v>-228</v>
      </c>
      <c r="M61" s="10">
        <f t="shared" si="1"/>
        <v>3.3652405653573997E-2</v>
      </c>
      <c r="N61" s="8" t="e">
        <f>VLOOKUP(A61,'FY27 Prelim Elig'!$A$7:$B$865,3,FALSE)</f>
        <v>#REF!</v>
      </c>
    </row>
    <row r="62" spans="1:14" x14ac:dyDescent="0.25">
      <c r="A62" s="36" t="s">
        <v>894</v>
      </c>
      <c r="B62" s="36" t="s">
        <v>51</v>
      </c>
      <c r="C62" s="37">
        <v>761</v>
      </c>
      <c r="D62" s="37">
        <v>8204</v>
      </c>
      <c r="E62" s="7">
        <v>9.2759629449049238E-2</v>
      </c>
      <c r="G62" s="37">
        <v>1045</v>
      </c>
      <c r="H62" s="37">
        <v>8198</v>
      </c>
      <c r="I62" s="7">
        <v>0.12747011466211272</v>
      </c>
      <c r="J62" s="8"/>
      <c r="K62" s="9">
        <f t="shared" si="2"/>
        <v>284</v>
      </c>
      <c r="L62" s="9">
        <f t="shared" si="0"/>
        <v>-6</v>
      </c>
      <c r="M62" s="10">
        <f t="shared" si="1"/>
        <v>3.4710485213063483E-2</v>
      </c>
      <c r="N62" s="8" t="e">
        <f>VLOOKUP(A62,'FY27 Prelim Elig'!$A$7:$B$865,3,FALSE)</f>
        <v>#REF!</v>
      </c>
    </row>
    <row r="63" spans="1:14" x14ac:dyDescent="0.25">
      <c r="A63" s="36" t="s">
        <v>895</v>
      </c>
      <c r="B63" s="36" t="s">
        <v>52</v>
      </c>
      <c r="C63" s="37">
        <v>41</v>
      </c>
      <c r="D63" s="37">
        <v>396</v>
      </c>
      <c r="E63" s="7">
        <v>0.10353535353535354</v>
      </c>
      <c r="G63" s="37">
        <v>31</v>
      </c>
      <c r="H63" s="37">
        <v>290</v>
      </c>
      <c r="I63" s="7">
        <v>0.10689655172413794</v>
      </c>
      <c r="J63" s="8"/>
      <c r="K63" s="9">
        <f t="shared" si="2"/>
        <v>-10</v>
      </c>
      <c r="L63" s="9">
        <f t="shared" si="0"/>
        <v>-106</v>
      </c>
      <c r="M63" s="10">
        <f t="shared" si="1"/>
        <v>3.3611981887844006E-3</v>
      </c>
      <c r="N63" s="8" t="e">
        <f>VLOOKUP(A63,'FY27 Prelim Elig'!$A$7:$B$865,3,FALSE)</f>
        <v>#REF!</v>
      </c>
    </row>
    <row r="64" spans="1:14" x14ac:dyDescent="0.25">
      <c r="A64" s="36" t="s">
        <v>896</v>
      </c>
      <c r="B64" s="36" t="s">
        <v>53</v>
      </c>
      <c r="C64" s="37">
        <v>31</v>
      </c>
      <c r="D64" s="37">
        <v>808</v>
      </c>
      <c r="E64" s="7">
        <v>3.8366336633663366E-2</v>
      </c>
      <c r="G64" s="37">
        <v>36</v>
      </c>
      <c r="H64" s="37">
        <v>731</v>
      </c>
      <c r="I64" s="7">
        <v>4.9247606019151846E-2</v>
      </c>
      <c r="J64" s="8"/>
      <c r="K64" s="9">
        <f t="shared" si="2"/>
        <v>5</v>
      </c>
      <c r="L64" s="9">
        <f t="shared" si="0"/>
        <v>-77</v>
      </c>
      <c r="M64" s="10">
        <f t="shared" si="1"/>
        <v>1.088126938548848E-2</v>
      </c>
      <c r="N64" s="8" t="e">
        <f>VLOOKUP(A64,'FY27 Prelim Elig'!$A$7:$B$865,3,FALSE)</f>
        <v>#REF!</v>
      </c>
    </row>
    <row r="65" spans="1:14" x14ac:dyDescent="0.25">
      <c r="A65" s="36" t="s">
        <v>897</v>
      </c>
      <c r="B65" s="36" t="s">
        <v>54</v>
      </c>
      <c r="C65" s="37">
        <v>187</v>
      </c>
      <c r="D65" s="37">
        <v>1977</v>
      </c>
      <c r="E65" s="7">
        <v>9.4587759231158322E-2</v>
      </c>
      <c r="G65" s="37">
        <v>255</v>
      </c>
      <c r="H65" s="37">
        <v>2045</v>
      </c>
      <c r="I65" s="7">
        <v>0.12469437652811736</v>
      </c>
      <c r="J65" s="8"/>
      <c r="K65" s="9">
        <f t="shared" si="2"/>
        <v>68</v>
      </c>
      <c r="L65" s="9">
        <f t="shared" si="0"/>
        <v>68</v>
      </c>
      <c r="M65" s="10">
        <f t="shared" si="1"/>
        <v>3.0106617296959043E-2</v>
      </c>
      <c r="N65" s="8" t="e">
        <f>VLOOKUP(A65,'FY27 Prelim Elig'!$A$7:$B$865,3,FALSE)</f>
        <v>#REF!</v>
      </c>
    </row>
    <row r="66" spans="1:14" x14ac:dyDescent="0.25">
      <c r="A66" s="36" t="s">
        <v>898</v>
      </c>
      <c r="B66" s="36" t="s">
        <v>55</v>
      </c>
      <c r="C66" s="37">
        <v>196</v>
      </c>
      <c r="D66" s="37">
        <v>926</v>
      </c>
      <c r="E66" s="7">
        <v>0.21166306695464362</v>
      </c>
      <c r="G66" s="37">
        <v>242</v>
      </c>
      <c r="H66" s="37">
        <v>1069</v>
      </c>
      <c r="I66" s="7">
        <v>0.22637979420018708</v>
      </c>
      <c r="J66" s="8"/>
      <c r="K66" s="9">
        <f t="shared" si="2"/>
        <v>46</v>
      </c>
      <c r="L66" s="9">
        <f t="shared" si="0"/>
        <v>143</v>
      </c>
      <c r="M66" s="10">
        <f t="shared" si="1"/>
        <v>1.4716727245543459E-2</v>
      </c>
      <c r="N66" s="8" t="e">
        <f>VLOOKUP(A66,'FY27 Prelim Elig'!$A$7:$B$865,3,FALSE)</f>
        <v>#REF!</v>
      </c>
    </row>
    <row r="67" spans="1:14" x14ac:dyDescent="0.25">
      <c r="A67" s="36" t="s">
        <v>899</v>
      </c>
      <c r="B67" s="36" t="s">
        <v>56</v>
      </c>
      <c r="C67" s="37">
        <v>90</v>
      </c>
      <c r="D67" s="37">
        <v>592</v>
      </c>
      <c r="E67" s="7">
        <v>0.15202702702702703</v>
      </c>
      <c r="G67" s="37">
        <v>113</v>
      </c>
      <c r="H67" s="37">
        <v>674</v>
      </c>
      <c r="I67" s="7">
        <v>0.16765578635014836</v>
      </c>
      <c r="J67" s="8"/>
      <c r="K67" s="9">
        <f t="shared" si="2"/>
        <v>23</v>
      </c>
      <c r="L67" s="9">
        <f t="shared" si="0"/>
        <v>82</v>
      </c>
      <c r="M67" s="10">
        <f t="shared" si="1"/>
        <v>1.5628759323121327E-2</v>
      </c>
      <c r="N67" s="8" t="e">
        <f>VLOOKUP(A67,'FY27 Prelim Elig'!$A$7:$B$865,3,FALSE)</f>
        <v>#REF!</v>
      </c>
    </row>
    <row r="68" spans="1:14" x14ac:dyDescent="0.25">
      <c r="A68" s="36" t="s">
        <v>900</v>
      </c>
      <c r="B68" s="36" t="s">
        <v>57</v>
      </c>
      <c r="C68" s="37">
        <v>418</v>
      </c>
      <c r="D68" s="37">
        <v>2701</v>
      </c>
      <c r="E68" s="7">
        <v>0.15475749722325063</v>
      </c>
      <c r="G68" s="37">
        <v>495</v>
      </c>
      <c r="H68" s="37">
        <v>2597</v>
      </c>
      <c r="I68" s="7">
        <v>0.19060454370427415</v>
      </c>
      <c r="J68" s="8"/>
      <c r="K68" s="9">
        <f t="shared" si="2"/>
        <v>77</v>
      </c>
      <c r="L68" s="9">
        <f t="shared" si="0"/>
        <v>-104</v>
      </c>
      <c r="M68" s="10">
        <f t="shared" si="1"/>
        <v>3.584704648102352E-2</v>
      </c>
      <c r="N68" s="8" t="e">
        <f>VLOOKUP(A68,'FY27 Prelim Elig'!$A$7:$B$865,3,FALSE)</f>
        <v>#REF!</v>
      </c>
    </row>
    <row r="69" spans="1:14" x14ac:dyDescent="0.25">
      <c r="A69" s="36" t="s">
        <v>901</v>
      </c>
      <c r="B69" s="36" t="s">
        <v>58</v>
      </c>
      <c r="C69" s="37">
        <v>552</v>
      </c>
      <c r="D69" s="37">
        <v>3312</v>
      </c>
      <c r="E69" s="7">
        <v>0.16666666666666666</v>
      </c>
      <c r="G69" s="37">
        <v>702</v>
      </c>
      <c r="H69" s="37">
        <v>3195</v>
      </c>
      <c r="I69" s="7">
        <v>0.21971830985915494</v>
      </c>
      <c r="J69" s="8"/>
      <c r="K69" s="9">
        <f t="shared" si="2"/>
        <v>150</v>
      </c>
      <c r="L69" s="9">
        <f t="shared" si="0"/>
        <v>-117</v>
      </c>
      <c r="M69" s="10">
        <f t="shared" si="1"/>
        <v>5.3051643192488285E-2</v>
      </c>
      <c r="N69" s="8" t="e">
        <f>VLOOKUP(A69,'FY27 Prelim Elig'!$A$7:$B$865,3,FALSE)</f>
        <v>#REF!</v>
      </c>
    </row>
    <row r="70" spans="1:14" x14ac:dyDescent="0.25">
      <c r="A70" s="36" t="s">
        <v>902</v>
      </c>
      <c r="B70" s="36" t="s">
        <v>59</v>
      </c>
      <c r="C70" s="37">
        <v>528</v>
      </c>
      <c r="D70" s="37">
        <v>3660</v>
      </c>
      <c r="E70" s="7">
        <v>0.14426229508196722</v>
      </c>
      <c r="G70" s="37">
        <v>623</v>
      </c>
      <c r="H70" s="37">
        <v>3713</v>
      </c>
      <c r="I70" s="7">
        <v>0.16778884998653379</v>
      </c>
      <c r="J70" s="8"/>
      <c r="K70" s="9">
        <f t="shared" si="2"/>
        <v>95</v>
      </c>
      <c r="L70" s="9">
        <f t="shared" si="0"/>
        <v>53</v>
      </c>
      <c r="M70" s="10">
        <f t="shared" si="1"/>
        <v>2.3526554904566566E-2</v>
      </c>
      <c r="N70" s="8" t="e">
        <f>VLOOKUP(A70,'FY27 Prelim Elig'!$A$7:$B$865,3,FALSE)</f>
        <v>#REF!</v>
      </c>
    </row>
    <row r="71" spans="1:14" x14ac:dyDescent="0.25">
      <c r="A71" s="36" t="s">
        <v>903</v>
      </c>
      <c r="B71" s="36" t="s">
        <v>60</v>
      </c>
      <c r="C71" s="37">
        <v>309</v>
      </c>
      <c r="D71" s="37">
        <v>2597</v>
      </c>
      <c r="E71" s="7">
        <v>0.11898344243357721</v>
      </c>
      <c r="G71" s="37">
        <v>328</v>
      </c>
      <c r="H71" s="37">
        <v>2626</v>
      </c>
      <c r="I71" s="7">
        <v>0.12490479817212491</v>
      </c>
      <c r="J71" s="8"/>
      <c r="K71" s="9">
        <f t="shared" si="2"/>
        <v>19</v>
      </c>
      <c r="L71" s="9">
        <f t="shared" si="0"/>
        <v>29</v>
      </c>
      <c r="M71" s="10">
        <f t="shared" si="1"/>
        <v>5.9213557385476984E-3</v>
      </c>
      <c r="N71" s="8" t="e">
        <f>VLOOKUP(A71,'FY27 Prelim Elig'!$A$7:$B$865,3,FALSE)</f>
        <v>#REF!</v>
      </c>
    </row>
    <row r="72" spans="1:14" x14ac:dyDescent="0.25">
      <c r="A72" s="36" t="s">
        <v>904</v>
      </c>
      <c r="B72" s="36" t="s">
        <v>61</v>
      </c>
      <c r="C72" s="37">
        <v>38</v>
      </c>
      <c r="D72" s="37">
        <v>134</v>
      </c>
      <c r="E72" s="7">
        <v>0.28358208955223879</v>
      </c>
      <c r="G72" s="37">
        <v>33</v>
      </c>
      <c r="H72" s="37">
        <v>147</v>
      </c>
      <c r="I72" s="7">
        <v>0.22448979591836735</v>
      </c>
      <c r="J72" s="8"/>
      <c r="K72" s="9">
        <f t="shared" si="2"/>
        <v>-5</v>
      </c>
      <c r="L72" s="9">
        <f t="shared" si="0"/>
        <v>13</v>
      </c>
      <c r="M72" s="10">
        <f t="shared" si="1"/>
        <v>-5.9092293633871446E-2</v>
      </c>
      <c r="N72" s="8" t="e">
        <f>VLOOKUP(A72,'FY27 Prelim Elig'!$A$7:$B$865,3,FALSE)</f>
        <v>#REF!</v>
      </c>
    </row>
    <row r="73" spans="1:14" x14ac:dyDescent="0.25">
      <c r="A73" s="36" t="s">
        <v>905</v>
      </c>
      <c r="B73" s="36" t="s">
        <v>62</v>
      </c>
      <c r="C73" s="37">
        <v>120</v>
      </c>
      <c r="D73" s="37">
        <v>550</v>
      </c>
      <c r="E73" s="7">
        <v>0.19980000000000001</v>
      </c>
      <c r="G73" s="37">
        <v>129</v>
      </c>
      <c r="H73" s="37">
        <v>568</v>
      </c>
      <c r="I73" s="7">
        <f>G73/H73</f>
        <v>0.22711267605633803</v>
      </c>
      <c r="J73" s="8"/>
      <c r="K73" s="9">
        <f t="shared" si="2"/>
        <v>9</v>
      </c>
      <c r="L73" s="9">
        <f t="shared" si="0"/>
        <v>18</v>
      </c>
      <c r="M73" s="10">
        <f t="shared" si="1"/>
        <v>2.7312676056338026E-2</v>
      </c>
      <c r="N73" s="8" t="e">
        <f>VLOOKUP(A73,'FY27 Prelim Elig'!$A$7:$B$865,3,FALSE)</f>
        <v>#REF!</v>
      </c>
    </row>
    <row r="74" spans="1:14" x14ac:dyDescent="0.25">
      <c r="A74" s="36" t="s">
        <v>906</v>
      </c>
      <c r="B74" s="36" t="s">
        <v>63</v>
      </c>
      <c r="C74" s="37">
        <v>106</v>
      </c>
      <c r="D74" s="37">
        <v>1630</v>
      </c>
      <c r="E74" s="7">
        <v>6.5030674846625766E-2</v>
      </c>
      <c r="G74" s="37">
        <v>131</v>
      </c>
      <c r="H74" s="37">
        <v>1849</v>
      </c>
      <c r="I74" s="7">
        <v>7.0849107625743646E-2</v>
      </c>
      <c r="J74" s="8"/>
      <c r="K74" s="9">
        <f t="shared" si="2"/>
        <v>25</v>
      </c>
      <c r="L74" s="9">
        <f t="shared" si="0"/>
        <v>219</v>
      </c>
      <c r="M74" s="10">
        <f t="shared" si="1"/>
        <v>5.8184327791178797E-3</v>
      </c>
      <c r="N74" s="8" t="e">
        <f>VLOOKUP(A74,'FY27 Prelim Elig'!$A$7:$B$865,3,FALSE)</f>
        <v>#REF!</v>
      </c>
    </row>
    <row r="75" spans="1:14" x14ac:dyDescent="0.25">
      <c r="A75" s="36" t="s">
        <v>907</v>
      </c>
      <c r="B75" s="36" t="s">
        <v>64</v>
      </c>
      <c r="C75" s="37">
        <v>105</v>
      </c>
      <c r="D75" s="37">
        <v>760</v>
      </c>
      <c r="E75" s="7">
        <v>0.13815789473684212</v>
      </c>
      <c r="G75" s="37">
        <v>97</v>
      </c>
      <c r="H75" s="37">
        <v>877</v>
      </c>
      <c r="I75" s="7">
        <v>0.11060433295324971</v>
      </c>
      <c r="J75" s="8"/>
      <c r="K75" s="9">
        <f t="shared" si="2"/>
        <v>-8</v>
      </c>
      <c r="L75" s="9">
        <f t="shared" ref="L75:L131" si="6">H75-D75</f>
        <v>117</v>
      </c>
      <c r="M75" s="10">
        <f t="shared" ref="M75:M131" si="7">I75-E75</f>
        <v>-2.7553561783592403E-2</v>
      </c>
      <c r="N75" s="8" t="e">
        <f>VLOOKUP(A75,'FY27 Prelim Elig'!$A$7:$B$865,3,FALSE)</f>
        <v>#REF!</v>
      </c>
    </row>
    <row r="76" spans="1:14" x14ac:dyDescent="0.25">
      <c r="A76" s="36" t="s">
        <v>908</v>
      </c>
      <c r="B76" s="36" t="s">
        <v>65</v>
      </c>
      <c r="C76" s="37">
        <v>1028</v>
      </c>
      <c r="D76" s="37">
        <v>4107</v>
      </c>
      <c r="E76" s="7">
        <v>0.25030435841246651</v>
      </c>
      <c r="G76" s="37">
        <v>901</v>
      </c>
      <c r="H76" s="37">
        <v>3779</v>
      </c>
      <c r="I76" s="7">
        <v>0.23842286319132044</v>
      </c>
      <c r="J76" s="8"/>
      <c r="K76" s="9">
        <f t="shared" ref="K76:K132" si="8">G76-C76</f>
        <v>-127</v>
      </c>
      <c r="L76" s="9">
        <f t="shared" si="6"/>
        <v>-328</v>
      </c>
      <c r="M76" s="10">
        <f t="shared" si="7"/>
        <v>-1.1881495221146066E-2</v>
      </c>
      <c r="N76" s="8" t="e">
        <f>VLOOKUP(A76,'FY27 Prelim Elig'!$A$7:$B$865,3,FALSE)</f>
        <v>#REF!</v>
      </c>
    </row>
    <row r="77" spans="1:14" x14ac:dyDescent="0.25">
      <c r="A77" s="36" t="s">
        <v>909</v>
      </c>
      <c r="B77" s="36" t="s">
        <v>66</v>
      </c>
      <c r="C77" s="37">
        <v>57</v>
      </c>
      <c r="D77" s="37">
        <v>1133</v>
      </c>
      <c r="E77" s="7">
        <v>5.0308914386584289E-2</v>
      </c>
      <c r="G77" s="37">
        <v>79</v>
      </c>
      <c r="H77" s="37">
        <v>1285</v>
      </c>
      <c r="I77" s="7">
        <v>6.147859922178988E-2</v>
      </c>
      <c r="J77" s="8"/>
      <c r="K77" s="9">
        <f t="shared" si="8"/>
        <v>22</v>
      </c>
      <c r="L77" s="9">
        <f t="shared" si="6"/>
        <v>152</v>
      </c>
      <c r="M77" s="10">
        <f t="shared" si="7"/>
        <v>1.1169684835205591E-2</v>
      </c>
      <c r="N77" s="8" t="e">
        <f>VLOOKUP(A77,'FY27 Prelim Elig'!$A$7:$B$865,3,FALSE)</f>
        <v>#REF!</v>
      </c>
    </row>
    <row r="78" spans="1:14" x14ac:dyDescent="0.25">
      <c r="A78" s="36" t="s">
        <v>910</v>
      </c>
      <c r="B78" s="36" t="s">
        <v>67</v>
      </c>
      <c r="C78" s="37">
        <v>929</v>
      </c>
      <c r="D78" s="37">
        <v>6351</v>
      </c>
      <c r="E78" s="7">
        <v>0.14627617698000314</v>
      </c>
      <c r="G78" s="37">
        <v>1052</v>
      </c>
      <c r="H78" s="37">
        <v>5994</v>
      </c>
      <c r="I78" s="7">
        <v>0.17550884217550886</v>
      </c>
      <c r="J78" s="8"/>
      <c r="K78" s="9">
        <f t="shared" si="8"/>
        <v>123</v>
      </c>
      <c r="L78" s="9">
        <f t="shared" si="6"/>
        <v>-357</v>
      </c>
      <c r="M78" s="10">
        <f t="shared" si="7"/>
        <v>2.9232665195505714E-2</v>
      </c>
      <c r="N78" s="8" t="e">
        <f>VLOOKUP(A78,'FY27 Prelim Elig'!$A$7:$B$865,3,FALSE)</f>
        <v>#REF!</v>
      </c>
    </row>
    <row r="79" spans="1:14" x14ac:dyDescent="0.25">
      <c r="A79" s="36" t="s">
        <v>911</v>
      </c>
      <c r="B79" s="36" t="s">
        <v>68</v>
      </c>
      <c r="C79" s="37">
        <v>70</v>
      </c>
      <c r="D79" s="37">
        <v>731</v>
      </c>
      <c r="E79" s="7">
        <v>9.575923392612859E-2</v>
      </c>
      <c r="G79" s="37">
        <v>90</v>
      </c>
      <c r="H79" s="37">
        <v>716</v>
      </c>
      <c r="I79" s="7">
        <v>0.12569832402234637</v>
      </c>
      <c r="J79" s="8"/>
      <c r="K79" s="9">
        <f t="shared" si="8"/>
        <v>20</v>
      </c>
      <c r="L79" s="9">
        <f t="shared" si="6"/>
        <v>-15</v>
      </c>
      <c r="M79" s="10">
        <f t="shared" si="7"/>
        <v>2.9939090096217785E-2</v>
      </c>
      <c r="N79" s="8" t="e">
        <f>VLOOKUP(A79,'FY27 Prelim Elig'!$A$7:$B$865,3,FALSE)</f>
        <v>#REF!</v>
      </c>
    </row>
    <row r="80" spans="1:14" x14ac:dyDescent="0.25">
      <c r="A80" s="36" t="s">
        <v>912</v>
      </c>
      <c r="B80" s="36" t="s">
        <v>69</v>
      </c>
      <c r="C80" s="37">
        <v>54</v>
      </c>
      <c r="D80" s="37">
        <v>475</v>
      </c>
      <c r="E80" s="7">
        <v>0.11368421052631579</v>
      </c>
      <c r="G80" s="37">
        <v>65</v>
      </c>
      <c r="H80" s="37">
        <v>442</v>
      </c>
      <c r="I80" s="7">
        <v>0.14705882352941177</v>
      </c>
      <c r="J80" s="8"/>
      <c r="K80" s="9">
        <f t="shared" si="8"/>
        <v>11</v>
      </c>
      <c r="L80" s="9">
        <f t="shared" si="6"/>
        <v>-33</v>
      </c>
      <c r="M80" s="10">
        <f t="shared" si="7"/>
        <v>3.3374613003095979E-2</v>
      </c>
      <c r="N80" s="8" t="e">
        <f>VLOOKUP(A80,'FY27 Prelim Elig'!$A$7:$B$865,3,FALSE)</f>
        <v>#REF!</v>
      </c>
    </row>
    <row r="81" spans="1:14" x14ac:dyDescent="0.25">
      <c r="A81" s="36" t="s">
        <v>913</v>
      </c>
      <c r="B81" s="36" t="s">
        <v>70</v>
      </c>
      <c r="C81" s="37">
        <v>220</v>
      </c>
      <c r="D81" s="37">
        <v>1709</v>
      </c>
      <c r="E81" s="7">
        <v>0.12873025160912815</v>
      </c>
      <c r="G81" s="37">
        <v>284</v>
      </c>
      <c r="H81" s="37">
        <v>1796</v>
      </c>
      <c r="I81" s="7">
        <v>0.15812917594654788</v>
      </c>
      <c r="J81" s="8"/>
      <c r="K81" s="9">
        <f t="shared" si="8"/>
        <v>64</v>
      </c>
      <c r="L81" s="9">
        <f t="shared" si="6"/>
        <v>87</v>
      </c>
      <c r="M81" s="10">
        <f t="shared" si="7"/>
        <v>2.9398924337419724E-2</v>
      </c>
      <c r="N81" s="8" t="e">
        <f>VLOOKUP(A81,'FY27 Prelim Elig'!$A$7:$B$865,3,FALSE)</f>
        <v>#REF!</v>
      </c>
    </row>
    <row r="82" spans="1:14" x14ac:dyDescent="0.25">
      <c r="A82" s="36" t="s">
        <v>914</v>
      </c>
      <c r="B82" s="36" t="s">
        <v>71</v>
      </c>
      <c r="C82" s="37">
        <v>338</v>
      </c>
      <c r="D82" s="37">
        <v>2583</v>
      </c>
      <c r="E82" s="7">
        <v>0.13085559427022841</v>
      </c>
      <c r="G82" s="37">
        <v>346</v>
      </c>
      <c r="H82" s="37">
        <v>2765</v>
      </c>
      <c r="I82" s="7">
        <v>0.12513562386980109</v>
      </c>
      <c r="J82" s="8"/>
      <c r="K82" s="9">
        <f t="shared" si="8"/>
        <v>8</v>
      </c>
      <c r="L82" s="9">
        <f t="shared" si="6"/>
        <v>182</v>
      </c>
      <c r="M82" s="10">
        <f t="shared" si="7"/>
        <v>-5.7199704004273211E-3</v>
      </c>
      <c r="N82" s="8" t="e">
        <f>VLOOKUP(A82,'FY27 Prelim Elig'!$A$7:$B$865,3,FALSE)</f>
        <v>#REF!</v>
      </c>
    </row>
    <row r="83" spans="1:14" x14ac:dyDescent="0.25">
      <c r="A83" s="36" t="s">
        <v>915</v>
      </c>
      <c r="B83" s="36" t="s">
        <v>72</v>
      </c>
      <c r="C83" s="37">
        <v>23</v>
      </c>
      <c r="D83" s="37">
        <v>186</v>
      </c>
      <c r="E83" s="7">
        <v>0.12365591397849462</v>
      </c>
      <c r="G83" s="37">
        <v>25</v>
      </c>
      <c r="H83" s="37">
        <v>136</v>
      </c>
      <c r="I83" s="7">
        <v>0.18382352941176472</v>
      </c>
      <c r="J83" s="8"/>
      <c r="K83" s="9">
        <f t="shared" si="8"/>
        <v>2</v>
      </c>
      <c r="L83" s="9">
        <f t="shared" si="6"/>
        <v>-50</v>
      </c>
      <c r="M83" s="10">
        <f t="shared" si="7"/>
        <v>6.0167615433270094E-2</v>
      </c>
      <c r="N83" s="8" t="e">
        <f>VLOOKUP(A83,'FY27 Prelim Elig'!$A$7:$B$865,3,FALSE)</f>
        <v>#REF!</v>
      </c>
    </row>
    <row r="84" spans="1:14" x14ac:dyDescent="0.25">
      <c r="A84" s="36" t="s">
        <v>916</v>
      </c>
      <c r="B84" s="36" t="s">
        <v>73</v>
      </c>
      <c r="C84" s="37">
        <v>41</v>
      </c>
      <c r="D84" s="37">
        <v>277</v>
      </c>
      <c r="E84" s="7">
        <v>0.14801444043321299</v>
      </c>
      <c r="G84" s="37">
        <v>43</v>
      </c>
      <c r="H84" s="37">
        <v>266</v>
      </c>
      <c r="I84" s="7">
        <v>0.16165413533834586</v>
      </c>
      <c r="J84" s="8"/>
      <c r="K84" s="9">
        <f t="shared" si="8"/>
        <v>2</v>
      </c>
      <c r="L84" s="9">
        <f t="shared" si="6"/>
        <v>-11</v>
      </c>
      <c r="M84" s="10">
        <f t="shared" si="7"/>
        <v>1.3639694905132865E-2</v>
      </c>
      <c r="N84" s="8" t="e">
        <f>VLOOKUP(A84,'FY27 Prelim Elig'!$A$7:$B$865,3,FALSE)</f>
        <v>#REF!</v>
      </c>
    </row>
    <row r="85" spans="1:14" x14ac:dyDescent="0.25">
      <c r="A85" s="36" t="s">
        <v>917</v>
      </c>
      <c r="B85" s="36" t="s">
        <v>74</v>
      </c>
      <c r="C85" s="37">
        <v>224</v>
      </c>
      <c r="D85" s="37">
        <v>2005</v>
      </c>
      <c r="E85" s="7">
        <v>0.11172069825436409</v>
      </c>
      <c r="G85" s="37">
        <v>234</v>
      </c>
      <c r="H85" s="37">
        <v>1256</v>
      </c>
      <c r="I85" s="7">
        <v>0.18630573248407642</v>
      </c>
      <c r="J85" s="8"/>
      <c r="K85" s="9">
        <f t="shared" si="8"/>
        <v>10</v>
      </c>
      <c r="L85" s="9">
        <f t="shared" si="6"/>
        <v>-749</v>
      </c>
      <c r="M85" s="10">
        <f t="shared" si="7"/>
        <v>7.4585034229712327E-2</v>
      </c>
      <c r="N85" s="8" t="e">
        <f>VLOOKUP(A85,'FY27 Prelim Elig'!$A$7:$B$865,3,FALSE)</f>
        <v>#REF!</v>
      </c>
    </row>
    <row r="86" spans="1:14" x14ac:dyDescent="0.25">
      <c r="A86" s="36" t="s">
        <v>918</v>
      </c>
      <c r="B86" s="36" t="s">
        <v>75</v>
      </c>
      <c r="C86" s="37">
        <v>242</v>
      </c>
      <c r="D86" s="37">
        <v>1263</v>
      </c>
      <c r="E86" s="7">
        <v>0.19160728424386381</v>
      </c>
      <c r="G86" s="37">
        <v>228</v>
      </c>
      <c r="H86" s="37">
        <v>2094</v>
      </c>
      <c r="I86" s="7">
        <v>0.10888252148997135</v>
      </c>
      <c r="J86" s="8"/>
      <c r="K86" s="9">
        <f t="shared" si="8"/>
        <v>-14</v>
      </c>
      <c r="L86" s="9">
        <f t="shared" si="6"/>
        <v>831</v>
      </c>
      <c r="M86" s="10">
        <f t="shared" si="7"/>
        <v>-8.2724762753892456E-2</v>
      </c>
      <c r="N86" s="8" t="e">
        <f>VLOOKUP(A86,'FY27 Prelim Elig'!$A$7:$B$865,3,FALSE)</f>
        <v>#REF!</v>
      </c>
    </row>
    <row r="87" spans="1:14" x14ac:dyDescent="0.25">
      <c r="A87" s="36" t="s">
        <v>919</v>
      </c>
      <c r="B87" s="36" t="s">
        <v>76</v>
      </c>
      <c r="C87" s="37">
        <v>52</v>
      </c>
      <c r="D87" s="37">
        <v>773</v>
      </c>
      <c r="E87" s="7">
        <v>6.7270375161707627E-2</v>
      </c>
      <c r="G87" s="37">
        <v>69</v>
      </c>
      <c r="H87" s="37">
        <v>755</v>
      </c>
      <c r="I87" s="7">
        <v>9.1390728476821198E-2</v>
      </c>
      <c r="J87" s="8"/>
      <c r="K87" s="9">
        <f t="shared" si="8"/>
        <v>17</v>
      </c>
      <c r="L87" s="9">
        <f t="shared" si="6"/>
        <v>-18</v>
      </c>
      <c r="M87" s="10">
        <f t="shared" si="7"/>
        <v>2.4120353315113571E-2</v>
      </c>
      <c r="N87" s="8" t="e">
        <f>VLOOKUP(A87,'FY27 Prelim Elig'!$A$7:$B$865,3,FALSE)</f>
        <v>#REF!</v>
      </c>
    </row>
    <row r="88" spans="1:14" x14ac:dyDescent="0.25">
      <c r="A88" s="36" t="s">
        <v>920</v>
      </c>
      <c r="B88" s="36" t="s">
        <v>77</v>
      </c>
      <c r="C88" s="37">
        <v>756</v>
      </c>
      <c r="D88" s="37">
        <v>5469</v>
      </c>
      <c r="E88" s="7">
        <v>0.13823368074602305</v>
      </c>
      <c r="G88" s="37">
        <v>925</v>
      </c>
      <c r="H88" s="37">
        <v>5402</v>
      </c>
      <c r="I88" s="7">
        <v>0.17123287671232876</v>
      </c>
      <c r="J88" s="8"/>
      <c r="K88" s="9">
        <f t="shared" si="8"/>
        <v>169</v>
      </c>
      <c r="L88" s="9">
        <f t="shared" si="6"/>
        <v>-67</v>
      </c>
      <c r="M88" s="10">
        <f t="shared" si="7"/>
        <v>3.2999195966305711E-2</v>
      </c>
      <c r="N88" s="8" t="e">
        <f>VLOOKUP(A88,'FY27 Prelim Elig'!$A$7:$B$865,3,FALSE)</f>
        <v>#REF!</v>
      </c>
    </row>
    <row r="89" spans="1:14" x14ac:dyDescent="0.25">
      <c r="A89" s="36" t="s">
        <v>921</v>
      </c>
      <c r="B89" s="36" t="s">
        <v>78</v>
      </c>
      <c r="C89" s="37">
        <v>31</v>
      </c>
      <c r="D89" s="37">
        <v>719</v>
      </c>
      <c r="E89" s="7">
        <v>4.3115438108484005E-2</v>
      </c>
      <c r="G89" s="37">
        <v>30</v>
      </c>
      <c r="H89" s="37">
        <v>700</v>
      </c>
      <c r="I89" s="7">
        <v>4.2857142857142858E-2</v>
      </c>
      <c r="J89" s="8"/>
      <c r="K89" s="9">
        <f t="shared" si="8"/>
        <v>-1</v>
      </c>
      <c r="L89" s="9">
        <f t="shared" si="6"/>
        <v>-19</v>
      </c>
      <c r="M89" s="10">
        <f t="shared" si="7"/>
        <v>-2.5829525134114795E-4</v>
      </c>
      <c r="N89" s="8" t="e">
        <f>VLOOKUP(A89,'FY27 Prelim Elig'!$A$7:$B$865,3,FALSE)</f>
        <v>#REF!</v>
      </c>
    </row>
    <row r="90" spans="1:14" x14ac:dyDescent="0.25">
      <c r="A90" s="36" t="s">
        <v>922</v>
      </c>
      <c r="B90" s="36" t="s">
        <v>79</v>
      </c>
      <c r="C90" s="37">
        <v>76</v>
      </c>
      <c r="D90" s="37">
        <v>349</v>
      </c>
      <c r="E90" s="7">
        <v>0.19980000000000001</v>
      </c>
      <c r="G90" s="37">
        <v>79</v>
      </c>
      <c r="H90" s="37">
        <v>344</v>
      </c>
      <c r="I90" s="7">
        <f>G90/H90</f>
        <v>0.22965116279069767</v>
      </c>
      <c r="J90" s="8"/>
      <c r="K90" s="9">
        <f t="shared" si="8"/>
        <v>3</v>
      </c>
      <c r="L90" s="9">
        <f t="shared" si="6"/>
        <v>-5</v>
      </c>
      <c r="M90" s="10">
        <f t="shared" si="7"/>
        <v>2.9851162790697661E-2</v>
      </c>
      <c r="N90" s="8" t="e">
        <f>VLOOKUP(A90,'FY27 Prelim Elig'!$A$7:$B$865,3,FALSE)</f>
        <v>#N/A</v>
      </c>
    </row>
    <row r="91" spans="1:14" x14ac:dyDescent="0.25">
      <c r="A91" s="36" t="s">
        <v>923</v>
      </c>
      <c r="B91" s="36" t="s">
        <v>80</v>
      </c>
      <c r="C91" s="37">
        <v>54</v>
      </c>
      <c r="D91" s="37">
        <v>1073</v>
      </c>
      <c r="E91" s="7">
        <v>5.0326188257222737E-2</v>
      </c>
      <c r="G91" s="88">
        <v>74</v>
      </c>
      <c r="H91" s="88">
        <v>1378</v>
      </c>
      <c r="I91" s="89">
        <v>5.3701015965166909E-2</v>
      </c>
      <c r="J91" s="8"/>
      <c r="K91" s="9">
        <f t="shared" si="8"/>
        <v>20</v>
      </c>
      <c r="L91" s="9">
        <f t="shared" si="6"/>
        <v>305</v>
      </c>
      <c r="M91" s="10">
        <f t="shared" si="7"/>
        <v>3.3748277079441724E-3</v>
      </c>
      <c r="N91" s="8" t="e">
        <f>VLOOKUP(A91,'FY27 Prelim Elig'!$A$7:$B$865,3,FALSE)</f>
        <v>#REF!</v>
      </c>
    </row>
    <row r="92" spans="1:14" x14ac:dyDescent="0.25">
      <c r="A92" s="36" t="s">
        <v>924</v>
      </c>
      <c r="B92" s="36" t="s">
        <v>81</v>
      </c>
      <c r="C92" s="37">
        <v>57</v>
      </c>
      <c r="D92" s="37">
        <v>131</v>
      </c>
      <c r="E92" s="7">
        <v>0.4351145038167939</v>
      </c>
      <c r="G92" s="88">
        <v>83</v>
      </c>
      <c r="H92" s="88">
        <v>132</v>
      </c>
      <c r="I92" s="89">
        <v>0.62878787878787878</v>
      </c>
      <c r="J92" s="8"/>
      <c r="K92" s="9">
        <f t="shared" si="8"/>
        <v>26</v>
      </c>
      <c r="L92" s="9">
        <f t="shared" si="6"/>
        <v>1</v>
      </c>
      <c r="M92" s="10">
        <f t="shared" si="7"/>
        <v>0.19367337497108489</v>
      </c>
      <c r="N92" s="8" t="e">
        <f>VLOOKUP(A92,'FY27 Prelim Elig'!$A$7:$B$865,3,FALSE)</f>
        <v>#REF!</v>
      </c>
    </row>
    <row r="93" spans="1:14" x14ac:dyDescent="0.25">
      <c r="A93" s="36" t="s">
        <v>925</v>
      </c>
      <c r="B93" s="36" t="s">
        <v>82</v>
      </c>
      <c r="C93" s="37">
        <v>280</v>
      </c>
      <c r="D93" s="37">
        <v>1229</v>
      </c>
      <c r="E93" s="7">
        <v>0.22782750203417412</v>
      </c>
      <c r="G93" s="88">
        <v>292</v>
      </c>
      <c r="H93" s="88">
        <v>1149</v>
      </c>
      <c r="I93" s="89">
        <v>0.25413402959094866</v>
      </c>
      <c r="J93" s="8"/>
      <c r="K93" s="9">
        <f t="shared" si="8"/>
        <v>12</v>
      </c>
      <c r="L93" s="9">
        <f t="shared" si="6"/>
        <v>-80</v>
      </c>
      <c r="M93" s="10">
        <f t="shared" si="7"/>
        <v>2.6306527556774539E-2</v>
      </c>
      <c r="N93" s="8" t="e">
        <f>VLOOKUP(A93,'FY27 Prelim Elig'!$A$7:$B$865,3,FALSE)</f>
        <v>#REF!</v>
      </c>
    </row>
    <row r="94" spans="1:14" x14ac:dyDescent="0.25">
      <c r="A94" s="36" t="s">
        <v>926</v>
      </c>
      <c r="B94" s="36" t="s">
        <v>83</v>
      </c>
      <c r="C94" s="37">
        <v>82</v>
      </c>
      <c r="D94" s="37">
        <v>737</v>
      </c>
      <c r="E94" s="7">
        <v>0.1112618724559023</v>
      </c>
      <c r="G94" s="88">
        <v>97</v>
      </c>
      <c r="H94" s="88">
        <v>737</v>
      </c>
      <c r="I94" s="89">
        <v>0.13161465400271372</v>
      </c>
      <c r="J94" s="8"/>
      <c r="K94" s="9">
        <f t="shared" si="8"/>
        <v>15</v>
      </c>
      <c r="L94" s="9">
        <f t="shared" si="6"/>
        <v>0</v>
      </c>
      <c r="M94" s="10">
        <f t="shared" si="7"/>
        <v>2.0352781546811416E-2</v>
      </c>
      <c r="N94" s="8" t="e">
        <f>VLOOKUP(A94,'FY27 Prelim Elig'!$A$7:$B$865,3,FALSE)</f>
        <v>#REF!</v>
      </c>
    </row>
    <row r="95" spans="1:14" x14ac:dyDescent="0.25">
      <c r="A95" s="36" t="s">
        <v>927</v>
      </c>
      <c r="B95" s="36" t="s">
        <v>84</v>
      </c>
      <c r="C95" s="37">
        <v>60</v>
      </c>
      <c r="D95" s="37">
        <v>353</v>
      </c>
      <c r="E95" s="7">
        <v>0.16997167138810199</v>
      </c>
      <c r="G95" s="88">
        <v>92</v>
      </c>
      <c r="H95" s="88">
        <v>411</v>
      </c>
      <c r="I95" s="89">
        <v>0.22384428223844283</v>
      </c>
      <c r="J95" s="8"/>
      <c r="K95" s="9">
        <f t="shared" si="8"/>
        <v>32</v>
      </c>
      <c r="L95" s="9">
        <f t="shared" si="6"/>
        <v>58</v>
      </c>
      <c r="M95" s="10">
        <f t="shared" si="7"/>
        <v>5.3872610850340841E-2</v>
      </c>
      <c r="N95" s="8" t="e">
        <f>VLOOKUP(A95,'FY27 Prelim Elig'!$A$7:$B$865,3,FALSE)</f>
        <v>#REF!</v>
      </c>
    </row>
    <row r="96" spans="1:14" x14ac:dyDescent="0.25">
      <c r="A96" s="36" t="s">
        <v>928</v>
      </c>
      <c r="B96" s="36" t="s">
        <v>85</v>
      </c>
      <c r="C96" s="37">
        <v>12</v>
      </c>
      <c r="D96" s="37">
        <v>179</v>
      </c>
      <c r="E96" s="7">
        <v>6.7039106145251395E-2</v>
      </c>
      <c r="G96" s="88">
        <v>11</v>
      </c>
      <c r="H96" s="88">
        <v>146</v>
      </c>
      <c r="I96" s="89">
        <v>7.5342465753424653E-2</v>
      </c>
      <c r="J96" s="8"/>
      <c r="K96" s="9">
        <f t="shared" si="8"/>
        <v>-1</v>
      </c>
      <c r="L96" s="9">
        <f t="shared" si="6"/>
        <v>-33</v>
      </c>
      <c r="M96" s="10">
        <f t="shared" si="7"/>
        <v>8.303359608173258E-3</v>
      </c>
      <c r="N96" s="8" t="e">
        <f>VLOOKUP(A96,'FY27 Prelim Elig'!$A$7:$B$865,3,FALSE)</f>
        <v>#REF!</v>
      </c>
    </row>
    <row r="97" spans="1:14" x14ac:dyDescent="0.25">
      <c r="A97" s="36" t="s">
        <v>929</v>
      </c>
      <c r="B97" s="36" t="s">
        <v>86</v>
      </c>
      <c r="C97" s="37">
        <v>12</v>
      </c>
      <c r="D97" s="37">
        <v>86</v>
      </c>
      <c r="E97" s="7">
        <v>0.13953488372093023</v>
      </c>
      <c r="G97" s="88">
        <v>22</v>
      </c>
      <c r="H97" s="88">
        <v>103</v>
      </c>
      <c r="I97" s="89">
        <v>0.21359223300970873</v>
      </c>
      <c r="J97" s="8"/>
      <c r="K97" s="9">
        <f t="shared" si="8"/>
        <v>10</v>
      </c>
      <c r="L97" s="9">
        <f t="shared" si="6"/>
        <v>17</v>
      </c>
      <c r="M97" s="10">
        <f t="shared" si="7"/>
        <v>7.4057349288778496E-2</v>
      </c>
      <c r="N97" s="8" t="e">
        <f>VLOOKUP(A97,'FY27 Prelim Elig'!$A$7:$B$865,3,FALSE)</f>
        <v>#REF!</v>
      </c>
    </row>
    <row r="98" spans="1:14" x14ac:dyDescent="0.25">
      <c r="A98" s="36" t="s">
        <v>930</v>
      </c>
      <c r="B98" s="36" t="s">
        <v>87</v>
      </c>
      <c r="C98" s="37">
        <v>72</v>
      </c>
      <c r="D98" s="37">
        <v>630</v>
      </c>
      <c r="E98" s="7">
        <v>0.11428571428571428</v>
      </c>
      <c r="G98" s="88">
        <v>97</v>
      </c>
      <c r="H98" s="88">
        <v>630</v>
      </c>
      <c r="I98" s="89">
        <v>0.15396825396825398</v>
      </c>
      <c r="J98" s="8"/>
      <c r="K98" s="9">
        <f t="shared" si="8"/>
        <v>25</v>
      </c>
      <c r="L98" s="9">
        <f t="shared" si="6"/>
        <v>0</v>
      </c>
      <c r="M98" s="10">
        <f t="shared" si="7"/>
        <v>3.9682539682539694E-2</v>
      </c>
      <c r="N98" s="8" t="e">
        <f>VLOOKUP(A98,'FY27 Prelim Elig'!$A$7:$B$865,3,FALSE)</f>
        <v>#REF!</v>
      </c>
    </row>
    <row r="99" spans="1:14" x14ac:dyDescent="0.25">
      <c r="A99" s="36" t="s">
        <v>931</v>
      </c>
      <c r="B99" s="36" t="s">
        <v>88</v>
      </c>
      <c r="C99" s="37">
        <v>625</v>
      </c>
      <c r="D99" s="37">
        <v>3281</v>
      </c>
      <c r="E99" s="7">
        <v>0.19049070405364218</v>
      </c>
      <c r="G99" s="88">
        <v>766</v>
      </c>
      <c r="H99" s="88">
        <v>3644</v>
      </c>
      <c r="I99" s="89">
        <v>0.21020856201975852</v>
      </c>
      <c r="J99" s="8"/>
      <c r="K99" s="9">
        <f t="shared" si="8"/>
        <v>141</v>
      </c>
      <c r="L99" s="9">
        <f t="shared" si="6"/>
        <v>363</v>
      </c>
      <c r="M99" s="10">
        <f t="shared" si="7"/>
        <v>1.9717857966116331E-2</v>
      </c>
      <c r="N99" s="8" t="e">
        <f>VLOOKUP(A99,'FY27 Prelim Elig'!$A$7:$B$865,3,FALSE)</f>
        <v>#REF!</v>
      </c>
    </row>
    <row r="100" spans="1:14" x14ac:dyDescent="0.25">
      <c r="A100" s="36" t="s">
        <v>932</v>
      </c>
      <c r="B100" s="36" t="s">
        <v>89</v>
      </c>
      <c r="C100" s="37">
        <v>137</v>
      </c>
      <c r="D100" s="37">
        <v>1049</v>
      </c>
      <c r="E100" s="7">
        <v>0.13060057197330791</v>
      </c>
      <c r="G100" s="88">
        <v>150</v>
      </c>
      <c r="H100" s="88">
        <v>1040</v>
      </c>
      <c r="I100" s="89">
        <v>0.14423076923076922</v>
      </c>
      <c r="J100" s="8"/>
      <c r="K100" s="9">
        <f t="shared" si="8"/>
        <v>13</v>
      </c>
      <c r="L100" s="9">
        <f t="shared" si="6"/>
        <v>-9</v>
      </c>
      <c r="M100" s="10">
        <f t="shared" si="7"/>
        <v>1.3630197257461313E-2</v>
      </c>
      <c r="N100" s="8" t="e">
        <f>VLOOKUP(A100,'FY27 Prelim Elig'!$A$7:$B$865,3,FALSE)</f>
        <v>#REF!</v>
      </c>
    </row>
    <row r="101" spans="1:14" x14ac:dyDescent="0.25">
      <c r="A101" s="36" t="s">
        <v>933</v>
      </c>
      <c r="B101" s="36" t="s">
        <v>90</v>
      </c>
      <c r="C101" s="37">
        <v>47</v>
      </c>
      <c r="D101" s="37">
        <v>198</v>
      </c>
      <c r="E101" s="7">
        <v>0.23737373737373738</v>
      </c>
      <c r="G101" s="88">
        <v>53</v>
      </c>
      <c r="H101" s="88">
        <v>181</v>
      </c>
      <c r="I101" s="89">
        <v>0.29281767955801102</v>
      </c>
      <c r="J101" s="8"/>
      <c r="K101" s="9">
        <f t="shared" si="8"/>
        <v>6</v>
      </c>
      <c r="L101" s="9">
        <f t="shared" si="6"/>
        <v>-17</v>
      </c>
      <c r="M101" s="10">
        <f t="shared" si="7"/>
        <v>5.5443942184273648E-2</v>
      </c>
      <c r="N101" s="8" t="e">
        <f>VLOOKUP(A101,'FY27 Prelim Elig'!$A$7:$B$865,3,FALSE)</f>
        <v>#REF!</v>
      </c>
    </row>
    <row r="102" spans="1:14" x14ac:dyDescent="0.25">
      <c r="A102" s="36" t="s">
        <v>934</v>
      </c>
      <c r="B102" s="36" t="s">
        <v>91</v>
      </c>
      <c r="C102" s="37">
        <v>110</v>
      </c>
      <c r="D102" s="37">
        <v>757</v>
      </c>
      <c r="E102" s="7">
        <v>0.1453104359313078</v>
      </c>
      <c r="G102" s="88">
        <v>120</v>
      </c>
      <c r="H102" s="88">
        <v>634</v>
      </c>
      <c r="I102" s="89">
        <v>0.1892744479495268</v>
      </c>
      <c r="J102" s="8"/>
      <c r="K102" s="9">
        <f t="shared" si="8"/>
        <v>10</v>
      </c>
      <c r="L102" s="9">
        <f t="shared" si="6"/>
        <v>-123</v>
      </c>
      <c r="M102" s="10">
        <f t="shared" si="7"/>
        <v>4.3964012018219006E-2</v>
      </c>
      <c r="N102" s="8" t="e">
        <f>VLOOKUP(A102,'FY27 Prelim Elig'!$A$7:$B$865,3,FALSE)</f>
        <v>#REF!</v>
      </c>
    </row>
    <row r="103" spans="1:14" x14ac:dyDescent="0.25">
      <c r="A103" s="36" t="s">
        <v>935</v>
      </c>
      <c r="B103" s="36" t="s">
        <v>92</v>
      </c>
      <c r="C103" s="37">
        <v>17</v>
      </c>
      <c r="D103" s="37">
        <v>392</v>
      </c>
      <c r="E103" s="7">
        <v>4.336734693877551E-2</v>
      </c>
      <c r="G103" s="88">
        <v>21</v>
      </c>
      <c r="H103" s="88">
        <v>481</v>
      </c>
      <c r="I103" s="89">
        <v>4.3659043659043661E-2</v>
      </c>
      <c r="J103" s="8"/>
      <c r="K103" s="9">
        <f t="shared" si="8"/>
        <v>4</v>
      </c>
      <c r="L103" s="9">
        <f t="shared" si="6"/>
        <v>89</v>
      </c>
      <c r="M103" s="10">
        <f t="shared" si="7"/>
        <v>2.9169672026815169E-4</v>
      </c>
      <c r="N103" s="8" t="e">
        <f>VLOOKUP(A103,'FY27 Prelim Elig'!$A$7:$B$865,3,FALSE)</f>
        <v>#REF!</v>
      </c>
    </row>
    <row r="104" spans="1:14" x14ac:dyDescent="0.25">
      <c r="A104" s="36" t="s">
        <v>936</v>
      </c>
      <c r="B104" s="36" t="s">
        <v>93</v>
      </c>
      <c r="C104" s="37">
        <v>75</v>
      </c>
      <c r="D104" s="37">
        <v>1353</v>
      </c>
      <c r="E104" s="7">
        <v>5.543237250554324E-2</v>
      </c>
      <c r="G104" s="88">
        <v>84</v>
      </c>
      <c r="H104" s="88">
        <v>1466</v>
      </c>
      <c r="I104" s="89">
        <v>5.7298772169167803E-2</v>
      </c>
      <c r="J104" s="8"/>
      <c r="K104" s="9">
        <f t="shared" si="8"/>
        <v>9</v>
      </c>
      <c r="L104" s="9">
        <f t="shared" si="6"/>
        <v>113</v>
      </c>
      <c r="M104" s="10">
        <f t="shared" si="7"/>
        <v>1.8663996636245628E-3</v>
      </c>
      <c r="N104" s="8" t="e">
        <f>VLOOKUP(A104,'FY27 Prelim Elig'!$A$7:$B$865,3,FALSE)</f>
        <v>#REF!</v>
      </c>
    </row>
    <row r="105" spans="1:14" x14ac:dyDescent="0.25">
      <c r="A105" s="36" t="s">
        <v>937</v>
      </c>
      <c r="B105" s="36" t="s">
        <v>94</v>
      </c>
      <c r="C105" s="37">
        <v>1456</v>
      </c>
      <c r="D105" s="37">
        <v>4085</v>
      </c>
      <c r="E105" s="7">
        <v>0.35642594859241128</v>
      </c>
      <c r="G105" s="88">
        <v>1395</v>
      </c>
      <c r="H105" s="88">
        <v>3368</v>
      </c>
      <c r="I105" s="89">
        <v>0.41419239904988125</v>
      </c>
      <c r="J105" s="8"/>
      <c r="K105" s="9">
        <f t="shared" si="8"/>
        <v>-61</v>
      </c>
      <c r="L105" s="9">
        <f t="shared" si="6"/>
        <v>-717</v>
      </c>
      <c r="M105" s="10">
        <f t="shared" si="7"/>
        <v>5.7766450457469976E-2</v>
      </c>
      <c r="N105" s="8" t="e">
        <f>VLOOKUP(A105,'FY27 Prelim Elig'!$A$7:$B$865,3,FALSE)</f>
        <v>#REF!</v>
      </c>
    </row>
    <row r="106" spans="1:14" x14ac:dyDescent="0.25">
      <c r="A106" s="36" t="s">
        <v>938</v>
      </c>
      <c r="B106" s="36" t="s">
        <v>95</v>
      </c>
      <c r="C106" s="37">
        <v>165</v>
      </c>
      <c r="D106" s="37">
        <v>384</v>
      </c>
      <c r="E106" s="7">
        <v>0.4296875</v>
      </c>
      <c r="G106" s="88">
        <v>140</v>
      </c>
      <c r="H106" s="88">
        <v>305</v>
      </c>
      <c r="I106" s="89">
        <v>0.45901639344262296</v>
      </c>
      <c r="J106" s="8"/>
      <c r="K106" s="9">
        <f t="shared" si="8"/>
        <v>-25</v>
      </c>
      <c r="L106" s="9">
        <f t="shared" si="6"/>
        <v>-79</v>
      </c>
      <c r="M106" s="10">
        <f t="shared" si="7"/>
        <v>2.9328893442622961E-2</v>
      </c>
      <c r="N106" s="8" t="e">
        <f>VLOOKUP(A106,'FY27 Prelim Elig'!$A$7:$B$865,3,FALSE)</f>
        <v>#REF!</v>
      </c>
    </row>
    <row r="107" spans="1:14" x14ac:dyDescent="0.25">
      <c r="A107" s="36" t="s">
        <v>939</v>
      </c>
      <c r="B107" s="36" t="s">
        <v>96</v>
      </c>
      <c r="C107" s="37">
        <v>56</v>
      </c>
      <c r="D107" s="37">
        <v>486</v>
      </c>
      <c r="E107" s="7">
        <v>0.11522633744855967</v>
      </c>
      <c r="G107" s="88">
        <v>63</v>
      </c>
      <c r="H107" s="88">
        <v>500</v>
      </c>
      <c r="I107" s="89">
        <v>0.126</v>
      </c>
      <c r="J107" s="8"/>
      <c r="K107" s="9">
        <f t="shared" si="8"/>
        <v>7</v>
      </c>
      <c r="L107" s="9">
        <f t="shared" si="6"/>
        <v>14</v>
      </c>
      <c r="M107" s="10">
        <f t="shared" si="7"/>
        <v>1.0773662551440327E-2</v>
      </c>
      <c r="N107" s="8" t="e">
        <f>VLOOKUP(A107,'FY27 Prelim Elig'!$A$7:$B$865,3,FALSE)</f>
        <v>#REF!</v>
      </c>
    </row>
    <row r="108" spans="1:14" x14ac:dyDescent="0.25">
      <c r="A108" s="36" t="s">
        <v>940</v>
      </c>
      <c r="B108" s="36" t="s">
        <v>97</v>
      </c>
      <c r="C108" s="37">
        <v>321</v>
      </c>
      <c r="D108" s="37">
        <v>1451</v>
      </c>
      <c r="E108" s="7">
        <v>0.22122674017918678</v>
      </c>
      <c r="G108" s="88">
        <v>366</v>
      </c>
      <c r="H108" s="88">
        <v>1231</v>
      </c>
      <c r="I108" s="89">
        <v>0.29731925264012998</v>
      </c>
      <c r="J108" s="8"/>
      <c r="K108" s="9">
        <f t="shared" si="8"/>
        <v>45</v>
      </c>
      <c r="L108" s="9">
        <f t="shared" si="6"/>
        <v>-220</v>
      </c>
      <c r="M108" s="10">
        <f t="shared" si="7"/>
        <v>7.6092512460943201E-2</v>
      </c>
      <c r="N108" s="8" t="e">
        <f>VLOOKUP(A108,'FY27 Prelim Elig'!$A$7:$B$865,3,FALSE)</f>
        <v>#REF!</v>
      </c>
    </row>
    <row r="109" spans="1:14" x14ac:dyDescent="0.25">
      <c r="A109" s="36" t="s">
        <v>941</v>
      </c>
      <c r="B109" s="36" t="s">
        <v>98</v>
      </c>
      <c r="C109" s="37">
        <v>327</v>
      </c>
      <c r="D109" s="37">
        <v>1232</v>
      </c>
      <c r="E109" s="7">
        <v>0.26542207792207795</v>
      </c>
      <c r="G109" s="88">
        <v>291</v>
      </c>
      <c r="H109" s="88">
        <v>1052</v>
      </c>
      <c r="I109" s="89">
        <v>0.27661596958174905</v>
      </c>
      <c r="J109" s="8"/>
      <c r="K109" s="9">
        <f t="shared" si="8"/>
        <v>-36</v>
      </c>
      <c r="L109" s="9">
        <f t="shared" si="6"/>
        <v>-180</v>
      </c>
      <c r="M109" s="10">
        <f t="shared" si="7"/>
        <v>1.1193891659671107E-2</v>
      </c>
      <c r="N109" s="8" t="e">
        <f>VLOOKUP(A109,'FY27 Prelim Elig'!$A$7:$B$865,3,FALSE)</f>
        <v>#REF!</v>
      </c>
    </row>
    <row r="110" spans="1:14" x14ac:dyDescent="0.25">
      <c r="A110" s="36" t="s">
        <v>942</v>
      </c>
      <c r="B110" s="36" t="s">
        <v>99</v>
      </c>
      <c r="C110" s="37">
        <v>44</v>
      </c>
      <c r="D110" s="37">
        <v>453</v>
      </c>
      <c r="E110" s="7">
        <v>9.713024282560706E-2</v>
      </c>
      <c r="G110" s="88">
        <v>51</v>
      </c>
      <c r="H110" s="88">
        <v>449</v>
      </c>
      <c r="I110" s="89">
        <v>0.11358574610244988</v>
      </c>
      <c r="J110" s="8"/>
      <c r="K110" s="9">
        <f t="shared" si="8"/>
        <v>7</v>
      </c>
      <c r="L110" s="9">
        <f t="shared" si="6"/>
        <v>-4</v>
      </c>
      <c r="M110" s="10">
        <f t="shared" si="7"/>
        <v>1.6455503276842823E-2</v>
      </c>
      <c r="N110" s="8" t="e">
        <f>VLOOKUP(A110,'FY27 Prelim Elig'!$A$7:$B$865,3,FALSE)</f>
        <v>#REF!</v>
      </c>
    </row>
    <row r="111" spans="1:14" x14ac:dyDescent="0.25">
      <c r="A111" s="36" t="s">
        <v>965</v>
      </c>
      <c r="B111" s="36" t="s">
        <v>2557</v>
      </c>
      <c r="C111" s="56">
        <v>112</v>
      </c>
      <c r="D111" s="56">
        <v>898</v>
      </c>
      <c r="E111" s="57">
        <v>0.12470000000000001</v>
      </c>
      <c r="G111" s="88">
        <v>120</v>
      </c>
      <c r="H111" s="88">
        <v>947</v>
      </c>
      <c r="I111" s="89">
        <v>0.12671594508975711</v>
      </c>
      <c r="J111" s="8"/>
      <c r="K111" s="9">
        <f t="shared" ref="K111" si="9">G111-C111</f>
        <v>8</v>
      </c>
      <c r="L111" s="9">
        <f t="shared" ref="L111" si="10">H111-D111</f>
        <v>49</v>
      </c>
      <c r="M111" s="10">
        <f t="shared" ref="M111" si="11">I111-E111</f>
        <v>2.0159450897571096E-3</v>
      </c>
      <c r="N111" s="8" t="e">
        <f>VLOOKUP(A111,'FY27 Prelim Elig'!$A$7:$B$865,3,FALSE)</f>
        <v>#REF!</v>
      </c>
    </row>
    <row r="112" spans="1:14" x14ac:dyDescent="0.25">
      <c r="A112" s="36" t="s">
        <v>943</v>
      </c>
      <c r="B112" s="36" t="s">
        <v>100</v>
      </c>
      <c r="C112" s="37">
        <v>357</v>
      </c>
      <c r="D112" s="37">
        <v>2190</v>
      </c>
      <c r="E112" s="7">
        <v>0.16301369863013698</v>
      </c>
      <c r="G112" s="88">
        <v>430</v>
      </c>
      <c r="H112" s="88">
        <v>2216</v>
      </c>
      <c r="I112" s="89">
        <v>0.194043321299639</v>
      </c>
      <c r="J112" s="8"/>
      <c r="K112" s="9">
        <f t="shared" si="8"/>
        <v>73</v>
      </c>
      <c r="L112" s="9">
        <f t="shared" si="6"/>
        <v>26</v>
      </c>
      <c r="M112" s="10">
        <f t="shared" si="7"/>
        <v>3.1029622669502016E-2</v>
      </c>
      <c r="N112" s="8" t="e">
        <f>VLOOKUP(A112,'FY27 Prelim Elig'!$A$7:$B$865,3,FALSE)</f>
        <v>#REF!</v>
      </c>
    </row>
    <row r="113" spans="1:14" x14ac:dyDescent="0.25">
      <c r="A113" s="36" t="s">
        <v>944</v>
      </c>
      <c r="B113" s="36" t="s">
        <v>101</v>
      </c>
      <c r="C113" s="37">
        <v>58</v>
      </c>
      <c r="D113" s="37">
        <v>257</v>
      </c>
      <c r="E113" s="7">
        <v>0.22568093385214008</v>
      </c>
      <c r="G113" s="88">
        <v>66</v>
      </c>
      <c r="H113" s="88">
        <v>216</v>
      </c>
      <c r="I113" s="89">
        <v>0.30555555555555558</v>
      </c>
      <c r="J113" s="8"/>
      <c r="K113" s="9">
        <f t="shared" si="8"/>
        <v>8</v>
      </c>
      <c r="L113" s="9">
        <f t="shared" si="6"/>
        <v>-41</v>
      </c>
      <c r="M113" s="10">
        <f t="shared" si="7"/>
        <v>7.9874621703415499E-2</v>
      </c>
      <c r="N113" s="8" t="e">
        <f>VLOOKUP(A113,'FY27 Prelim Elig'!$A$7:$B$865,3,FALSE)</f>
        <v>#REF!</v>
      </c>
    </row>
    <row r="114" spans="1:14" x14ac:dyDescent="0.25">
      <c r="A114" s="36" t="s">
        <v>945</v>
      </c>
      <c r="B114" s="36" t="s">
        <v>102</v>
      </c>
      <c r="C114" s="37">
        <v>278</v>
      </c>
      <c r="D114" s="37">
        <v>1205</v>
      </c>
      <c r="E114" s="7">
        <v>0.23070539419087138</v>
      </c>
      <c r="G114" s="88">
        <v>295</v>
      </c>
      <c r="H114" s="88">
        <v>1227</v>
      </c>
      <c r="I114" s="89">
        <v>0.24042379788101059</v>
      </c>
      <c r="J114" s="8"/>
      <c r="K114" s="9">
        <f t="shared" si="8"/>
        <v>17</v>
      </c>
      <c r="L114" s="9">
        <f t="shared" si="6"/>
        <v>22</v>
      </c>
      <c r="M114" s="10">
        <f t="shared" si="7"/>
        <v>9.7184036901392101E-3</v>
      </c>
      <c r="N114" s="8" t="e">
        <f>VLOOKUP(A114,'FY27 Prelim Elig'!$A$7:$B$865,3,FALSE)</f>
        <v>#REF!</v>
      </c>
    </row>
    <row r="115" spans="1:14" x14ac:dyDescent="0.25">
      <c r="A115" s="36" t="s">
        <v>946</v>
      </c>
      <c r="B115" s="36" t="s">
        <v>103</v>
      </c>
      <c r="C115" s="37">
        <v>472</v>
      </c>
      <c r="D115" s="37">
        <v>1461</v>
      </c>
      <c r="E115" s="7">
        <v>0.32306639288158795</v>
      </c>
      <c r="G115" s="88">
        <v>616</v>
      </c>
      <c r="H115" s="88">
        <v>1728</v>
      </c>
      <c r="I115" s="89">
        <v>0.35648148148148145</v>
      </c>
      <c r="J115" s="8"/>
      <c r="K115" s="9">
        <f t="shared" si="8"/>
        <v>144</v>
      </c>
      <c r="L115" s="9">
        <f t="shared" si="6"/>
        <v>267</v>
      </c>
      <c r="M115" s="10">
        <f t="shared" si="7"/>
        <v>3.3415088599893505E-2</v>
      </c>
      <c r="N115" s="8" t="e">
        <f>VLOOKUP(A115,'FY27 Prelim Elig'!$A$7:$B$865,3,FALSE)</f>
        <v>#REF!</v>
      </c>
    </row>
    <row r="116" spans="1:14" x14ac:dyDescent="0.25">
      <c r="A116" s="36" t="s">
        <v>947</v>
      </c>
      <c r="B116" s="36" t="s">
        <v>104</v>
      </c>
      <c r="C116" s="37">
        <v>185</v>
      </c>
      <c r="D116" s="37">
        <v>1283</v>
      </c>
      <c r="E116" s="7">
        <v>0.14419329696024941</v>
      </c>
      <c r="G116" s="88">
        <v>252</v>
      </c>
      <c r="H116" s="88">
        <v>1362</v>
      </c>
      <c r="I116" s="89">
        <v>0.18502202643171806</v>
      </c>
      <c r="J116" s="8"/>
      <c r="K116" s="9">
        <f t="shared" si="8"/>
        <v>67</v>
      </c>
      <c r="L116" s="9">
        <f t="shared" si="6"/>
        <v>79</v>
      </c>
      <c r="M116" s="10">
        <f t="shared" si="7"/>
        <v>4.082872947146865E-2</v>
      </c>
      <c r="N116" s="8" t="e">
        <f>VLOOKUP(A116,'FY27 Prelim Elig'!$A$7:$B$865,3,FALSE)</f>
        <v>#REF!</v>
      </c>
    </row>
    <row r="117" spans="1:14" x14ac:dyDescent="0.25">
      <c r="A117" s="36" t="s">
        <v>948</v>
      </c>
      <c r="B117" s="36" t="s">
        <v>105</v>
      </c>
      <c r="C117" s="37">
        <v>141</v>
      </c>
      <c r="D117" s="37">
        <v>1283</v>
      </c>
      <c r="E117" s="7">
        <v>0.10989867498051442</v>
      </c>
      <c r="G117" s="88">
        <v>183</v>
      </c>
      <c r="H117" s="88">
        <v>1144</v>
      </c>
      <c r="I117" s="89">
        <v>0.15996503496503497</v>
      </c>
      <c r="J117" s="8"/>
      <c r="K117" s="9">
        <f t="shared" si="8"/>
        <v>42</v>
      </c>
      <c r="L117" s="9">
        <f t="shared" si="6"/>
        <v>-139</v>
      </c>
      <c r="M117" s="10">
        <f t="shared" si="7"/>
        <v>5.0066359984520553E-2</v>
      </c>
      <c r="N117" s="8" t="e">
        <f>VLOOKUP(A117,'FY27 Prelim Elig'!$A$7:$B$865,3,FALSE)</f>
        <v>#REF!</v>
      </c>
    </row>
    <row r="118" spans="1:14" x14ac:dyDescent="0.25">
      <c r="A118" s="36" t="s">
        <v>949</v>
      </c>
      <c r="B118" s="36" t="s">
        <v>106</v>
      </c>
      <c r="C118" s="37">
        <v>255</v>
      </c>
      <c r="D118" s="37">
        <v>1369</v>
      </c>
      <c r="E118" s="7">
        <v>0.18626734842951059</v>
      </c>
      <c r="G118" s="88">
        <v>290</v>
      </c>
      <c r="H118" s="88">
        <v>1474</v>
      </c>
      <c r="I118" s="89">
        <v>0.19674355495251017</v>
      </c>
      <c r="J118" s="8"/>
      <c r="K118" s="9">
        <f t="shared" si="8"/>
        <v>35</v>
      </c>
      <c r="L118" s="9">
        <f t="shared" si="6"/>
        <v>105</v>
      </c>
      <c r="M118" s="10">
        <f t="shared" si="7"/>
        <v>1.0476206522999576E-2</v>
      </c>
      <c r="N118" s="8" t="e">
        <f>VLOOKUP(A118,'FY27 Prelim Elig'!$A$7:$B$865,3,FALSE)</f>
        <v>#REF!</v>
      </c>
    </row>
    <row r="119" spans="1:14" x14ac:dyDescent="0.25">
      <c r="A119" s="36" t="s">
        <v>950</v>
      </c>
      <c r="B119" s="36" t="s">
        <v>107</v>
      </c>
      <c r="C119" s="37">
        <v>93</v>
      </c>
      <c r="D119" s="37">
        <v>390</v>
      </c>
      <c r="E119" s="7">
        <v>0.23846153846153847</v>
      </c>
      <c r="G119" s="37">
        <v>110</v>
      </c>
      <c r="H119" s="37">
        <v>427</v>
      </c>
      <c r="I119" s="7">
        <v>0.2576112412177986</v>
      </c>
      <c r="J119" s="8"/>
      <c r="K119" s="9">
        <f t="shared" si="8"/>
        <v>17</v>
      </c>
      <c r="L119" s="9">
        <f t="shared" si="6"/>
        <v>37</v>
      </c>
      <c r="M119" s="10">
        <f t="shared" si="7"/>
        <v>1.9149702756260129E-2</v>
      </c>
      <c r="N119" s="8" t="e">
        <f>VLOOKUP(A119,'FY27 Prelim Elig'!$A$7:$B$865,3,FALSE)</f>
        <v>#REF!</v>
      </c>
    </row>
    <row r="120" spans="1:14" x14ac:dyDescent="0.25">
      <c r="A120" s="36" t="s">
        <v>951</v>
      </c>
      <c r="B120" s="36" t="s">
        <v>108</v>
      </c>
      <c r="C120" s="37">
        <v>85</v>
      </c>
      <c r="D120" s="37">
        <v>642</v>
      </c>
      <c r="E120" s="7">
        <v>0.13239875389408098</v>
      </c>
      <c r="G120" s="37">
        <v>105</v>
      </c>
      <c r="H120" s="37">
        <v>676</v>
      </c>
      <c r="I120" s="7">
        <v>0.15532544378698224</v>
      </c>
      <c r="J120" s="8"/>
      <c r="K120" s="9">
        <f t="shared" si="8"/>
        <v>20</v>
      </c>
      <c r="L120" s="9">
        <f t="shared" si="6"/>
        <v>34</v>
      </c>
      <c r="M120" s="10">
        <f t="shared" si="7"/>
        <v>2.2926689892901253E-2</v>
      </c>
      <c r="N120" s="8" t="e">
        <f>VLOOKUP(A120,'FY27 Prelim Elig'!$A$7:$B$865,3,FALSE)</f>
        <v>#REF!</v>
      </c>
    </row>
    <row r="121" spans="1:14" x14ac:dyDescent="0.25">
      <c r="A121" s="36" t="s">
        <v>952</v>
      </c>
      <c r="B121" s="36" t="s">
        <v>109</v>
      </c>
      <c r="C121" s="37">
        <v>221</v>
      </c>
      <c r="D121" s="37">
        <v>1926</v>
      </c>
      <c r="E121" s="7">
        <v>0.11474558670820353</v>
      </c>
      <c r="G121" s="37">
        <v>316</v>
      </c>
      <c r="H121" s="37">
        <v>2297</v>
      </c>
      <c r="I121" s="7">
        <v>0.13757074444928166</v>
      </c>
      <c r="J121" s="8"/>
      <c r="K121" s="9">
        <f t="shared" si="8"/>
        <v>95</v>
      </c>
      <c r="L121" s="9">
        <f t="shared" si="6"/>
        <v>371</v>
      </c>
      <c r="M121" s="10">
        <f t="shared" si="7"/>
        <v>2.2825157741078128E-2</v>
      </c>
      <c r="N121" s="8" t="e">
        <f>VLOOKUP(A121,'FY27 Prelim Elig'!$A$7:$B$865,3,FALSE)</f>
        <v>#REF!</v>
      </c>
    </row>
    <row r="122" spans="1:14" x14ac:dyDescent="0.25">
      <c r="A122" s="36" t="s">
        <v>953</v>
      </c>
      <c r="B122" s="36" t="s">
        <v>110</v>
      </c>
      <c r="C122" s="37">
        <v>51</v>
      </c>
      <c r="D122" s="37">
        <v>395</v>
      </c>
      <c r="E122" s="7">
        <v>0.12911392405063291</v>
      </c>
      <c r="G122" s="37">
        <v>62</v>
      </c>
      <c r="H122" s="37">
        <v>446</v>
      </c>
      <c r="I122" s="7">
        <v>0.13901345291479822</v>
      </c>
      <c r="J122" s="8"/>
      <c r="K122" s="9">
        <f t="shared" si="8"/>
        <v>11</v>
      </c>
      <c r="L122" s="9">
        <f t="shared" si="6"/>
        <v>51</v>
      </c>
      <c r="M122" s="10">
        <f t="shared" si="7"/>
        <v>9.8995288641653134E-3</v>
      </c>
      <c r="N122" s="8" t="e">
        <f>VLOOKUP(A122,'FY27 Prelim Elig'!$A$7:$B$865,3,FALSE)</f>
        <v>#REF!</v>
      </c>
    </row>
    <row r="123" spans="1:14" x14ac:dyDescent="0.25">
      <c r="A123" s="36" t="s">
        <v>954</v>
      </c>
      <c r="B123" s="36" t="s">
        <v>111</v>
      </c>
      <c r="C123" s="37">
        <v>152</v>
      </c>
      <c r="D123" s="37">
        <v>2917</v>
      </c>
      <c r="E123" s="7">
        <v>5.2108330476516966E-2</v>
      </c>
      <c r="G123" s="37">
        <v>130</v>
      </c>
      <c r="H123" s="37">
        <v>2683</v>
      </c>
      <c r="I123" s="7">
        <v>4.8453224002981736E-2</v>
      </c>
      <c r="J123" s="8"/>
      <c r="K123" s="9">
        <f t="shared" si="8"/>
        <v>-22</v>
      </c>
      <c r="L123" s="9">
        <f t="shared" si="6"/>
        <v>-234</v>
      </c>
      <c r="M123" s="10">
        <f t="shared" si="7"/>
        <v>-3.6551064735352301E-3</v>
      </c>
      <c r="N123" s="8" t="e">
        <f>VLOOKUP(A123,'FY27 Prelim Elig'!$A$7:$B$865,3,FALSE)</f>
        <v>#REF!</v>
      </c>
    </row>
    <row r="124" spans="1:14" x14ac:dyDescent="0.25">
      <c r="A124" s="36" t="s">
        <v>955</v>
      </c>
      <c r="B124" s="36" t="s">
        <v>112</v>
      </c>
      <c r="C124" s="37">
        <v>135</v>
      </c>
      <c r="D124" s="37">
        <v>942</v>
      </c>
      <c r="E124" s="7">
        <v>0.14331210191082802</v>
      </c>
      <c r="G124" s="37">
        <v>134</v>
      </c>
      <c r="H124" s="37">
        <v>867</v>
      </c>
      <c r="I124" s="7">
        <v>0.15455594002306805</v>
      </c>
      <c r="J124" s="8"/>
      <c r="K124" s="9">
        <f t="shared" si="8"/>
        <v>-1</v>
      </c>
      <c r="L124" s="9">
        <f t="shared" si="6"/>
        <v>-75</v>
      </c>
      <c r="M124" s="10">
        <f t="shared" si="7"/>
        <v>1.1243838112240029E-2</v>
      </c>
      <c r="N124" s="8" t="e">
        <f>VLOOKUP(A124,'FY27 Prelim Elig'!$A$7:$B$865,3,FALSE)</f>
        <v>#REF!</v>
      </c>
    </row>
    <row r="125" spans="1:14" x14ac:dyDescent="0.25">
      <c r="A125" s="36" t="s">
        <v>956</v>
      </c>
      <c r="B125" s="36" t="s">
        <v>113</v>
      </c>
      <c r="C125" s="37">
        <v>53</v>
      </c>
      <c r="D125" s="37">
        <v>782</v>
      </c>
      <c r="E125" s="7">
        <v>6.7774936061381075E-2</v>
      </c>
      <c r="G125" s="37">
        <v>58</v>
      </c>
      <c r="H125" s="37">
        <v>826</v>
      </c>
      <c r="I125" s="7">
        <f>G125/H125</f>
        <v>7.0217917675544791E-2</v>
      </c>
      <c r="J125" s="8"/>
      <c r="K125" s="9">
        <f t="shared" si="8"/>
        <v>5</v>
      </c>
      <c r="L125" s="9">
        <f t="shared" si="6"/>
        <v>44</v>
      </c>
      <c r="M125" s="10">
        <f t="shared" si="7"/>
        <v>2.4429816141637167E-3</v>
      </c>
      <c r="N125" s="8" t="e">
        <f>VLOOKUP(A125,'FY27 Prelim Elig'!$A$7:$B$865,3,FALSE)</f>
        <v>#REF!</v>
      </c>
    </row>
    <row r="126" spans="1:14" x14ac:dyDescent="0.25">
      <c r="A126" s="36" t="s">
        <v>961</v>
      </c>
      <c r="B126" s="36" t="s">
        <v>114</v>
      </c>
      <c r="C126" s="37">
        <v>41</v>
      </c>
      <c r="D126" s="37">
        <v>1063</v>
      </c>
      <c r="E126" s="7">
        <v>3.8570084666039513E-2</v>
      </c>
      <c r="G126" s="37">
        <v>57</v>
      </c>
      <c r="H126" s="37">
        <v>1131</v>
      </c>
      <c r="I126" s="7">
        <f>G126/H126</f>
        <v>5.0397877984084884E-2</v>
      </c>
      <c r="J126" s="8"/>
      <c r="K126" s="9">
        <f t="shared" si="8"/>
        <v>16</v>
      </c>
      <c r="L126" s="9">
        <f t="shared" si="6"/>
        <v>68</v>
      </c>
      <c r="M126" s="10">
        <f t="shared" si="7"/>
        <v>1.1827793318045371E-2</v>
      </c>
      <c r="N126" s="8" t="e">
        <f>VLOOKUP(A126,'FY27 Prelim Elig'!$A$7:$B$865,3,FALSE)</f>
        <v>#REF!</v>
      </c>
    </row>
    <row r="127" spans="1:14" x14ac:dyDescent="0.25">
      <c r="A127" s="36" t="s">
        <v>962</v>
      </c>
      <c r="B127" s="36" t="s">
        <v>115</v>
      </c>
      <c r="C127" s="37">
        <v>68</v>
      </c>
      <c r="D127" s="37">
        <v>808</v>
      </c>
      <c r="E127" s="7">
        <v>8.4158415841584164E-2</v>
      </c>
      <c r="G127" s="37">
        <v>89</v>
      </c>
      <c r="H127" s="37">
        <v>760</v>
      </c>
      <c r="I127" s="7">
        <f t="shared" ref="I127:I128" si="12">G127/H127</f>
        <v>0.11710526315789474</v>
      </c>
      <c r="J127" s="8"/>
      <c r="K127" s="9">
        <f t="shared" si="8"/>
        <v>21</v>
      </c>
      <c r="L127" s="9">
        <f t="shared" si="6"/>
        <v>-48</v>
      </c>
      <c r="M127" s="10">
        <f t="shared" si="7"/>
        <v>3.2946847316310576E-2</v>
      </c>
      <c r="N127" s="8" t="e">
        <f>VLOOKUP(A127,'FY27 Prelim Elig'!$A$7:$B$865,3,FALSE)</f>
        <v>#REF!</v>
      </c>
    </row>
    <row r="128" spans="1:14" x14ac:dyDescent="0.25">
      <c r="A128" s="36" t="s">
        <v>963</v>
      </c>
      <c r="B128" s="36" t="s">
        <v>116</v>
      </c>
      <c r="C128" s="37">
        <v>36</v>
      </c>
      <c r="D128" s="37">
        <v>917</v>
      </c>
      <c r="E128" s="7">
        <v>3.9258451472191931E-2</v>
      </c>
      <c r="G128" s="37">
        <v>58</v>
      </c>
      <c r="H128" s="37">
        <v>949</v>
      </c>
      <c r="I128" s="7">
        <f t="shared" si="12"/>
        <v>6.1116965226554271E-2</v>
      </c>
      <c r="J128" s="8"/>
      <c r="K128" s="9">
        <f t="shared" si="8"/>
        <v>22</v>
      </c>
      <c r="L128" s="9">
        <f t="shared" si="6"/>
        <v>32</v>
      </c>
      <c r="M128" s="10">
        <f t="shared" si="7"/>
        <v>2.185851375436234E-2</v>
      </c>
      <c r="N128" s="8" t="e">
        <f>VLOOKUP(A128,'FY27 Prelim Elig'!$A$7:$B$865,3,FALSE)</f>
        <v>#REF!</v>
      </c>
    </row>
    <row r="129" spans="1:14" x14ac:dyDescent="0.25">
      <c r="A129" s="36" t="s">
        <v>964</v>
      </c>
      <c r="B129" s="36" t="s">
        <v>117</v>
      </c>
      <c r="C129" s="37">
        <v>54</v>
      </c>
      <c r="D129" s="37">
        <v>229</v>
      </c>
      <c r="E129" s="7">
        <v>0.23580786026200873</v>
      </c>
      <c r="G129" s="37">
        <v>61</v>
      </c>
      <c r="H129" s="37">
        <v>248</v>
      </c>
      <c r="I129" s="7">
        <v>0.23580786026200873</v>
      </c>
      <c r="J129" s="8"/>
      <c r="K129" s="9">
        <f t="shared" si="8"/>
        <v>7</v>
      </c>
      <c r="L129" s="9">
        <f t="shared" si="6"/>
        <v>19</v>
      </c>
      <c r="M129" s="10">
        <f t="shared" si="7"/>
        <v>0</v>
      </c>
      <c r="N129" s="8" t="e">
        <f>VLOOKUP(A129,'FY27 Prelim Elig'!$A$7:$B$865,3,FALSE)</f>
        <v>#REF!</v>
      </c>
    </row>
    <row r="130" spans="1:14" x14ac:dyDescent="0.25">
      <c r="A130" s="36" t="s">
        <v>966</v>
      </c>
      <c r="B130" s="36" t="s">
        <v>118</v>
      </c>
      <c r="C130" s="37">
        <v>118</v>
      </c>
      <c r="D130" s="37">
        <v>3454</v>
      </c>
      <c r="E130" s="7">
        <v>3.4163288940359006E-2</v>
      </c>
      <c r="G130" s="37">
        <v>173</v>
      </c>
      <c r="H130" s="37">
        <v>4697</v>
      </c>
      <c r="I130" s="7">
        <f>G130/H130</f>
        <v>3.6832020438577813E-2</v>
      </c>
      <c r="J130" s="8"/>
      <c r="K130" s="9">
        <f t="shared" si="8"/>
        <v>55</v>
      </c>
      <c r="L130" s="9">
        <f t="shared" si="6"/>
        <v>1243</v>
      </c>
      <c r="M130" s="10">
        <f t="shared" si="7"/>
        <v>2.6687314982188071E-3</v>
      </c>
      <c r="N130" s="8" t="e">
        <f>VLOOKUP(A130,'FY27 Prelim Elig'!$A$7:$B$865,3,FALSE)</f>
        <v>#REF!</v>
      </c>
    </row>
    <row r="131" spans="1:14" x14ac:dyDescent="0.25">
      <c r="A131" s="36" t="s">
        <v>967</v>
      </c>
      <c r="B131" s="36" t="s">
        <v>119</v>
      </c>
      <c r="C131" s="37">
        <v>77</v>
      </c>
      <c r="D131" s="37">
        <v>964</v>
      </c>
      <c r="E131" s="7">
        <v>7.9875518672199164E-2</v>
      </c>
      <c r="G131" s="37">
        <v>80</v>
      </c>
      <c r="H131" s="37">
        <v>943</v>
      </c>
      <c r="I131" s="7">
        <f>G131/H131</f>
        <v>8.4835630965005307E-2</v>
      </c>
      <c r="J131" s="8"/>
      <c r="K131" s="9">
        <f t="shared" si="8"/>
        <v>3</v>
      </c>
      <c r="L131" s="9">
        <f t="shared" si="6"/>
        <v>-21</v>
      </c>
      <c r="M131" s="10">
        <f t="shared" si="7"/>
        <v>4.9601122928061431E-3</v>
      </c>
      <c r="N131" s="8" t="e">
        <f>VLOOKUP(A131,'FY27 Prelim Elig'!$A$7:$B$865,3,FALSE)</f>
        <v>#REF!</v>
      </c>
    </row>
    <row r="132" spans="1:14" x14ac:dyDescent="0.25">
      <c r="A132" s="36" t="s">
        <v>968</v>
      </c>
      <c r="B132" s="36" t="s">
        <v>120</v>
      </c>
      <c r="C132" s="37">
        <v>66</v>
      </c>
      <c r="D132" s="37">
        <v>485</v>
      </c>
      <c r="E132" s="7">
        <v>0.13608247422680411</v>
      </c>
      <c r="G132" s="37">
        <v>106</v>
      </c>
      <c r="H132" s="37">
        <v>724</v>
      </c>
      <c r="I132" s="7">
        <f>G132/H132</f>
        <v>0.14640883977900551</v>
      </c>
      <c r="J132" s="8"/>
      <c r="K132" s="9">
        <f t="shared" si="8"/>
        <v>40</v>
      </c>
      <c r="L132" s="9">
        <f t="shared" ref="L132:L195" si="13">H132-D132</f>
        <v>239</v>
      </c>
      <c r="M132" s="10">
        <f t="shared" ref="M132:M195" si="14">I132-E132</f>
        <v>1.03263655522014E-2</v>
      </c>
      <c r="N132" s="8" t="e">
        <f>VLOOKUP(A132,'FY27 Prelim Elig'!$A$7:$B$865,3,FALSE)</f>
        <v>#REF!</v>
      </c>
    </row>
    <row r="133" spans="1:14" x14ac:dyDescent="0.25">
      <c r="A133" s="36" t="s">
        <v>969</v>
      </c>
      <c r="B133" s="36" t="s">
        <v>121</v>
      </c>
      <c r="C133" s="37">
        <v>37</v>
      </c>
      <c r="D133" s="37">
        <v>1149</v>
      </c>
      <c r="E133" s="7">
        <v>3.2201914708442123E-2</v>
      </c>
      <c r="G133" s="37">
        <v>62</v>
      </c>
      <c r="H133" s="37">
        <v>1456</v>
      </c>
      <c r="I133" s="7">
        <f>G133/H133</f>
        <v>4.2582417582417584E-2</v>
      </c>
      <c r="J133" s="8"/>
      <c r="K133" s="9">
        <f t="shared" ref="K133:K197" si="15">G133-C133</f>
        <v>25</v>
      </c>
      <c r="L133" s="9">
        <f t="shared" si="13"/>
        <v>307</v>
      </c>
      <c r="M133" s="10">
        <f t="shared" si="14"/>
        <v>1.0380502873975461E-2</v>
      </c>
      <c r="N133" s="8" t="e">
        <f>VLOOKUP(A133,'FY27 Prelim Elig'!$A$7:$B$865,3,FALSE)</f>
        <v>#REF!</v>
      </c>
    </row>
    <row r="134" spans="1:14" x14ac:dyDescent="0.25">
      <c r="A134" s="36" t="s">
        <v>970</v>
      </c>
      <c r="B134" s="36" t="s">
        <v>122</v>
      </c>
      <c r="C134" s="37">
        <v>45</v>
      </c>
      <c r="D134" s="37">
        <v>369</v>
      </c>
      <c r="E134" s="7">
        <v>0.12195121951219512</v>
      </c>
      <c r="G134" s="37">
        <v>74</v>
      </c>
      <c r="H134" s="37">
        <v>368</v>
      </c>
      <c r="I134" s="7">
        <f>G134/H134</f>
        <v>0.20108695652173914</v>
      </c>
      <c r="J134" s="8"/>
      <c r="K134" s="9">
        <f t="shared" si="15"/>
        <v>29</v>
      </c>
      <c r="L134" s="9">
        <f t="shared" si="13"/>
        <v>-1</v>
      </c>
      <c r="M134" s="10">
        <f t="shared" si="14"/>
        <v>7.9135737009544016E-2</v>
      </c>
      <c r="N134" s="8" t="e">
        <f>VLOOKUP(A134,'FY27 Prelim Elig'!$A$7:$B$865,3,FALSE)</f>
        <v>#REF!</v>
      </c>
    </row>
    <row r="135" spans="1:14" x14ac:dyDescent="0.25">
      <c r="A135" s="36" t="s">
        <v>971</v>
      </c>
      <c r="B135" s="36" t="s">
        <v>123</v>
      </c>
      <c r="C135" s="37">
        <v>189</v>
      </c>
      <c r="D135" s="37">
        <v>1077</v>
      </c>
      <c r="E135" s="7">
        <v>0.17548746518105848</v>
      </c>
      <c r="G135" s="88">
        <v>251</v>
      </c>
      <c r="H135" s="88">
        <v>1138</v>
      </c>
      <c r="I135" s="89">
        <f t="shared" ref="I135:I157" si="16">IF(H135&gt;0,G135/H135,0)</f>
        <v>0.22056239015817222</v>
      </c>
      <c r="J135" s="8"/>
      <c r="K135" s="9">
        <f t="shared" si="15"/>
        <v>62</v>
      </c>
      <c r="L135" s="9">
        <f t="shared" si="13"/>
        <v>61</v>
      </c>
      <c r="M135" s="10">
        <f t="shared" si="14"/>
        <v>4.5074924977113739E-2</v>
      </c>
      <c r="N135" s="8" t="e">
        <f>VLOOKUP(A135,'FY27 Prelim Elig'!$A$7:$B$865,3,FALSE)</f>
        <v>#REF!</v>
      </c>
    </row>
    <row r="136" spans="1:14" x14ac:dyDescent="0.25">
      <c r="A136" s="36" t="s">
        <v>972</v>
      </c>
      <c r="B136" s="36" t="s">
        <v>124</v>
      </c>
      <c r="C136" s="37">
        <v>324</v>
      </c>
      <c r="D136" s="37">
        <v>1348</v>
      </c>
      <c r="E136" s="7">
        <v>0.24035608308605341</v>
      </c>
      <c r="G136" s="88">
        <v>323</v>
      </c>
      <c r="H136" s="88">
        <v>1437</v>
      </c>
      <c r="I136" s="89">
        <f t="shared" si="16"/>
        <v>0.22477383437717466</v>
      </c>
      <c r="J136" s="8"/>
      <c r="K136" s="9">
        <f t="shared" si="15"/>
        <v>-1</v>
      </c>
      <c r="L136" s="9">
        <f t="shared" si="13"/>
        <v>89</v>
      </c>
      <c r="M136" s="10">
        <f t="shared" si="14"/>
        <v>-1.5582248708878754E-2</v>
      </c>
      <c r="N136" s="8" t="e">
        <f>VLOOKUP(A136,'FY27 Prelim Elig'!$A$7:$B$865,3,FALSE)</f>
        <v>#REF!</v>
      </c>
    </row>
    <row r="137" spans="1:14" x14ac:dyDescent="0.25">
      <c r="A137" s="36" t="s">
        <v>973</v>
      </c>
      <c r="B137" s="36" t="s">
        <v>125</v>
      </c>
      <c r="C137" s="37">
        <v>82</v>
      </c>
      <c r="D137" s="37">
        <v>356</v>
      </c>
      <c r="E137" s="7">
        <v>0.2303370786516854</v>
      </c>
      <c r="G137" s="88">
        <v>79</v>
      </c>
      <c r="H137" s="88">
        <v>344</v>
      </c>
      <c r="I137" s="89">
        <f t="shared" si="16"/>
        <v>0.22965116279069767</v>
      </c>
      <c r="J137" s="8"/>
      <c r="K137" s="9">
        <f t="shared" si="15"/>
        <v>-3</v>
      </c>
      <c r="L137" s="9">
        <f t="shared" si="13"/>
        <v>-12</v>
      </c>
      <c r="M137" s="10">
        <f t="shared" si="14"/>
        <v>-6.8591586098773472E-4</v>
      </c>
      <c r="N137" s="8" t="e">
        <f>VLOOKUP(A137,'FY27 Prelim Elig'!$A$7:$B$865,3,FALSE)</f>
        <v>#REF!</v>
      </c>
    </row>
    <row r="138" spans="1:14" x14ac:dyDescent="0.25">
      <c r="A138" s="36" t="s">
        <v>974</v>
      </c>
      <c r="B138" s="36" t="s">
        <v>126</v>
      </c>
      <c r="C138" s="37">
        <v>53</v>
      </c>
      <c r="D138" s="37">
        <v>551</v>
      </c>
      <c r="E138" s="7">
        <v>9.6188747731397461E-2</v>
      </c>
      <c r="G138" s="88">
        <v>55</v>
      </c>
      <c r="H138" s="88">
        <v>482</v>
      </c>
      <c r="I138" s="89">
        <f t="shared" si="16"/>
        <v>0.11410788381742738</v>
      </c>
      <c r="J138" s="8"/>
      <c r="K138" s="9">
        <f t="shared" si="15"/>
        <v>2</v>
      </c>
      <c r="L138" s="9">
        <f t="shared" si="13"/>
        <v>-69</v>
      </c>
      <c r="M138" s="10">
        <f t="shared" si="14"/>
        <v>1.7919136086029921E-2</v>
      </c>
      <c r="N138" s="8" t="e">
        <f>VLOOKUP(A138,'FY27 Prelim Elig'!$A$7:$B$865,3,FALSE)</f>
        <v>#REF!</v>
      </c>
    </row>
    <row r="139" spans="1:14" x14ac:dyDescent="0.25">
      <c r="A139" s="36" t="s">
        <v>975</v>
      </c>
      <c r="B139" s="36" t="s">
        <v>127</v>
      </c>
      <c r="C139" s="37">
        <v>47</v>
      </c>
      <c r="D139" s="37">
        <v>447</v>
      </c>
      <c r="E139" s="7">
        <v>0.10514541387024609</v>
      </c>
      <c r="G139" s="88">
        <v>54</v>
      </c>
      <c r="H139" s="88">
        <v>463</v>
      </c>
      <c r="I139" s="89">
        <f t="shared" si="16"/>
        <v>0.11663066954643629</v>
      </c>
      <c r="J139" s="8"/>
      <c r="K139" s="9">
        <f t="shared" si="15"/>
        <v>7</v>
      </c>
      <c r="L139" s="9">
        <f t="shared" si="13"/>
        <v>16</v>
      </c>
      <c r="M139" s="10">
        <f t="shared" si="14"/>
        <v>1.1485255676190201E-2</v>
      </c>
      <c r="N139" s="8" t="e">
        <f>VLOOKUP(A139,'FY27 Prelim Elig'!$A$7:$B$865,3,FALSE)</f>
        <v>#REF!</v>
      </c>
    </row>
    <row r="140" spans="1:14" x14ac:dyDescent="0.25">
      <c r="A140" s="36" t="s">
        <v>976</v>
      </c>
      <c r="B140" s="36" t="s">
        <v>128</v>
      </c>
      <c r="C140" s="37">
        <v>1751</v>
      </c>
      <c r="D140" s="37">
        <v>11887</v>
      </c>
      <c r="E140" s="7">
        <v>0.14730377723563556</v>
      </c>
      <c r="G140" s="88">
        <v>1617</v>
      </c>
      <c r="H140" s="88">
        <v>12591</v>
      </c>
      <c r="I140" s="89">
        <f t="shared" si="16"/>
        <v>0.12842506552299263</v>
      </c>
      <c r="J140" s="8"/>
      <c r="K140" s="9">
        <f t="shared" si="15"/>
        <v>-134</v>
      </c>
      <c r="L140" s="9">
        <f t="shared" si="13"/>
        <v>704</v>
      </c>
      <c r="M140" s="10">
        <f t="shared" si="14"/>
        <v>-1.8878711712642937E-2</v>
      </c>
      <c r="N140" s="8" t="e">
        <f>VLOOKUP(A140,'FY27 Prelim Elig'!$A$7:$B$865,3,FALSE)</f>
        <v>#REF!</v>
      </c>
    </row>
    <row r="141" spans="1:14" x14ac:dyDescent="0.25">
      <c r="A141" s="36" t="s">
        <v>977</v>
      </c>
      <c r="B141" s="36" t="s">
        <v>129</v>
      </c>
      <c r="C141" s="37">
        <v>71</v>
      </c>
      <c r="D141" s="37">
        <v>430</v>
      </c>
      <c r="E141" s="7">
        <v>0.16511627906976745</v>
      </c>
      <c r="G141" s="88">
        <v>93</v>
      </c>
      <c r="H141" s="88">
        <v>498</v>
      </c>
      <c r="I141" s="89">
        <f t="shared" si="16"/>
        <v>0.18674698795180722</v>
      </c>
      <c r="J141" s="8"/>
      <c r="K141" s="9">
        <f t="shared" si="15"/>
        <v>22</v>
      </c>
      <c r="L141" s="9">
        <f t="shared" si="13"/>
        <v>68</v>
      </c>
      <c r="M141" s="10">
        <f t="shared" si="14"/>
        <v>2.1630708882039773E-2</v>
      </c>
      <c r="N141" s="8" t="e">
        <f>VLOOKUP(A141,'FY27 Prelim Elig'!$A$7:$B$865,3,FALSE)</f>
        <v>#REF!</v>
      </c>
    </row>
    <row r="142" spans="1:14" x14ac:dyDescent="0.25">
      <c r="A142" s="36" t="s">
        <v>978</v>
      </c>
      <c r="B142" s="36" t="s">
        <v>130</v>
      </c>
      <c r="C142" s="37">
        <v>116</v>
      </c>
      <c r="D142" s="37">
        <v>1333</v>
      </c>
      <c r="E142" s="7">
        <v>8.7021755438859719E-2</v>
      </c>
      <c r="G142" s="88">
        <v>67</v>
      </c>
      <c r="H142" s="88">
        <v>1319</v>
      </c>
      <c r="I142" s="89">
        <f t="shared" si="16"/>
        <v>5.0796057619408641E-2</v>
      </c>
      <c r="J142" s="8"/>
      <c r="K142" s="9">
        <f t="shared" si="15"/>
        <v>-49</v>
      </c>
      <c r="L142" s="9">
        <f t="shared" si="13"/>
        <v>-14</v>
      </c>
      <c r="M142" s="10">
        <f t="shared" si="14"/>
        <v>-3.6225697819451078E-2</v>
      </c>
      <c r="N142" s="8" t="e">
        <f>VLOOKUP(A142,'FY27 Prelim Elig'!$A$7:$B$865,3,FALSE)</f>
        <v>#REF!</v>
      </c>
    </row>
    <row r="143" spans="1:14" x14ac:dyDescent="0.25">
      <c r="A143" s="36" t="s">
        <v>979</v>
      </c>
      <c r="B143" s="36" t="s">
        <v>131</v>
      </c>
      <c r="C143" s="37">
        <v>479</v>
      </c>
      <c r="D143" s="37">
        <v>2779</v>
      </c>
      <c r="E143" s="7">
        <v>0.17236415976970132</v>
      </c>
      <c r="G143" s="88">
        <v>490</v>
      </c>
      <c r="H143" s="88">
        <v>2807</v>
      </c>
      <c r="I143" s="89">
        <f t="shared" si="16"/>
        <v>0.1745635910224439</v>
      </c>
      <c r="J143" s="8"/>
      <c r="K143" s="9">
        <f t="shared" si="15"/>
        <v>11</v>
      </c>
      <c r="L143" s="9">
        <f t="shared" si="13"/>
        <v>28</v>
      </c>
      <c r="M143" s="10">
        <f t="shared" si="14"/>
        <v>2.1994312527425786E-3</v>
      </c>
      <c r="N143" s="8" t="e">
        <f>VLOOKUP(A143,'FY27 Prelim Elig'!$A$7:$B$865,3,FALSE)</f>
        <v>#REF!</v>
      </c>
    </row>
    <row r="144" spans="1:14" x14ac:dyDescent="0.25">
      <c r="A144" s="36" t="s">
        <v>980</v>
      </c>
      <c r="B144" s="36" t="s">
        <v>132</v>
      </c>
      <c r="C144" s="37">
        <v>176</v>
      </c>
      <c r="D144" s="37">
        <v>1119</v>
      </c>
      <c r="E144" s="7">
        <v>0.15728328865058089</v>
      </c>
      <c r="G144" s="88">
        <v>175</v>
      </c>
      <c r="H144" s="88">
        <v>1037</v>
      </c>
      <c r="I144" s="89">
        <f t="shared" si="16"/>
        <v>0.16875602700096431</v>
      </c>
      <c r="J144" s="8"/>
      <c r="K144" s="9">
        <f t="shared" si="15"/>
        <v>-1</v>
      </c>
      <c r="L144" s="9">
        <f t="shared" si="13"/>
        <v>-82</v>
      </c>
      <c r="M144" s="10">
        <f t="shared" si="14"/>
        <v>1.1472738350383427E-2</v>
      </c>
      <c r="N144" s="8" t="e">
        <f>VLOOKUP(A144,'FY27 Prelim Elig'!$A$7:$B$865,3,FALSE)</f>
        <v>#REF!</v>
      </c>
    </row>
    <row r="145" spans="1:14" x14ac:dyDescent="0.25">
      <c r="A145" s="36" t="s">
        <v>981</v>
      </c>
      <c r="B145" s="36" t="s">
        <v>133</v>
      </c>
      <c r="C145" s="37">
        <v>3</v>
      </c>
      <c r="D145" s="37">
        <v>47</v>
      </c>
      <c r="E145" s="7">
        <v>6.3829787234042548E-2</v>
      </c>
      <c r="G145" s="88">
        <v>4</v>
      </c>
      <c r="H145" s="88">
        <v>40</v>
      </c>
      <c r="I145" s="89">
        <f t="shared" si="16"/>
        <v>0.1</v>
      </c>
      <c r="J145" s="8"/>
      <c r="K145" s="9">
        <f t="shared" si="15"/>
        <v>1</v>
      </c>
      <c r="L145" s="9">
        <f t="shared" si="13"/>
        <v>-7</v>
      </c>
      <c r="M145" s="10">
        <f t="shared" si="14"/>
        <v>3.6170212765957457E-2</v>
      </c>
      <c r="N145" s="8" t="e">
        <f>VLOOKUP(A145,'FY27 Prelim Elig'!$A$7:$B$865,3,FALSE)</f>
        <v>#REF!</v>
      </c>
    </row>
    <row r="146" spans="1:14" x14ac:dyDescent="0.25">
      <c r="A146" s="36" t="s">
        <v>982</v>
      </c>
      <c r="B146" s="36" t="s">
        <v>134</v>
      </c>
      <c r="C146" s="37">
        <v>26</v>
      </c>
      <c r="D146" s="37">
        <v>312</v>
      </c>
      <c r="E146" s="7">
        <v>8.3333333333333329E-2</v>
      </c>
      <c r="G146" s="88">
        <v>37</v>
      </c>
      <c r="H146" s="88">
        <v>281</v>
      </c>
      <c r="I146" s="89">
        <f t="shared" si="16"/>
        <v>0.13167259786476868</v>
      </c>
      <c r="J146" s="8"/>
      <c r="K146" s="9">
        <f t="shared" si="15"/>
        <v>11</v>
      </c>
      <c r="L146" s="9">
        <f t="shared" si="13"/>
        <v>-31</v>
      </c>
      <c r="M146" s="10">
        <f t="shared" si="14"/>
        <v>4.8339264531435347E-2</v>
      </c>
      <c r="N146" s="8" t="e">
        <f>VLOOKUP(A146,'FY27 Prelim Elig'!$A$7:$B$865,3,FALSE)</f>
        <v>#REF!</v>
      </c>
    </row>
    <row r="147" spans="1:14" x14ac:dyDescent="0.25">
      <c r="A147" s="36" t="s">
        <v>983</v>
      </c>
      <c r="B147" s="36" t="s">
        <v>135</v>
      </c>
      <c r="C147" s="37">
        <v>929</v>
      </c>
      <c r="D147" s="37">
        <v>3290</v>
      </c>
      <c r="E147" s="7">
        <v>0.28237082066869301</v>
      </c>
      <c r="G147" s="8">
        <v>906</v>
      </c>
      <c r="H147" s="8">
        <v>2967</v>
      </c>
      <c r="I147" s="7">
        <f t="shared" si="16"/>
        <v>0.30535894843276035</v>
      </c>
      <c r="J147" s="8"/>
      <c r="K147" s="9">
        <f t="shared" ref="K147:K148" si="17">G147-C147</f>
        <v>-23</v>
      </c>
      <c r="L147" s="9">
        <f t="shared" ref="L147:L148" si="18">H147-D147</f>
        <v>-323</v>
      </c>
      <c r="M147" s="10">
        <f t="shared" ref="M147:M148" si="19">I147-E147</f>
        <v>2.2988127764067334E-2</v>
      </c>
      <c r="N147" s="8" t="e">
        <f>VLOOKUP(A147,'FY27 Prelim Elig'!$A$7:$B$865,3,FALSE)</f>
        <v>#REF!</v>
      </c>
    </row>
    <row r="148" spans="1:14" x14ac:dyDescent="0.25">
      <c r="A148" s="36" t="s">
        <v>984</v>
      </c>
      <c r="B148" s="36" t="s">
        <v>136</v>
      </c>
      <c r="C148" s="37">
        <v>388</v>
      </c>
      <c r="D148" s="37">
        <v>1260</v>
      </c>
      <c r="E148" s="7">
        <v>0.30793650793650795</v>
      </c>
      <c r="G148" s="88">
        <v>453</v>
      </c>
      <c r="H148" s="88">
        <v>1425</v>
      </c>
      <c r="I148" s="89">
        <f>IF(H148&gt;0,G148/H148,0)</f>
        <v>0.31789473684210529</v>
      </c>
      <c r="J148" s="8"/>
      <c r="K148" s="9">
        <f t="shared" si="17"/>
        <v>65</v>
      </c>
      <c r="L148" s="9">
        <f t="shared" si="18"/>
        <v>165</v>
      </c>
      <c r="M148" s="10">
        <f t="shared" si="19"/>
        <v>9.9582289055973328E-3</v>
      </c>
      <c r="N148" s="8" t="e">
        <f>VLOOKUP(A148,'FY27 Prelim Elig'!$A$7:$B$865,3,FALSE)</f>
        <v>#REF!</v>
      </c>
    </row>
    <row r="149" spans="1:14" x14ac:dyDescent="0.25">
      <c r="A149" s="36" t="s">
        <v>985</v>
      </c>
      <c r="B149" s="36" t="s">
        <v>137</v>
      </c>
      <c r="C149" s="37">
        <v>154</v>
      </c>
      <c r="D149" s="37">
        <v>810</v>
      </c>
      <c r="E149" s="7">
        <v>0.19012345679012346</v>
      </c>
      <c r="G149" s="88">
        <v>188</v>
      </c>
      <c r="H149" s="88">
        <v>768</v>
      </c>
      <c r="I149" s="89">
        <f>IF(H149&gt;0,G149/H149,0)</f>
        <v>0.24479166666666666</v>
      </c>
      <c r="J149" s="8"/>
      <c r="K149" s="9">
        <f>G149-C149</f>
        <v>34</v>
      </c>
      <c r="L149" s="9">
        <f>H149-D149</f>
        <v>-42</v>
      </c>
      <c r="M149" s="10">
        <f>I149-E149</f>
        <v>5.4668209876543195E-2</v>
      </c>
      <c r="N149" s="8" t="e">
        <f>VLOOKUP(A149,'FY27 Prelim Elig'!$A$7:$B$865,3,FALSE)</f>
        <v>#REF!</v>
      </c>
    </row>
    <row r="150" spans="1:14" x14ac:dyDescent="0.25">
      <c r="A150" s="36" t="s">
        <v>986</v>
      </c>
      <c r="B150" s="36" t="s">
        <v>138</v>
      </c>
      <c r="C150" s="37">
        <v>266</v>
      </c>
      <c r="D150" s="37">
        <v>6266</v>
      </c>
      <c r="E150" s="7">
        <v>4.2451324609000959E-2</v>
      </c>
      <c r="G150" s="88">
        <v>250</v>
      </c>
      <c r="H150" s="88">
        <v>6202</v>
      </c>
      <c r="I150" s="89">
        <v>4.0309577555627217E-2</v>
      </c>
      <c r="J150" s="8"/>
      <c r="K150" s="9">
        <f t="shared" si="15"/>
        <v>-16</v>
      </c>
      <c r="L150" s="9">
        <f t="shared" si="13"/>
        <v>-64</v>
      </c>
      <c r="M150" s="10">
        <f t="shared" si="14"/>
        <v>-2.1417470533737423E-3</v>
      </c>
      <c r="N150" s="8" t="e">
        <f>VLOOKUP(A150,'FY27 Prelim Elig'!$A$7:$B$865,3,FALSE)</f>
        <v>#REF!</v>
      </c>
    </row>
    <row r="151" spans="1:14" x14ac:dyDescent="0.25">
      <c r="A151" s="36" t="s">
        <v>987</v>
      </c>
      <c r="B151" s="36" t="s">
        <v>139</v>
      </c>
      <c r="C151" s="37">
        <v>930</v>
      </c>
      <c r="D151" s="37">
        <v>6160</v>
      </c>
      <c r="E151" s="7">
        <v>0.15097402597402598</v>
      </c>
      <c r="G151" s="88">
        <v>1034</v>
      </c>
      <c r="H151" s="88">
        <v>6256</v>
      </c>
      <c r="I151" s="89">
        <v>0.16528132992327366</v>
      </c>
      <c r="J151" s="8"/>
      <c r="K151" s="9">
        <f t="shared" si="15"/>
        <v>104</v>
      </c>
      <c r="L151" s="9">
        <f t="shared" si="13"/>
        <v>96</v>
      </c>
      <c r="M151" s="10">
        <f t="shared" si="14"/>
        <v>1.4307303949247674E-2</v>
      </c>
      <c r="N151" s="8" t="e">
        <f>VLOOKUP(A151,'FY27 Prelim Elig'!$A$7:$B$865,3,FALSE)</f>
        <v>#REF!</v>
      </c>
    </row>
    <row r="152" spans="1:14" x14ac:dyDescent="0.25">
      <c r="A152" s="36" t="s">
        <v>988</v>
      </c>
      <c r="B152" s="36" t="s">
        <v>140</v>
      </c>
      <c r="C152" s="37">
        <v>172</v>
      </c>
      <c r="D152" s="37">
        <v>2326</v>
      </c>
      <c r="E152" s="7">
        <v>7.3946689595872736E-2</v>
      </c>
      <c r="G152" s="88">
        <v>204</v>
      </c>
      <c r="H152" s="88">
        <v>2128</v>
      </c>
      <c r="I152" s="89">
        <v>9.5864661654135333E-2</v>
      </c>
      <c r="J152" s="8"/>
      <c r="K152" s="9">
        <f t="shared" si="15"/>
        <v>32</v>
      </c>
      <c r="L152" s="9">
        <f t="shared" si="13"/>
        <v>-198</v>
      </c>
      <c r="M152" s="10">
        <f t="shared" si="14"/>
        <v>2.1917972058262597E-2</v>
      </c>
      <c r="N152" s="8" t="e">
        <f>VLOOKUP(A152,'FY27 Prelim Elig'!$A$7:$B$865,3,FALSE)</f>
        <v>#REF!</v>
      </c>
    </row>
    <row r="153" spans="1:14" x14ac:dyDescent="0.25">
      <c r="A153" s="36" t="s">
        <v>989</v>
      </c>
      <c r="B153" s="36" t="s">
        <v>141</v>
      </c>
      <c r="C153" s="37">
        <v>238</v>
      </c>
      <c r="D153" s="37">
        <v>5230</v>
      </c>
      <c r="E153" s="7">
        <v>4.5506692160611852E-2</v>
      </c>
      <c r="G153" s="88">
        <v>313</v>
      </c>
      <c r="H153" s="88">
        <v>5559</v>
      </c>
      <c r="I153" s="89">
        <v>5.6305090843676922E-2</v>
      </c>
      <c r="J153" s="8"/>
      <c r="K153" s="9">
        <f t="shared" si="15"/>
        <v>75</v>
      </c>
      <c r="L153" s="9">
        <f t="shared" si="13"/>
        <v>329</v>
      </c>
      <c r="M153" s="10">
        <f t="shared" si="14"/>
        <v>1.0798398683065071E-2</v>
      </c>
      <c r="N153" s="8" t="e">
        <f>VLOOKUP(A153,'FY27 Prelim Elig'!$A$7:$B$865,3,FALSE)</f>
        <v>#REF!</v>
      </c>
    </row>
    <row r="154" spans="1:14" x14ac:dyDescent="0.25">
      <c r="A154" s="36" t="s">
        <v>990</v>
      </c>
      <c r="B154" s="36" t="s">
        <v>142</v>
      </c>
      <c r="C154" s="37">
        <v>2288</v>
      </c>
      <c r="D154" s="37">
        <v>12762</v>
      </c>
      <c r="E154" s="7">
        <v>0.179282244162357</v>
      </c>
      <c r="G154" s="88">
        <v>2908</v>
      </c>
      <c r="H154" s="88">
        <v>12188</v>
      </c>
      <c r="I154" s="89">
        <f t="shared" si="16"/>
        <v>0.23859533967837218</v>
      </c>
      <c r="J154" s="8"/>
      <c r="K154" s="9">
        <f t="shared" si="15"/>
        <v>620</v>
      </c>
      <c r="L154" s="9">
        <f t="shared" si="13"/>
        <v>-574</v>
      </c>
      <c r="M154" s="10">
        <f t="shared" si="14"/>
        <v>5.9313095516015185E-2</v>
      </c>
      <c r="N154" s="8" t="e">
        <f>VLOOKUP(A154,'FY27 Prelim Elig'!$A$7:$B$865,3,FALSE)</f>
        <v>#REF!</v>
      </c>
    </row>
    <row r="155" spans="1:14" x14ac:dyDescent="0.25">
      <c r="A155" s="36" t="s">
        <v>991</v>
      </c>
      <c r="B155" s="36" t="s">
        <v>143</v>
      </c>
      <c r="C155" s="37">
        <v>25</v>
      </c>
      <c r="D155" s="37">
        <v>231</v>
      </c>
      <c r="E155" s="7">
        <v>0.10822510822510822</v>
      </c>
      <c r="G155" s="88">
        <v>28</v>
      </c>
      <c r="H155" s="88">
        <v>258</v>
      </c>
      <c r="I155" s="89">
        <f t="shared" si="16"/>
        <v>0.10852713178294573</v>
      </c>
      <c r="J155" s="8"/>
      <c r="K155" s="9">
        <f t="shared" si="15"/>
        <v>3</v>
      </c>
      <c r="L155" s="9">
        <f t="shared" si="13"/>
        <v>27</v>
      </c>
      <c r="M155" s="10">
        <f t="shared" si="14"/>
        <v>3.0202355783751078E-4</v>
      </c>
      <c r="N155" s="8" t="e">
        <f>VLOOKUP(A155,'FY27 Prelim Elig'!$A$7:$B$865,3,FALSE)</f>
        <v>#REF!</v>
      </c>
    </row>
    <row r="156" spans="1:14" x14ac:dyDescent="0.25">
      <c r="A156" s="36" t="s">
        <v>992</v>
      </c>
      <c r="B156" s="36" t="s">
        <v>144</v>
      </c>
      <c r="C156" s="37">
        <v>77112</v>
      </c>
      <c r="D156" s="37">
        <v>386025</v>
      </c>
      <c r="E156" s="7">
        <v>0.19976167346674439</v>
      </c>
      <c r="G156" s="88">
        <v>88524</v>
      </c>
      <c r="H156" s="88">
        <v>390125</v>
      </c>
      <c r="I156" s="89">
        <f t="shared" si="16"/>
        <v>0.22691188721563602</v>
      </c>
      <c r="J156" s="8"/>
      <c r="K156" s="9">
        <f t="shared" si="15"/>
        <v>11412</v>
      </c>
      <c r="L156" s="9">
        <f t="shared" si="13"/>
        <v>4100</v>
      </c>
      <c r="M156" s="10">
        <f t="shared" si="14"/>
        <v>2.7150213748891622E-2</v>
      </c>
      <c r="N156" s="8" t="e">
        <f>VLOOKUP(A156,'FY27 Prelim Elig'!$A$7:$B$865,3,FALSE)</f>
        <v>#REF!</v>
      </c>
    </row>
    <row r="157" spans="1:14" x14ac:dyDescent="0.25">
      <c r="A157" s="36" t="s">
        <v>993</v>
      </c>
      <c r="B157" s="36" t="s">
        <v>145</v>
      </c>
      <c r="C157" s="37">
        <v>63</v>
      </c>
      <c r="D157" s="37">
        <v>307</v>
      </c>
      <c r="E157" s="7">
        <v>0.20521172638436483</v>
      </c>
      <c r="G157" s="88">
        <v>73</v>
      </c>
      <c r="H157" s="88">
        <v>353</v>
      </c>
      <c r="I157" s="89">
        <f t="shared" si="16"/>
        <v>0.20679886685552407</v>
      </c>
      <c r="J157" s="8"/>
      <c r="K157" s="9">
        <f t="shared" si="15"/>
        <v>10</v>
      </c>
      <c r="L157" s="9">
        <f t="shared" si="13"/>
        <v>46</v>
      </c>
      <c r="M157" s="10">
        <f t="shared" si="14"/>
        <v>1.5871404711592374E-3</v>
      </c>
      <c r="N157" s="8" t="e">
        <f>VLOOKUP(A157,'FY27 Prelim Elig'!$A$7:$B$865,3,FALSE)</f>
        <v>#REF!</v>
      </c>
    </row>
    <row r="158" spans="1:14" x14ac:dyDescent="0.25">
      <c r="A158" s="36" t="s">
        <v>994</v>
      </c>
      <c r="B158" s="36" t="s">
        <v>146</v>
      </c>
      <c r="C158" s="37">
        <v>226</v>
      </c>
      <c r="D158" s="37">
        <v>1729</v>
      </c>
      <c r="E158" s="7">
        <v>0.13071139386928859</v>
      </c>
      <c r="G158" s="37">
        <v>243</v>
      </c>
      <c r="H158" s="37">
        <v>1795</v>
      </c>
      <c r="I158" s="7">
        <f t="shared" ref="I158:I163" si="20">G158/H158</f>
        <v>0.13537604456824512</v>
      </c>
      <c r="J158" s="8"/>
      <c r="K158" s="9">
        <f t="shared" si="15"/>
        <v>17</v>
      </c>
      <c r="L158" s="9">
        <f t="shared" si="13"/>
        <v>66</v>
      </c>
      <c r="M158" s="10">
        <f t="shared" si="14"/>
        <v>4.664650698956524E-3</v>
      </c>
      <c r="N158" s="8" t="e">
        <f>VLOOKUP(A158,'FY27 Prelim Elig'!$A$7:$B$865,3,FALSE)</f>
        <v>#REF!</v>
      </c>
    </row>
    <row r="159" spans="1:14" x14ac:dyDescent="0.25">
      <c r="A159" s="36" t="s">
        <v>995</v>
      </c>
      <c r="B159" s="36" t="s">
        <v>147</v>
      </c>
      <c r="C159" s="37">
        <v>133</v>
      </c>
      <c r="D159" s="37">
        <v>2072</v>
      </c>
      <c r="E159" s="7">
        <v>6.4189189189189186E-2</v>
      </c>
      <c r="G159" s="37">
        <v>161</v>
      </c>
      <c r="H159" s="37">
        <v>2119</v>
      </c>
      <c r="I159" s="7">
        <f t="shared" si="20"/>
        <v>7.5979235488437949E-2</v>
      </c>
      <c r="J159" s="8"/>
      <c r="K159" s="9">
        <f t="shared" si="15"/>
        <v>28</v>
      </c>
      <c r="L159" s="9">
        <f t="shared" si="13"/>
        <v>47</v>
      </c>
      <c r="M159" s="10">
        <f t="shared" si="14"/>
        <v>1.1790046299248763E-2</v>
      </c>
      <c r="N159" s="8" t="e">
        <f>VLOOKUP(A159,'FY27 Prelim Elig'!$A$7:$B$865,3,FALSE)</f>
        <v>#REF!</v>
      </c>
    </row>
    <row r="160" spans="1:14" x14ac:dyDescent="0.25">
      <c r="A160" s="36" t="s">
        <v>996</v>
      </c>
      <c r="B160" s="36" t="s">
        <v>148</v>
      </c>
      <c r="C160" s="37">
        <v>89</v>
      </c>
      <c r="D160" s="37">
        <v>543</v>
      </c>
      <c r="E160" s="7">
        <v>0.16390423572744015</v>
      </c>
      <c r="G160" s="37">
        <v>103</v>
      </c>
      <c r="H160" s="37">
        <v>486</v>
      </c>
      <c r="I160" s="7">
        <f t="shared" si="20"/>
        <v>0.21193415637860083</v>
      </c>
      <c r="J160" s="8"/>
      <c r="K160" s="9">
        <f t="shared" si="15"/>
        <v>14</v>
      </c>
      <c r="L160" s="9">
        <f t="shared" si="13"/>
        <v>-57</v>
      </c>
      <c r="M160" s="10">
        <f t="shared" si="14"/>
        <v>4.8029920651160685E-2</v>
      </c>
      <c r="N160" s="8" t="e">
        <f>VLOOKUP(A160,'FY27 Prelim Elig'!$A$7:$B$865,3,FALSE)</f>
        <v>#REF!</v>
      </c>
    </row>
    <row r="161" spans="1:14" x14ac:dyDescent="0.25">
      <c r="A161" s="36" t="s">
        <v>997</v>
      </c>
      <c r="B161" s="36" t="s">
        <v>149</v>
      </c>
      <c r="C161" s="37">
        <v>907</v>
      </c>
      <c r="D161" s="37">
        <v>7076</v>
      </c>
      <c r="E161" s="7">
        <v>0.12817976257772754</v>
      </c>
      <c r="G161" s="37">
        <v>1095</v>
      </c>
      <c r="H161" s="37">
        <v>7002</v>
      </c>
      <c r="I161" s="7">
        <f t="shared" si="20"/>
        <v>0.15638389031705227</v>
      </c>
      <c r="J161" s="8"/>
      <c r="K161" s="9">
        <f t="shared" si="15"/>
        <v>188</v>
      </c>
      <c r="L161" s="9">
        <f t="shared" si="13"/>
        <v>-74</v>
      </c>
      <c r="M161" s="10">
        <f t="shared" si="14"/>
        <v>2.8204127739324736E-2</v>
      </c>
      <c r="N161" s="8" t="e">
        <f>VLOOKUP(A161,'FY27 Prelim Elig'!$A$7:$B$865,3,FALSE)</f>
        <v>#REF!</v>
      </c>
    </row>
    <row r="162" spans="1:14" x14ac:dyDescent="0.25">
      <c r="A162" s="36" t="s">
        <v>998</v>
      </c>
      <c r="B162" s="36" t="s">
        <v>150</v>
      </c>
      <c r="C162" s="37">
        <v>45</v>
      </c>
      <c r="D162" s="37">
        <v>392</v>
      </c>
      <c r="E162" s="7">
        <v>0.11479591836734694</v>
      </c>
      <c r="G162" s="37">
        <v>55</v>
      </c>
      <c r="H162" s="37">
        <v>346</v>
      </c>
      <c r="I162" s="7">
        <f t="shared" si="20"/>
        <v>0.15895953757225434</v>
      </c>
      <c r="J162" s="8"/>
      <c r="K162" s="9">
        <f t="shared" si="15"/>
        <v>10</v>
      </c>
      <c r="L162" s="9">
        <f t="shared" si="13"/>
        <v>-46</v>
      </c>
      <c r="M162" s="10">
        <f t="shared" si="14"/>
        <v>4.4163619204907398E-2</v>
      </c>
      <c r="N162" s="8" t="e">
        <f>VLOOKUP(A162,'FY27 Prelim Elig'!$A$7:$B$865,3,FALSE)</f>
        <v>#REF!</v>
      </c>
    </row>
    <row r="163" spans="1:14" x14ac:dyDescent="0.25">
      <c r="A163" s="36" t="s">
        <v>999</v>
      </c>
      <c r="B163" s="36" t="s">
        <v>151</v>
      </c>
      <c r="C163" s="37">
        <v>65</v>
      </c>
      <c r="D163" s="37">
        <v>2174</v>
      </c>
      <c r="E163" s="7">
        <v>2.9898804047838085E-2</v>
      </c>
      <c r="G163" s="37">
        <v>108</v>
      </c>
      <c r="H163" s="37">
        <v>2347</v>
      </c>
      <c r="I163" s="7">
        <f t="shared" si="20"/>
        <v>4.601619088197699E-2</v>
      </c>
      <c r="J163" s="8"/>
      <c r="K163" s="9">
        <f t="shared" si="15"/>
        <v>43</v>
      </c>
      <c r="L163" s="9">
        <f t="shared" si="13"/>
        <v>173</v>
      </c>
      <c r="M163" s="10">
        <f t="shared" si="14"/>
        <v>1.6117386834138905E-2</v>
      </c>
      <c r="N163" s="8" t="e">
        <f>VLOOKUP(A163,'FY27 Prelim Elig'!$A$7:$B$865,3,FALSE)</f>
        <v>#REF!</v>
      </c>
    </row>
    <row r="164" spans="1:14" x14ac:dyDescent="0.25">
      <c r="A164" s="36" t="s">
        <v>957</v>
      </c>
      <c r="B164" s="36" t="s">
        <v>2560</v>
      </c>
      <c r="C164" s="37">
        <v>290</v>
      </c>
      <c r="D164" s="37">
        <v>2415</v>
      </c>
      <c r="E164" s="7">
        <v>0.12008281573498965</v>
      </c>
      <c r="G164" s="37">
        <v>321</v>
      </c>
      <c r="H164" s="37">
        <v>2578</v>
      </c>
      <c r="I164" s="7">
        <v>0.12451512800620636</v>
      </c>
      <c r="J164" s="8"/>
      <c r="K164" s="9">
        <f t="shared" si="15"/>
        <v>31</v>
      </c>
      <c r="L164" s="9">
        <f t="shared" si="13"/>
        <v>163</v>
      </c>
      <c r="M164" s="10">
        <f t="shared" si="14"/>
        <v>4.4323122712167096E-3</v>
      </c>
      <c r="N164" s="8" t="e">
        <f>VLOOKUP(A164,'FY27 Prelim Elig'!$A$7:$B$865,3,FALSE)</f>
        <v>#REF!</v>
      </c>
    </row>
    <row r="165" spans="1:14" x14ac:dyDescent="0.25">
      <c r="A165" s="36" t="s">
        <v>958</v>
      </c>
      <c r="B165" s="36" t="s">
        <v>2561</v>
      </c>
      <c r="C165" s="37">
        <v>590</v>
      </c>
      <c r="D165" s="37">
        <v>1611</v>
      </c>
      <c r="E165" s="7">
        <v>0.36623215394165115</v>
      </c>
      <c r="G165" s="37">
        <v>513</v>
      </c>
      <c r="H165" s="37">
        <v>1426</v>
      </c>
      <c r="I165" s="7">
        <v>0.35974754558204769</v>
      </c>
      <c r="J165" s="8"/>
      <c r="K165" s="9">
        <f t="shared" si="15"/>
        <v>-77</v>
      </c>
      <c r="L165" s="9">
        <f t="shared" si="13"/>
        <v>-185</v>
      </c>
      <c r="M165" s="10">
        <f t="shared" si="14"/>
        <v>-6.4846083596034609E-3</v>
      </c>
      <c r="N165" s="8" t="e">
        <f>VLOOKUP(A165,'FY27 Prelim Elig'!$A$7:$B$865,3,FALSE)</f>
        <v>#REF!</v>
      </c>
    </row>
    <row r="166" spans="1:14" x14ac:dyDescent="0.25">
      <c r="A166" s="36" t="s">
        <v>959</v>
      </c>
      <c r="B166" s="36" t="s">
        <v>2562</v>
      </c>
      <c r="C166" s="37">
        <v>171</v>
      </c>
      <c r="D166" s="37">
        <v>769</v>
      </c>
      <c r="E166" s="7">
        <v>0.2223667100130039</v>
      </c>
      <c r="G166" s="37">
        <v>157</v>
      </c>
      <c r="H166" s="37">
        <v>710</v>
      </c>
      <c r="I166" s="7">
        <v>0.22112676056338029</v>
      </c>
      <c r="J166" s="8"/>
      <c r="K166" s="9">
        <f t="shared" si="15"/>
        <v>-14</v>
      </c>
      <c r="L166" s="9">
        <f t="shared" si="13"/>
        <v>-59</v>
      </c>
      <c r="M166" s="10">
        <f t="shared" si="14"/>
        <v>-1.2399494496236063E-3</v>
      </c>
      <c r="N166" s="8" t="e">
        <f>VLOOKUP(A166,'FY27 Prelim Elig'!$A$7:$B$865,3,FALSE)</f>
        <v>#REF!</v>
      </c>
    </row>
    <row r="167" spans="1:14" x14ac:dyDescent="0.25">
      <c r="A167" s="36" t="s">
        <v>960</v>
      </c>
      <c r="B167" s="36" t="s">
        <v>2563</v>
      </c>
      <c r="C167" s="37">
        <v>12</v>
      </c>
      <c r="D167" s="37">
        <v>172</v>
      </c>
      <c r="E167" s="7">
        <v>6.9767441860465115E-2</v>
      </c>
      <c r="G167" s="37">
        <v>10</v>
      </c>
      <c r="H167" s="37">
        <v>184</v>
      </c>
      <c r="I167" s="7">
        <v>5.434782608695652E-2</v>
      </c>
      <c r="J167" s="8"/>
      <c r="K167" s="9">
        <f t="shared" si="15"/>
        <v>-2</v>
      </c>
      <c r="L167" s="9">
        <f t="shared" si="13"/>
        <v>12</v>
      </c>
      <c r="M167" s="10">
        <f t="shared" si="14"/>
        <v>-1.5419615773508595E-2</v>
      </c>
      <c r="N167" s="8" t="e">
        <f>VLOOKUP(A167,'FY27 Prelim Elig'!$A$7:$B$865,3,FALSE)</f>
        <v>#REF!</v>
      </c>
    </row>
    <row r="168" spans="1:14" x14ac:dyDescent="0.25">
      <c r="A168" s="36" t="s">
        <v>1000</v>
      </c>
      <c r="B168" s="36" t="s">
        <v>152</v>
      </c>
      <c r="C168" s="37">
        <v>681</v>
      </c>
      <c r="D168" s="37">
        <v>5998</v>
      </c>
      <c r="E168" s="7">
        <v>0.11353784594864955</v>
      </c>
      <c r="G168" s="37">
        <v>858</v>
      </c>
      <c r="H168" s="37">
        <v>6680</v>
      </c>
      <c r="I168" s="7">
        <f>G168/H168</f>
        <v>0.1284431137724551</v>
      </c>
      <c r="J168" s="8"/>
      <c r="K168" s="9">
        <f t="shared" si="15"/>
        <v>177</v>
      </c>
      <c r="L168" s="9">
        <f t="shared" si="13"/>
        <v>682</v>
      </c>
      <c r="M168" s="10">
        <f t="shared" si="14"/>
        <v>1.4905267823805551E-2</v>
      </c>
      <c r="N168" s="8" t="e">
        <f>VLOOKUP(A168,'FY27 Prelim Elig'!$A$7:$B$865,3,FALSE)</f>
        <v>#REF!</v>
      </c>
    </row>
    <row r="169" spans="1:14" x14ac:dyDescent="0.25">
      <c r="A169" s="80">
        <v>19022093004</v>
      </c>
      <c r="B169" s="36" t="s">
        <v>2564</v>
      </c>
      <c r="C169" s="51" t="s">
        <v>2559</v>
      </c>
      <c r="D169" s="51" t="s">
        <v>2559</v>
      </c>
      <c r="E169" s="52" t="s">
        <v>2559</v>
      </c>
      <c r="G169" s="88">
        <v>320</v>
      </c>
      <c r="H169" s="88">
        <v>3373</v>
      </c>
      <c r="I169" s="89">
        <f t="shared" ref="I169" si="21">IF(H169&gt;0,G169/H169,0)</f>
        <v>9.4871034687222064E-2</v>
      </c>
      <c r="J169" s="8"/>
      <c r="K169" s="9">
        <v>320</v>
      </c>
      <c r="L169" s="9">
        <v>3373</v>
      </c>
      <c r="M169" s="10">
        <v>9.4871034687222064E-2</v>
      </c>
      <c r="N169" s="8" t="e">
        <f>VLOOKUP(A169,'FY27 Prelim Elig'!$A$7:$B$865,3,FALSE)</f>
        <v>#N/A</v>
      </c>
    </row>
    <row r="170" spans="1:14" x14ac:dyDescent="0.25">
      <c r="A170" s="36" t="s">
        <v>1001</v>
      </c>
      <c r="B170" s="36" t="s">
        <v>153</v>
      </c>
      <c r="C170" s="37">
        <v>950</v>
      </c>
      <c r="D170" s="37">
        <v>8582</v>
      </c>
      <c r="E170" s="7">
        <v>0.1106968072710324</v>
      </c>
      <c r="G170" s="37">
        <v>1013</v>
      </c>
      <c r="H170" s="37">
        <v>9315</v>
      </c>
      <c r="I170" s="7">
        <f>G170/H170</f>
        <v>0.10874932903918411</v>
      </c>
      <c r="J170" s="8"/>
      <c r="K170" s="9">
        <f t="shared" si="15"/>
        <v>63</v>
      </c>
      <c r="L170" s="9">
        <f t="shared" si="13"/>
        <v>733</v>
      </c>
      <c r="M170" s="10">
        <f t="shared" si="14"/>
        <v>-1.9474782318482931E-3</v>
      </c>
      <c r="N170" s="8" t="e">
        <f>VLOOKUP(A170,'FY27 Prelim Elig'!$A$7:$B$865,3,FALSE)</f>
        <v>#REF!</v>
      </c>
    </row>
    <row r="171" spans="1:14" x14ac:dyDescent="0.25">
      <c r="A171" s="36" t="s">
        <v>1002</v>
      </c>
      <c r="B171" s="36" t="s">
        <v>154</v>
      </c>
      <c r="C171" s="37">
        <v>633</v>
      </c>
      <c r="D171" s="37">
        <v>3469</v>
      </c>
      <c r="E171" s="7">
        <v>0.18247333525511675</v>
      </c>
      <c r="G171" s="37">
        <v>675</v>
      </c>
      <c r="H171" s="37">
        <v>3131</v>
      </c>
      <c r="I171" s="7">
        <f>G171/H171</f>
        <v>0.2155860747365059</v>
      </c>
      <c r="J171" s="8"/>
      <c r="K171" s="9">
        <f t="shared" si="15"/>
        <v>42</v>
      </c>
      <c r="L171" s="9">
        <f t="shared" si="13"/>
        <v>-338</v>
      </c>
      <c r="M171" s="10">
        <f t="shared" si="14"/>
        <v>3.3112739481389153E-2</v>
      </c>
      <c r="N171" s="8" t="e">
        <f>VLOOKUP(A171,'FY27 Prelim Elig'!$A$7:$B$865,3,FALSE)</f>
        <v>#REF!</v>
      </c>
    </row>
    <row r="172" spans="1:14" x14ac:dyDescent="0.25">
      <c r="A172" s="36" t="s">
        <v>1003</v>
      </c>
      <c r="B172" s="36" t="s">
        <v>155</v>
      </c>
      <c r="C172" s="37">
        <v>13</v>
      </c>
      <c r="D172" s="37">
        <v>112</v>
      </c>
      <c r="E172" s="7">
        <v>0.11607142857142858</v>
      </c>
      <c r="G172" s="37">
        <v>20</v>
      </c>
      <c r="H172" s="37">
        <v>115</v>
      </c>
      <c r="I172" s="7">
        <f>G172/H172</f>
        <v>0.17391304347826086</v>
      </c>
      <c r="J172" s="8"/>
      <c r="K172" s="9">
        <f t="shared" si="15"/>
        <v>7</v>
      </c>
      <c r="L172" s="9">
        <f t="shared" si="13"/>
        <v>3</v>
      </c>
      <c r="M172" s="10">
        <f t="shared" si="14"/>
        <v>5.7841614906832289E-2</v>
      </c>
      <c r="N172" s="8" t="e">
        <f>VLOOKUP(A172,'FY27 Prelim Elig'!$A$7:$B$865,3,FALSE)</f>
        <v>#REF!</v>
      </c>
    </row>
    <row r="173" spans="1:14" x14ac:dyDescent="0.25">
      <c r="A173" s="36" t="s">
        <v>1004</v>
      </c>
      <c r="B173" s="36" t="s">
        <v>156</v>
      </c>
      <c r="C173" s="37">
        <v>39</v>
      </c>
      <c r="D173" s="37">
        <v>219</v>
      </c>
      <c r="E173" s="7">
        <v>0.17808219178082191</v>
      </c>
      <c r="G173" s="37">
        <v>55</v>
      </c>
      <c r="H173" s="37">
        <v>230</v>
      </c>
      <c r="I173" s="7">
        <f>G173/H173</f>
        <v>0.2391304347826087</v>
      </c>
      <c r="J173" s="8"/>
      <c r="K173" s="9">
        <f t="shared" si="15"/>
        <v>16</v>
      </c>
      <c r="L173" s="9">
        <f t="shared" si="13"/>
        <v>11</v>
      </c>
      <c r="M173" s="10">
        <f t="shared" si="14"/>
        <v>6.1048243001786795E-2</v>
      </c>
      <c r="N173" s="8" t="e">
        <f>VLOOKUP(A173,'FY27 Prelim Elig'!$A$7:$B$865,3,FALSE)</f>
        <v>#REF!</v>
      </c>
    </row>
    <row r="174" spans="1:14" x14ac:dyDescent="0.25">
      <c r="A174" s="36" t="s">
        <v>1005</v>
      </c>
      <c r="B174" s="36" t="s">
        <v>157</v>
      </c>
      <c r="C174" s="37">
        <v>436</v>
      </c>
      <c r="D174" s="37">
        <v>1552</v>
      </c>
      <c r="E174" s="7">
        <v>0.28092783505154639</v>
      </c>
      <c r="G174" s="37">
        <v>520</v>
      </c>
      <c r="H174" s="37">
        <v>1571</v>
      </c>
      <c r="I174" s="7">
        <f>G174/H174</f>
        <v>0.3309993634627626</v>
      </c>
      <c r="J174" s="8"/>
      <c r="K174" s="9">
        <f t="shared" si="15"/>
        <v>84</v>
      </c>
      <c r="L174" s="9">
        <f t="shared" si="13"/>
        <v>19</v>
      </c>
      <c r="M174" s="10">
        <f t="shared" si="14"/>
        <v>5.0071528411216204E-2</v>
      </c>
      <c r="N174" s="8" t="e">
        <f>VLOOKUP(A174,'FY27 Prelim Elig'!$A$7:$B$865,3,FALSE)</f>
        <v>#REF!</v>
      </c>
    </row>
    <row r="175" spans="1:14" x14ac:dyDescent="0.25">
      <c r="A175" s="36" t="s">
        <v>1007</v>
      </c>
      <c r="B175" s="36" t="s">
        <v>158</v>
      </c>
      <c r="C175" s="37">
        <v>59</v>
      </c>
      <c r="D175" s="37">
        <v>420</v>
      </c>
      <c r="E175" s="7">
        <v>0.14047619047619048</v>
      </c>
      <c r="G175" s="88">
        <v>59</v>
      </c>
      <c r="H175" s="88">
        <v>351</v>
      </c>
      <c r="I175" s="89">
        <f t="shared" ref="I175:I182" si="22">IF(H175&gt;0,G175/H175,0)</f>
        <v>0.16809116809116809</v>
      </c>
      <c r="J175" s="8"/>
      <c r="K175" s="9">
        <f t="shared" si="15"/>
        <v>0</v>
      </c>
      <c r="L175" s="9">
        <f t="shared" si="13"/>
        <v>-69</v>
      </c>
      <c r="M175" s="10">
        <f t="shared" si="14"/>
        <v>2.7614977614977609E-2</v>
      </c>
      <c r="N175" s="8" t="e">
        <f>VLOOKUP(A175,'FY27 Prelim Elig'!$A$7:$B$865,3,FALSE)</f>
        <v>#REF!</v>
      </c>
    </row>
    <row r="176" spans="1:14" x14ac:dyDescent="0.25">
      <c r="A176" s="36" t="s">
        <v>1008</v>
      </c>
      <c r="B176" s="36" t="s">
        <v>159</v>
      </c>
      <c r="C176" s="37">
        <v>53</v>
      </c>
      <c r="D176" s="37">
        <v>406</v>
      </c>
      <c r="E176" s="7">
        <v>0.13054187192118227</v>
      </c>
      <c r="G176" s="88">
        <v>56</v>
      </c>
      <c r="H176" s="88">
        <v>430</v>
      </c>
      <c r="I176" s="89">
        <f t="shared" si="22"/>
        <v>0.13023255813953488</v>
      </c>
      <c r="J176" s="8"/>
      <c r="K176" s="9">
        <f t="shared" si="15"/>
        <v>3</v>
      </c>
      <c r="L176" s="9">
        <f t="shared" si="13"/>
        <v>24</v>
      </c>
      <c r="M176" s="10">
        <f t="shared" si="14"/>
        <v>-3.0931378164739121E-4</v>
      </c>
      <c r="N176" s="8" t="e">
        <f>VLOOKUP(A176,'FY27 Prelim Elig'!$A$7:$B$865,3,FALSE)</f>
        <v>#REF!</v>
      </c>
    </row>
    <row r="177" spans="1:14" x14ac:dyDescent="0.25">
      <c r="A177" s="36" t="s">
        <v>1009</v>
      </c>
      <c r="B177" s="36" t="s">
        <v>160</v>
      </c>
      <c r="C177" s="37">
        <v>13</v>
      </c>
      <c r="D177" s="37">
        <v>136</v>
      </c>
      <c r="E177" s="7">
        <v>9.5588235294117641E-2</v>
      </c>
      <c r="G177" s="88">
        <v>17</v>
      </c>
      <c r="H177" s="88">
        <v>137</v>
      </c>
      <c r="I177" s="89">
        <f t="shared" si="22"/>
        <v>0.12408759124087591</v>
      </c>
      <c r="J177" s="8"/>
      <c r="K177" s="9">
        <f t="shared" si="15"/>
        <v>4</v>
      </c>
      <c r="L177" s="9">
        <f t="shared" si="13"/>
        <v>1</v>
      </c>
      <c r="M177" s="10">
        <f t="shared" si="14"/>
        <v>2.8499355946758273E-2</v>
      </c>
      <c r="N177" s="8" t="e">
        <f>VLOOKUP(A177,'FY27 Prelim Elig'!$A$7:$B$865,3,FALSE)</f>
        <v>#REF!</v>
      </c>
    </row>
    <row r="178" spans="1:14" x14ac:dyDescent="0.25">
      <c r="A178" s="36" t="s">
        <v>1010</v>
      </c>
      <c r="B178" s="36" t="s">
        <v>161</v>
      </c>
      <c r="C178" s="37">
        <v>9</v>
      </c>
      <c r="D178" s="37">
        <v>108</v>
      </c>
      <c r="E178" s="7">
        <v>8.3333333333333329E-2</v>
      </c>
      <c r="G178" s="88">
        <v>12</v>
      </c>
      <c r="H178" s="88">
        <v>115</v>
      </c>
      <c r="I178" s="89">
        <f t="shared" si="22"/>
        <v>0.10434782608695652</v>
      </c>
      <c r="J178" s="8"/>
      <c r="K178" s="9">
        <f t="shared" si="15"/>
        <v>3</v>
      </c>
      <c r="L178" s="9">
        <f t="shared" si="13"/>
        <v>7</v>
      </c>
      <c r="M178" s="10">
        <f t="shared" si="14"/>
        <v>2.1014492753623187E-2</v>
      </c>
      <c r="N178" s="8" t="e">
        <f>VLOOKUP(A178,'FY27 Prelim Elig'!$A$7:$B$865,3,FALSE)</f>
        <v>#REF!</v>
      </c>
    </row>
    <row r="179" spans="1:14" x14ac:dyDescent="0.25">
      <c r="A179" s="36" t="s">
        <v>1011</v>
      </c>
      <c r="B179" s="36" t="s">
        <v>162</v>
      </c>
      <c r="C179" s="37">
        <v>889</v>
      </c>
      <c r="D179" s="37">
        <v>5283</v>
      </c>
      <c r="E179" s="7">
        <v>0.16827560098428923</v>
      </c>
      <c r="G179" s="88">
        <v>1003</v>
      </c>
      <c r="H179" s="88">
        <v>5261</v>
      </c>
      <c r="I179" s="89">
        <f t="shared" si="22"/>
        <v>0.19064816574795665</v>
      </c>
      <c r="J179" s="8"/>
      <c r="K179" s="9">
        <f t="shared" si="15"/>
        <v>114</v>
      </c>
      <c r="L179" s="9">
        <f t="shared" si="13"/>
        <v>-22</v>
      </c>
      <c r="M179" s="10">
        <f t="shared" si="14"/>
        <v>2.2372564763667419E-2</v>
      </c>
      <c r="N179" s="8" t="e">
        <f>VLOOKUP(A179,'FY27 Prelim Elig'!$A$7:$B$865,3,FALSE)</f>
        <v>#REF!</v>
      </c>
    </row>
    <row r="180" spans="1:14" x14ac:dyDescent="0.25">
      <c r="A180" s="36" t="s">
        <v>1012</v>
      </c>
      <c r="B180" s="36" t="s">
        <v>163</v>
      </c>
      <c r="C180" s="37">
        <v>116</v>
      </c>
      <c r="D180" s="37">
        <v>641</v>
      </c>
      <c r="E180" s="7">
        <v>0.18096723868954759</v>
      </c>
      <c r="G180" s="88">
        <v>136</v>
      </c>
      <c r="H180" s="88">
        <v>573</v>
      </c>
      <c r="I180" s="89">
        <f t="shared" si="22"/>
        <v>0.23734729493891799</v>
      </c>
      <c r="J180" s="8"/>
      <c r="K180" s="9">
        <f t="shared" si="15"/>
        <v>20</v>
      </c>
      <c r="L180" s="9">
        <f t="shared" si="13"/>
        <v>-68</v>
      </c>
      <c r="M180" s="10">
        <f t="shared" si="14"/>
        <v>5.6380056249370397E-2</v>
      </c>
      <c r="N180" s="8" t="e">
        <f>VLOOKUP(A180,'FY27 Prelim Elig'!$A$7:$B$865,3,FALSE)</f>
        <v>#REF!</v>
      </c>
    </row>
    <row r="181" spans="1:14" x14ac:dyDescent="0.25">
      <c r="A181" s="36" t="s">
        <v>1013</v>
      </c>
      <c r="B181" s="36" t="s">
        <v>164</v>
      </c>
      <c r="C181" s="37">
        <v>434</v>
      </c>
      <c r="D181" s="37">
        <v>7746</v>
      </c>
      <c r="E181" s="7">
        <v>5.6028918151303897E-2</v>
      </c>
      <c r="G181" s="88">
        <v>417</v>
      </c>
      <c r="H181" s="88">
        <v>7906</v>
      </c>
      <c r="I181" s="89">
        <f t="shared" si="22"/>
        <v>5.2744750822160381E-2</v>
      </c>
      <c r="J181" s="8"/>
      <c r="K181" s="9">
        <f t="shared" si="15"/>
        <v>-17</v>
      </c>
      <c r="L181" s="9">
        <f t="shared" si="13"/>
        <v>160</v>
      </c>
      <c r="M181" s="10">
        <f t="shared" si="14"/>
        <v>-3.2841673291435156E-3</v>
      </c>
      <c r="N181" s="8" t="e">
        <f>VLOOKUP(A181,'FY27 Prelim Elig'!$A$7:$B$865,3,FALSE)</f>
        <v>#REF!</v>
      </c>
    </row>
    <row r="182" spans="1:14" x14ac:dyDescent="0.25">
      <c r="A182" s="36" t="s">
        <v>1014</v>
      </c>
      <c r="B182" s="36" t="s">
        <v>165</v>
      </c>
      <c r="C182" s="37">
        <v>102</v>
      </c>
      <c r="D182" s="37">
        <v>912</v>
      </c>
      <c r="E182" s="7">
        <v>0.1118421052631579</v>
      </c>
      <c r="G182" s="88">
        <v>135</v>
      </c>
      <c r="H182" s="88">
        <v>1010</v>
      </c>
      <c r="I182" s="89">
        <f t="shared" si="22"/>
        <v>0.13366336633663367</v>
      </c>
      <c r="J182" s="8"/>
      <c r="K182" s="9">
        <f t="shared" si="15"/>
        <v>33</v>
      </c>
      <c r="L182" s="9">
        <f t="shared" si="13"/>
        <v>98</v>
      </c>
      <c r="M182" s="10">
        <f t="shared" si="14"/>
        <v>2.1821261073475776E-2</v>
      </c>
      <c r="N182" s="8" t="e">
        <f>VLOOKUP(A182,'FY27 Prelim Elig'!$A$7:$B$865,3,FALSE)</f>
        <v>#REF!</v>
      </c>
    </row>
    <row r="183" spans="1:14" x14ac:dyDescent="0.25">
      <c r="A183" s="36" t="s">
        <v>1357</v>
      </c>
      <c r="B183" s="90" t="s">
        <v>2565</v>
      </c>
      <c r="C183" s="86">
        <v>65</v>
      </c>
      <c r="D183" s="86">
        <v>881</v>
      </c>
      <c r="E183" s="87">
        <v>7.3779795686719635E-2</v>
      </c>
      <c r="G183" s="88">
        <v>88</v>
      </c>
      <c r="H183" s="88">
        <v>1019</v>
      </c>
      <c r="I183" s="89">
        <f t="shared" ref="I183:I184" si="23">IF(H183&gt;0,G183/H183,0)</f>
        <v>8.6359175662414134E-2</v>
      </c>
      <c r="J183" s="8"/>
      <c r="K183" s="9">
        <f t="shared" ref="K183:K192" si="24">G183-C183</f>
        <v>23</v>
      </c>
      <c r="L183" s="9">
        <f t="shared" ref="L183:L192" si="25">H183-D183</f>
        <v>138</v>
      </c>
      <c r="M183" s="10">
        <f t="shared" ref="M183:M192" si="26">I183-E183</f>
        <v>1.2579379975694499E-2</v>
      </c>
      <c r="N183" s="8" t="e">
        <f>VLOOKUP(A183,'FY27 Prelim Elig'!$A$7:$B$865,3,FALSE)</f>
        <v>#REF!</v>
      </c>
    </row>
    <row r="184" spans="1:14" x14ac:dyDescent="0.25">
      <c r="A184" s="80" t="s">
        <v>14391</v>
      </c>
      <c r="B184" s="90" t="s">
        <v>2566</v>
      </c>
      <c r="C184" s="86">
        <v>97</v>
      </c>
      <c r="D184" s="86">
        <v>794</v>
      </c>
      <c r="E184" s="87">
        <v>0.12216624685138538</v>
      </c>
      <c r="G184" s="88">
        <v>93</v>
      </c>
      <c r="H184" s="88">
        <v>738</v>
      </c>
      <c r="I184" s="89">
        <f t="shared" si="23"/>
        <v>0.12601626016260162</v>
      </c>
      <c r="J184" s="8"/>
      <c r="K184" s="9">
        <f t="shared" si="24"/>
        <v>-4</v>
      </c>
      <c r="L184" s="9">
        <f t="shared" si="25"/>
        <v>-56</v>
      </c>
      <c r="M184" s="10">
        <f t="shared" si="26"/>
        <v>3.8500133112162327E-3</v>
      </c>
      <c r="N184" s="8" t="e">
        <f>VLOOKUP(A184,'FY27 Prelim Elig'!$A$7:$B$865,3,FALSE)</f>
        <v>#REF!</v>
      </c>
    </row>
    <row r="185" spans="1:14" x14ac:dyDescent="0.25">
      <c r="A185" s="36" t="s">
        <v>1015</v>
      </c>
      <c r="B185" s="36" t="s">
        <v>166</v>
      </c>
      <c r="C185" s="37">
        <v>705</v>
      </c>
      <c r="D185" s="37">
        <v>13536</v>
      </c>
      <c r="E185" s="7">
        <v>5.2083333333333336E-2</v>
      </c>
      <c r="G185" s="37">
        <v>851</v>
      </c>
      <c r="H185" s="37">
        <v>14122</v>
      </c>
      <c r="I185" s="7">
        <v>6.026058631921824E-2</v>
      </c>
      <c r="J185" s="8"/>
      <c r="K185" s="9">
        <f t="shared" si="24"/>
        <v>146</v>
      </c>
      <c r="L185" s="9">
        <f t="shared" si="25"/>
        <v>586</v>
      </c>
      <c r="M185" s="10">
        <f t="shared" si="26"/>
        <v>8.1772529858849044E-3</v>
      </c>
      <c r="N185" s="8" t="e">
        <f>VLOOKUP(A185,'FY27 Prelim Elig'!$A$7:$B$865,3,FALSE)</f>
        <v>#REF!</v>
      </c>
    </row>
    <row r="186" spans="1:14" x14ac:dyDescent="0.25">
      <c r="A186" s="36" t="s">
        <v>1016</v>
      </c>
      <c r="B186" s="36" t="s">
        <v>167</v>
      </c>
      <c r="C186" s="37">
        <v>78</v>
      </c>
      <c r="D186" s="37">
        <v>476</v>
      </c>
      <c r="E186" s="7">
        <v>0.1638655462184874</v>
      </c>
      <c r="G186" s="37">
        <v>82</v>
      </c>
      <c r="H186" s="37">
        <v>462</v>
      </c>
      <c r="I186" s="7">
        <f>G186/H186</f>
        <v>0.1774891774891775</v>
      </c>
      <c r="J186" s="8"/>
      <c r="K186" s="9">
        <f t="shared" si="24"/>
        <v>4</v>
      </c>
      <c r="L186" s="9">
        <f t="shared" si="25"/>
        <v>-14</v>
      </c>
      <c r="M186" s="10">
        <f t="shared" si="26"/>
        <v>1.3623631270690106E-2</v>
      </c>
      <c r="N186" s="8" t="e">
        <f>VLOOKUP(A186,'FY27 Prelim Elig'!$A$7:$B$865,3,FALSE)</f>
        <v>#REF!</v>
      </c>
    </row>
    <row r="187" spans="1:14" x14ac:dyDescent="0.25">
      <c r="A187" s="36" t="s">
        <v>1017</v>
      </c>
      <c r="B187" s="36" t="s">
        <v>168</v>
      </c>
      <c r="C187" s="37">
        <v>1358</v>
      </c>
      <c r="D187" s="37">
        <v>19937</v>
      </c>
      <c r="E187" s="7">
        <v>6.8114560866730206E-2</v>
      </c>
      <c r="G187" s="88">
        <v>1941</v>
      </c>
      <c r="H187" s="88">
        <v>21475</v>
      </c>
      <c r="I187" s="89">
        <f t="shared" ref="I187" si="27">IF(H187&gt;0,G187/H187,0)</f>
        <v>9.0384167636786958E-2</v>
      </c>
      <c r="J187" s="53"/>
      <c r="K187" s="9">
        <f t="shared" si="24"/>
        <v>583</v>
      </c>
      <c r="L187" s="9">
        <f t="shared" si="25"/>
        <v>1538</v>
      </c>
      <c r="M187" s="10">
        <f t="shared" si="26"/>
        <v>2.2269606770056752E-2</v>
      </c>
      <c r="N187" s="8" t="e">
        <f>VLOOKUP(A187,'FY27 Prelim Elig'!$A$7:$B$865,3,FALSE)</f>
        <v>#REF!</v>
      </c>
    </row>
    <row r="188" spans="1:14" x14ac:dyDescent="0.25">
      <c r="A188" s="36" t="s">
        <v>1018</v>
      </c>
      <c r="B188" s="36" t="s">
        <v>169</v>
      </c>
      <c r="C188" s="37">
        <v>72</v>
      </c>
      <c r="D188" s="37">
        <v>725</v>
      </c>
      <c r="E188" s="7">
        <v>9.9310344827586203E-2</v>
      </c>
      <c r="G188" s="37">
        <v>87</v>
      </c>
      <c r="H188" s="37">
        <v>763</v>
      </c>
      <c r="I188" s="7">
        <f>G188/H188</f>
        <v>0.11402359108781127</v>
      </c>
      <c r="J188" s="8"/>
      <c r="K188" s="9">
        <f t="shared" si="24"/>
        <v>15</v>
      </c>
      <c r="L188" s="9">
        <f t="shared" si="25"/>
        <v>38</v>
      </c>
      <c r="M188" s="10">
        <f t="shared" si="26"/>
        <v>1.4713246260225063E-2</v>
      </c>
      <c r="N188" s="8" t="e">
        <f>VLOOKUP(A188,'FY27 Prelim Elig'!$A$7:$B$865,3,FALSE)</f>
        <v>#REF!</v>
      </c>
    </row>
    <row r="189" spans="1:14" x14ac:dyDescent="0.25">
      <c r="A189" s="36" t="s">
        <v>1019</v>
      </c>
      <c r="B189" s="36" t="s">
        <v>170</v>
      </c>
      <c r="C189" s="37">
        <v>21</v>
      </c>
      <c r="D189" s="37">
        <v>106</v>
      </c>
      <c r="E189" s="7">
        <v>0.19811320754716982</v>
      </c>
      <c r="G189" s="88">
        <v>21</v>
      </c>
      <c r="H189" s="88">
        <v>113</v>
      </c>
      <c r="I189" s="89">
        <f t="shared" ref="I189" si="28">IF(H189&gt;0,G189/H189,0)</f>
        <v>0.18584070796460178</v>
      </c>
      <c r="J189" s="8"/>
      <c r="K189" s="9">
        <f t="shared" si="24"/>
        <v>0</v>
      </c>
      <c r="L189" s="9">
        <f t="shared" si="25"/>
        <v>7</v>
      </c>
      <c r="M189" s="10">
        <f t="shared" si="26"/>
        <v>-1.2272499582568042E-2</v>
      </c>
      <c r="N189" s="8" t="e">
        <f>VLOOKUP(A189,'FY27 Prelim Elig'!$A$7:$B$865,3,FALSE)</f>
        <v>#REF!</v>
      </c>
    </row>
    <row r="190" spans="1:14" x14ac:dyDescent="0.25">
      <c r="A190" s="36" t="s">
        <v>1020</v>
      </c>
      <c r="B190" s="36" t="s">
        <v>171</v>
      </c>
      <c r="C190" s="37">
        <v>64</v>
      </c>
      <c r="D190" s="37">
        <v>769</v>
      </c>
      <c r="E190" s="7">
        <v>8.3224967490247076E-2</v>
      </c>
      <c r="G190" s="37">
        <v>64</v>
      </c>
      <c r="H190" s="37">
        <v>827</v>
      </c>
      <c r="I190" s="7">
        <v>8.3224967490247076E-2</v>
      </c>
      <c r="J190" s="8"/>
      <c r="K190" s="9">
        <f t="shared" si="24"/>
        <v>0</v>
      </c>
      <c r="L190" s="9">
        <f t="shared" si="25"/>
        <v>58</v>
      </c>
      <c r="M190" s="10">
        <f t="shared" si="26"/>
        <v>0</v>
      </c>
      <c r="N190" s="8" t="e">
        <f>VLOOKUP(A190,'FY27 Prelim Elig'!$A$7:$B$865,3,FALSE)</f>
        <v>#REF!</v>
      </c>
    </row>
    <row r="191" spans="1:14" x14ac:dyDescent="0.25">
      <c r="A191" s="36" t="s">
        <v>1021</v>
      </c>
      <c r="B191" s="36" t="s">
        <v>172</v>
      </c>
      <c r="C191" s="37">
        <v>47</v>
      </c>
      <c r="D191" s="37">
        <v>178</v>
      </c>
      <c r="E191" s="7">
        <v>0.2640449438202247</v>
      </c>
      <c r="G191" s="88">
        <v>33</v>
      </c>
      <c r="H191" s="88">
        <v>165</v>
      </c>
      <c r="I191" s="89">
        <v>0.2</v>
      </c>
      <c r="J191" s="8"/>
      <c r="K191" s="9">
        <f t="shared" si="24"/>
        <v>-14</v>
      </c>
      <c r="L191" s="9">
        <f t="shared" si="25"/>
        <v>-13</v>
      </c>
      <c r="M191" s="10">
        <f t="shared" si="26"/>
        <v>-6.4044943820224687E-2</v>
      </c>
      <c r="N191" s="8" t="e">
        <f>VLOOKUP(A191,'FY27 Prelim Elig'!$A$7:$B$865,3,FALSE)</f>
        <v>#REF!</v>
      </c>
    </row>
    <row r="192" spans="1:14" x14ac:dyDescent="0.25">
      <c r="A192" s="36" t="s">
        <v>1022</v>
      </c>
      <c r="B192" s="36" t="s">
        <v>173</v>
      </c>
      <c r="C192" s="37">
        <v>9</v>
      </c>
      <c r="D192" s="37">
        <v>70</v>
      </c>
      <c r="E192" s="7">
        <v>0.12857142857142856</v>
      </c>
      <c r="G192" s="88">
        <v>11</v>
      </c>
      <c r="H192" s="88">
        <v>76</v>
      </c>
      <c r="I192" s="89">
        <v>0.14473684210526316</v>
      </c>
      <c r="J192" s="8"/>
      <c r="K192" s="9">
        <f t="shared" si="24"/>
        <v>2</v>
      </c>
      <c r="L192" s="9">
        <f t="shared" si="25"/>
        <v>6</v>
      </c>
      <c r="M192" s="10">
        <f t="shared" si="26"/>
        <v>1.6165413533834605E-2</v>
      </c>
      <c r="N192" s="8" t="e">
        <f>VLOOKUP(A192,'FY27 Prelim Elig'!$A$7:$B$865,3,FALSE)</f>
        <v>#REF!</v>
      </c>
    </row>
    <row r="193" spans="1:14" x14ac:dyDescent="0.25">
      <c r="A193" s="36" t="s">
        <v>1023</v>
      </c>
      <c r="B193" s="36" t="s">
        <v>174</v>
      </c>
      <c r="C193" s="37">
        <v>2</v>
      </c>
      <c r="D193" s="37">
        <v>108</v>
      </c>
      <c r="E193" s="7">
        <v>1.8518518518518517E-2</v>
      </c>
      <c r="G193" s="88">
        <v>11</v>
      </c>
      <c r="H193" s="88">
        <v>100</v>
      </c>
      <c r="I193" s="89">
        <v>0.11</v>
      </c>
      <c r="J193" s="8"/>
      <c r="K193" s="9">
        <f t="shared" si="15"/>
        <v>9</v>
      </c>
      <c r="L193" s="9">
        <f t="shared" si="13"/>
        <v>-8</v>
      </c>
      <c r="M193" s="10">
        <f t="shared" si="14"/>
        <v>9.1481481481481483E-2</v>
      </c>
      <c r="N193" s="8" t="e">
        <f>VLOOKUP(A193,'FY27 Prelim Elig'!$A$7:$B$865,3,FALSE)</f>
        <v>#REF!</v>
      </c>
    </row>
    <row r="194" spans="1:14" x14ac:dyDescent="0.25">
      <c r="A194" s="36" t="s">
        <v>1024</v>
      </c>
      <c r="B194" s="36" t="s">
        <v>175</v>
      </c>
      <c r="C194" s="37">
        <v>1919</v>
      </c>
      <c r="D194" s="37">
        <v>6099</v>
      </c>
      <c r="E194" s="7">
        <v>0.31464174454828658</v>
      </c>
      <c r="G194" s="88">
        <v>1891</v>
      </c>
      <c r="H194" s="88">
        <v>5903</v>
      </c>
      <c r="I194" s="89">
        <v>0.32034558698966625</v>
      </c>
      <c r="J194" s="8"/>
      <c r="K194" s="9">
        <f t="shared" si="15"/>
        <v>-28</v>
      </c>
      <c r="L194" s="9">
        <f t="shared" si="13"/>
        <v>-196</v>
      </c>
      <c r="M194" s="10">
        <f t="shared" si="14"/>
        <v>5.7038424413796696E-3</v>
      </c>
      <c r="N194" s="8" t="e">
        <f>VLOOKUP(A194,'FY27 Prelim Elig'!$A$7:$B$865,3,FALSE)</f>
        <v>#REF!</v>
      </c>
    </row>
    <row r="195" spans="1:14" x14ac:dyDescent="0.25">
      <c r="A195" s="36" t="s">
        <v>1025</v>
      </c>
      <c r="B195" s="36" t="s">
        <v>176</v>
      </c>
      <c r="C195" s="37">
        <v>118</v>
      </c>
      <c r="D195" s="37">
        <v>1601</v>
      </c>
      <c r="E195" s="7">
        <v>7.3703935040599619E-2</v>
      </c>
      <c r="G195" s="88">
        <v>137</v>
      </c>
      <c r="H195" s="88">
        <v>1497</v>
      </c>
      <c r="I195" s="89">
        <v>9.1516366065464261E-2</v>
      </c>
      <c r="J195" s="8"/>
      <c r="K195" s="9">
        <f t="shared" si="15"/>
        <v>19</v>
      </c>
      <c r="L195" s="9">
        <f t="shared" si="13"/>
        <v>-104</v>
      </c>
      <c r="M195" s="10">
        <f t="shared" si="14"/>
        <v>1.7812431024864642E-2</v>
      </c>
      <c r="N195" s="8" t="e">
        <f>VLOOKUP(A195,'FY27 Prelim Elig'!$A$7:$B$865,3,FALSE)</f>
        <v>#REF!</v>
      </c>
    </row>
    <row r="196" spans="1:14" x14ac:dyDescent="0.25">
      <c r="A196" s="36" t="s">
        <v>1034</v>
      </c>
      <c r="B196" s="36" t="s">
        <v>185</v>
      </c>
      <c r="C196" s="37">
        <v>41</v>
      </c>
      <c r="D196" s="37">
        <v>252</v>
      </c>
      <c r="E196" s="7">
        <v>0.1626984126984127</v>
      </c>
      <c r="G196" s="88">
        <v>52</v>
      </c>
      <c r="H196" s="88">
        <v>222</v>
      </c>
      <c r="I196" s="89">
        <v>0.23423423423423423</v>
      </c>
      <c r="J196" s="8"/>
      <c r="K196" s="9">
        <f>G196-C196</f>
        <v>11</v>
      </c>
      <c r="L196" s="9">
        <f>H196-D196</f>
        <v>-30</v>
      </c>
      <c r="M196" s="10">
        <f>I196-E196</f>
        <v>7.1535821535821525E-2</v>
      </c>
      <c r="N196" s="8" t="e">
        <f>VLOOKUP(A196,'FY27 Prelim Elig'!$A$7:$B$865,3,FALSE)</f>
        <v>#REF!</v>
      </c>
    </row>
    <row r="197" spans="1:14" x14ac:dyDescent="0.25">
      <c r="A197" s="36" t="s">
        <v>1026</v>
      </c>
      <c r="B197" s="36" t="s">
        <v>177</v>
      </c>
      <c r="C197" s="37">
        <v>2375</v>
      </c>
      <c r="D197" s="37">
        <v>9620</v>
      </c>
      <c r="E197" s="7">
        <v>0.24688149688149688</v>
      </c>
      <c r="G197" s="88">
        <v>3076</v>
      </c>
      <c r="H197" s="88">
        <v>9571</v>
      </c>
      <c r="I197" s="89">
        <v>0.32138752481454391</v>
      </c>
      <c r="J197" s="8"/>
      <c r="K197" s="9">
        <f t="shared" si="15"/>
        <v>701</v>
      </c>
      <c r="L197" s="9">
        <f t="shared" ref="L197:L260" si="29">H197-D197</f>
        <v>-49</v>
      </c>
      <c r="M197" s="10">
        <f t="shared" ref="M197:M260" si="30">I197-E197</f>
        <v>7.4506027933047031E-2</v>
      </c>
      <c r="N197" s="8" t="e">
        <f>VLOOKUP(A197,'FY27 Prelim Elig'!$A$7:$B$865,3,FALSE)</f>
        <v>#REF!</v>
      </c>
    </row>
    <row r="198" spans="1:14" x14ac:dyDescent="0.25">
      <c r="A198" s="36" t="s">
        <v>1027</v>
      </c>
      <c r="B198" s="36" t="s">
        <v>178</v>
      </c>
      <c r="C198" s="37">
        <v>63</v>
      </c>
      <c r="D198" s="37">
        <v>1157</v>
      </c>
      <c r="E198" s="7">
        <v>5.445116681071737E-2</v>
      </c>
      <c r="G198" s="88">
        <v>83</v>
      </c>
      <c r="H198" s="88">
        <v>1142</v>
      </c>
      <c r="I198" s="89">
        <f t="shared" ref="I198:I231" si="31">IF(H198&gt;0,G198/H198,0)</f>
        <v>7.2679509632224165E-2</v>
      </c>
      <c r="J198" s="8"/>
      <c r="K198" s="9">
        <f t="shared" ref="K198:K261" si="32">G198-C198</f>
        <v>20</v>
      </c>
      <c r="L198" s="9">
        <f t="shared" si="29"/>
        <v>-15</v>
      </c>
      <c r="M198" s="10">
        <f t="shared" si="30"/>
        <v>1.8228342821506795E-2</v>
      </c>
      <c r="N198" s="8" t="e">
        <f>VLOOKUP(A198,'FY27 Prelim Elig'!$A$7:$B$865,3,FALSE)</f>
        <v>#REF!</v>
      </c>
    </row>
    <row r="199" spans="1:14" x14ac:dyDescent="0.25">
      <c r="A199" s="36" t="s">
        <v>1028</v>
      </c>
      <c r="B199" s="36" t="s">
        <v>179</v>
      </c>
      <c r="C199" s="37">
        <v>9</v>
      </c>
      <c r="D199" s="37">
        <v>66</v>
      </c>
      <c r="E199" s="7">
        <v>0.13636363636363635</v>
      </c>
      <c r="G199" s="88">
        <v>6</v>
      </c>
      <c r="H199" s="88">
        <v>54</v>
      </c>
      <c r="I199" s="89">
        <f t="shared" si="31"/>
        <v>0.1111111111111111</v>
      </c>
      <c r="J199" s="8"/>
      <c r="K199" s="9">
        <f t="shared" si="32"/>
        <v>-3</v>
      </c>
      <c r="L199" s="9">
        <f t="shared" si="29"/>
        <v>-12</v>
      </c>
      <c r="M199" s="10">
        <f t="shared" si="30"/>
        <v>-2.5252525252525249E-2</v>
      </c>
      <c r="N199" s="8" t="e">
        <f>VLOOKUP(A199,'FY27 Prelim Elig'!$A$7:$B$865,3,FALSE)</f>
        <v>#REF!</v>
      </c>
    </row>
    <row r="200" spans="1:14" x14ac:dyDescent="0.25">
      <c r="A200" s="36" t="s">
        <v>1029</v>
      </c>
      <c r="B200" s="36" t="s">
        <v>180</v>
      </c>
      <c r="C200" s="37">
        <v>71</v>
      </c>
      <c r="D200" s="37">
        <v>2885</v>
      </c>
      <c r="E200" s="7">
        <v>2.4610051993067591E-2</v>
      </c>
      <c r="G200" s="88">
        <v>89</v>
      </c>
      <c r="H200" s="88">
        <v>3024</v>
      </c>
      <c r="I200" s="89">
        <f t="shared" si="31"/>
        <v>2.943121693121693E-2</v>
      </c>
      <c r="J200" s="8"/>
      <c r="K200" s="9">
        <f t="shared" si="32"/>
        <v>18</v>
      </c>
      <c r="L200" s="9">
        <f t="shared" si="29"/>
        <v>139</v>
      </c>
      <c r="M200" s="10">
        <f t="shared" si="30"/>
        <v>4.8211649381493388E-3</v>
      </c>
      <c r="N200" s="8" t="e">
        <f>VLOOKUP(A200,'FY27 Prelim Elig'!$A$7:$B$865,3,FALSE)</f>
        <v>#REF!</v>
      </c>
    </row>
    <row r="201" spans="1:14" x14ac:dyDescent="0.25">
      <c r="A201" s="36" t="s">
        <v>1030</v>
      </c>
      <c r="B201" s="36" t="s">
        <v>181</v>
      </c>
      <c r="C201" s="37">
        <v>1038</v>
      </c>
      <c r="D201" s="37">
        <v>6426</v>
      </c>
      <c r="E201" s="7">
        <v>0.16153127917833801</v>
      </c>
      <c r="G201" s="88">
        <v>1594</v>
      </c>
      <c r="H201" s="88">
        <v>6910</v>
      </c>
      <c r="I201" s="89">
        <f t="shared" si="31"/>
        <v>0.23068017366136034</v>
      </c>
      <c r="J201" s="8"/>
      <c r="K201" s="9">
        <f t="shared" si="32"/>
        <v>556</v>
      </c>
      <c r="L201" s="9">
        <f t="shared" si="29"/>
        <v>484</v>
      </c>
      <c r="M201" s="10">
        <f t="shared" si="30"/>
        <v>6.9148894483022333E-2</v>
      </c>
      <c r="N201" s="8" t="e">
        <f>VLOOKUP(A201,'FY27 Prelim Elig'!$A$7:$B$865,3,FALSE)</f>
        <v>#REF!</v>
      </c>
    </row>
    <row r="202" spans="1:14" x14ac:dyDescent="0.25">
      <c r="A202" s="36" t="s">
        <v>1031</v>
      </c>
      <c r="B202" s="36" t="s">
        <v>182</v>
      </c>
      <c r="C202" s="37">
        <v>31</v>
      </c>
      <c r="D202" s="37">
        <v>193</v>
      </c>
      <c r="E202" s="7">
        <v>0.16062176165803108</v>
      </c>
      <c r="G202" s="88">
        <v>36</v>
      </c>
      <c r="H202" s="88">
        <v>219</v>
      </c>
      <c r="I202" s="89">
        <f t="shared" si="31"/>
        <v>0.16438356164383561</v>
      </c>
      <c r="J202" s="8"/>
      <c r="K202" s="9">
        <f t="shared" si="32"/>
        <v>5</v>
      </c>
      <c r="L202" s="9">
        <f t="shared" si="29"/>
        <v>26</v>
      </c>
      <c r="M202" s="10">
        <f t="shared" si="30"/>
        <v>3.7617999858045315E-3</v>
      </c>
      <c r="N202" s="8" t="e">
        <f>VLOOKUP(A202,'FY27 Prelim Elig'!$A$7:$B$865,3,FALSE)</f>
        <v>#REF!</v>
      </c>
    </row>
    <row r="203" spans="1:14" x14ac:dyDescent="0.25">
      <c r="A203" s="36" t="s">
        <v>1032</v>
      </c>
      <c r="B203" s="36" t="s">
        <v>183</v>
      </c>
      <c r="C203" s="37">
        <v>33</v>
      </c>
      <c r="D203" s="37">
        <v>477</v>
      </c>
      <c r="E203" s="7">
        <v>6.9182389937106917E-2</v>
      </c>
      <c r="G203" s="88">
        <v>46</v>
      </c>
      <c r="H203" s="88">
        <v>488</v>
      </c>
      <c r="I203" s="89">
        <f t="shared" si="31"/>
        <v>9.4262295081967207E-2</v>
      </c>
      <c r="J203" s="8"/>
      <c r="K203" s="9">
        <f t="shared" si="32"/>
        <v>13</v>
      </c>
      <c r="L203" s="9">
        <f t="shared" si="29"/>
        <v>11</v>
      </c>
      <c r="M203" s="10">
        <f t="shared" si="30"/>
        <v>2.507990514486029E-2</v>
      </c>
      <c r="N203" s="8" t="e">
        <f>VLOOKUP(A203,'FY27 Prelim Elig'!$A$7:$B$865,3,FALSE)</f>
        <v>#REF!</v>
      </c>
    </row>
    <row r="204" spans="1:14" x14ac:dyDescent="0.25">
      <c r="A204" s="36" t="s">
        <v>1033</v>
      </c>
      <c r="B204" s="36" t="s">
        <v>184</v>
      </c>
      <c r="C204" s="37">
        <v>46</v>
      </c>
      <c r="D204" s="37">
        <v>382</v>
      </c>
      <c r="E204" s="7">
        <v>0.12041884816753927</v>
      </c>
      <c r="G204" s="88">
        <v>69</v>
      </c>
      <c r="H204" s="88">
        <v>330</v>
      </c>
      <c r="I204" s="89">
        <f t="shared" si="31"/>
        <v>0.20909090909090908</v>
      </c>
      <c r="J204" s="8"/>
      <c r="K204" s="9">
        <f t="shared" si="32"/>
        <v>23</v>
      </c>
      <c r="L204" s="9">
        <f t="shared" si="29"/>
        <v>-52</v>
      </c>
      <c r="M204" s="10">
        <f t="shared" si="30"/>
        <v>8.8672060923369808E-2</v>
      </c>
      <c r="N204" s="8" t="e">
        <f>VLOOKUP(A204,'FY27 Prelim Elig'!$A$7:$B$865,3,FALSE)</f>
        <v>#REF!</v>
      </c>
    </row>
    <row r="205" spans="1:14" x14ac:dyDescent="0.25">
      <c r="A205" s="46" t="s">
        <v>14371</v>
      </c>
      <c r="B205" s="8" t="s">
        <v>2567</v>
      </c>
      <c r="C205" s="86">
        <v>563</v>
      </c>
      <c r="D205" s="86">
        <v>4594</v>
      </c>
      <c r="E205" s="87">
        <v>0.12255115367871136</v>
      </c>
      <c r="G205" s="88">
        <v>651</v>
      </c>
      <c r="H205" s="88">
        <v>4821</v>
      </c>
      <c r="I205" s="89">
        <f t="shared" si="31"/>
        <v>0.13503422526446796</v>
      </c>
      <c r="J205" s="8"/>
      <c r="K205" s="9">
        <f t="shared" ref="K205" si="33">G205-C205</f>
        <v>88</v>
      </c>
      <c r="L205" s="9">
        <f t="shared" ref="L205" si="34">H205-D205</f>
        <v>227</v>
      </c>
      <c r="M205" s="10">
        <f t="shared" ref="M205" si="35">I205-E205</f>
        <v>1.2483071585756594E-2</v>
      </c>
      <c r="N205" s="8" t="e">
        <f>VLOOKUP(A205,'FY27 Prelim Elig'!$A$7:$B$865,3,FALSE)</f>
        <v>#REF!</v>
      </c>
    </row>
    <row r="206" spans="1:14" x14ac:dyDescent="0.25">
      <c r="A206" s="36" t="s">
        <v>1035</v>
      </c>
      <c r="B206" s="36" t="s">
        <v>186</v>
      </c>
      <c r="C206" s="37">
        <v>125</v>
      </c>
      <c r="D206" s="37">
        <v>1023</v>
      </c>
      <c r="E206" s="7">
        <v>0.12218963831867058</v>
      </c>
      <c r="G206" s="88">
        <v>119</v>
      </c>
      <c r="H206" s="88">
        <v>950</v>
      </c>
      <c r="I206" s="89">
        <f t="shared" si="31"/>
        <v>0.12526315789473685</v>
      </c>
      <c r="J206" s="8"/>
      <c r="K206" s="9">
        <f t="shared" si="32"/>
        <v>-6</v>
      </c>
      <c r="L206" s="9">
        <f t="shared" si="29"/>
        <v>-73</v>
      </c>
      <c r="M206" s="10">
        <f t="shared" si="30"/>
        <v>3.0735195760662748E-3</v>
      </c>
      <c r="N206" s="8" t="e">
        <f>VLOOKUP(A206,'FY27 Prelim Elig'!$A$7:$B$865,3,FALSE)</f>
        <v>#REF!</v>
      </c>
    </row>
    <row r="207" spans="1:14" x14ac:dyDescent="0.25">
      <c r="A207" s="36" t="s">
        <v>1036</v>
      </c>
      <c r="B207" s="36" t="s">
        <v>187</v>
      </c>
      <c r="C207" s="37">
        <v>45</v>
      </c>
      <c r="D207" s="37">
        <v>414</v>
      </c>
      <c r="E207" s="7">
        <v>0.10869565217391304</v>
      </c>
      <c r="G207" s="88">
        <v>50</v>
      </c>
      <c r="H207" s="88">
        <v>582</v>
      </c>
      <c r="I207" s="89">
        <f t="shared" si="31"/>
        <v>8.5910652920962199E-2</v>
      </c>
      <c r="J207" s="8"/>
      <c r="K207" s="9">
        <f t="shared" si="32"/>
        <v>5</v>
      </c>
      <c r="L207" s="9">
        <f t="shared" si="29"/>
        <v>168</v>
      </c>
      <c r="M207" s="10">
        <f t="shared" si="30"/>
        <v>-2.2784999252950841E-2</v>
      </c>
      <c r="N207" s="8" t="e">
        <f>VLOOKUP(A207,'FY27 Prelim Elig'!$A$7:$B$865,3,FALSE)</f>
        <v>#REF!</v>
      </c>
    </row>
    <row r="208" spans="1:14" x14ac:dyDescent="0.25">
      <c r="A208" s="38" t="s">
        <v>1703</v>
      </c>
      <c r="B208" s="36" t="s">
        <v>188</v>
      </c>
      <c r="C208" s="37">
        <v>17</v>
      </c>
      <c r="D208" s="37">
        <v>155</v>
      </c>
      <c r="E208" s="7">
        <v>0.10967741935483871</v>
      </c>
      <c r="G208" s="88">
        <v>16</v>
      </c>
      <c r="H208" s="88">
        <v>170</v>
      </c>
      <c r="I208" s="89">
        <f t="shared" si="31"/>
        <v>9.4117647058823528E-2</v>
      </c>
      <c r="J208" s="8"/>
      <c r="K208" s="9">
        <f t="shared" si="32"/>
        <v>-1</v>
      </c>
      <c r="L208" s="9">
        <f t="shared" si="29"/>
        <v>15</v>
      </c>
      <c r="M208" s="10">
        <f t="shared" si="30"/>
        <v>-1.5559772296015184E-2</v>
      </c>
      <c r="N208" s="8" t="e">
        <f>VLOOKUP(A208,'FY27 Prelim Elig'!$A$7:$B$865,3,FALSE)</f>
        <v>#REF!</v>
      </c>
    </row>
    <row r="209" spans="1:14" x14ac:dyDescent="0.25">
      <c r="A209" s="36" t="s">
        <v>1037</v>
      </c>
      <c r="B209" s="36" t="s">
        <v>189</v>
      </c>
      <c r="C209" s="37">
        <v>96</v>
      </c>
      <c r="D209" s="37">
        <v>783</v>
      </c>
      <c r="E209" s="7">
        <v>0.12260536398467432</v>
      </c>
      <c r="G209" s="88">
        <v>112</v>
      </c>
      <c r="H209" s="88">
        <v>732</v>
      </c>
      <c r="I209" s="89">
        <f t="shared" si="31"/>
        <v>0.15300546448087432</v>
      </c>
      <c r="J209" s="8"/>
      <c r="K209" s="9">
        <f t="shared" si="32"/>
        <v>16</v>
      </c>
      <c r="L209" s="9">
        <f t="shared" si="29"/>
        <v>-51</v>
      </c>
      <c r="M209" s="10">
        <f t="shared" si="30"/>
        <v>3.0400100496199997E-2</v>
      </c>
      <c r="N209" s="8" t="e">
        <f>VLOOKUP(A209,'FY27 Prelim Elig'!$A$7:$B$865,3,FALSE)</f>
        <v>#REF!</v>
      </c>
    </row>
    <row r="210" spans="1:14" x14ac:dyDescent="0.25">
      <c r="A210" s="36" t="s">
        <v>1038</v>
      </c>
      <c r="B210" s="36" t="s">
        <v>190</v>
      </c>
      <c r="C210" s="37">
        <v>350</v>
      </c>
      <c r="D210" s="37">
        <v>2799</v>
      </c>
      <c r="E210" s="7">
        <v>0.1250446588067167</v>
      </c>
      <c r="G210" s="88">
        <v>499</v>
      </c>
      <c r="H210" s="88">
        <v>3064</v>
      </c>
      <c r="I210" s="89">
        <f t="shared" si="31"/>
        <v>0.16285900783289817</v>
      </c>
      <c r="J210" s="8"/>
      <c r="K210" s="9">
        <f t="shared" si="32"/>
        <v>149</v>
      </c>
      <c r="L210" s="9">
        <f t="shared" si="29"/>
        <v>265</v>
      </c>
      <c r="M210" s="10">
        <f t="shared" si="30"/>
        <v>3.7814349026181471E-2</v>
      </c>
      <c r="N210" s="8" t="e">
        <f>VLOOKUP(A210,'FY27 Prelim Elig'!$A$7:$B$865,3,FALSE)</f>
        <v>#REF!</v>
      </c>
    </row>
    <row r="211" spans="1:14" x14ac:dyDescent="0.25">
      <c r="A211" s="36" t="s">
        <v>1039</v>
      </c>
      <c r="B211" s="36" t="s">
        <v>191</v>
      </c>
      <c r="C211" s="37">
        <v>834</v>
      </c>
      <c r="D211" s="37">
        <v>2783</v>
      </c>
      <c r="E211" s="7">
        <v>0.29967660797700324</v>
      </c>
      <c r="G211" s="88">
        <v>829</v>
      </c>
      <c r="H211" s="88">
        <v>2263</v>
      </c>
      <c r="I211" s="89">
        <f t="shared" si="31"/>
        <v>0.36632788334069821</v>
      </c>
      <c r="J211" s="8"/>
      <c r="K211" s="9">
        <f t="shared" si="32"/>
        <v>-5</v>
      </c>
      <c r="L211" s="9">
        <f t="shared" si="29"/>
        <v>-520</v>
      </c>
      <c r="M211" s="10">
        <f t="shared" si="30"/>
        <v>6.6651275363694973E-2</v>
      </c>
      <c r="N211" s="8" t="e">
        <f>VLOOKUP(A211,'FY27 Prelim Elig'!$A$7:$B$865,3,FALSE)</f>
        <v>#REF!</v>
      </c>
    </row>
    <row r="212" spans="1:14" x14ac:dyDescent="0.25">
      <c r="A212" s="36" t="s">
        <v>1040</v>
      </c>
      <c r="B212" s="36" t="s">
        <v>192</v>
      </c>
      <c r="C212" s="37">
        <v>876</v>
      </c>
      <c r="D212" s="37">
        <v>3329</v>
      </c>
      <c r="E212" s="7">
        <v>0.26314208471012318</v>
      </c>
      <c r="G212" s="88">
        <v>917</v>
      </c>
      <c r="H212" s="88">
        <v>3117</v>
      </c>
      <c r="I212" s="89">
        <f t="shared" si="31"/>
        <v>0.29419313442412576</v>
      </c>
      <c r="J212" s="8"/>
      <c r="K212" s="9">
        <f t="shared" si="32"/>
        <v>41</v>
      </c>
      <c r="L212" s="9">
        <f t="shared" si="29"/>
        <v>-212</v>
      </c>
      <c r="M212" s="10">
        <f t="shared" si="30"/>
        <v>3.1051049714002577E-2</v>
      </c>
      <c r="N212" s="8" t="e">
        <f>VLOOKUP(A212,'FY27 Prelim Elig'!$A$7:$B$865,3,FALSE)</f>
        <v>#REF!</v>
      </c>
    </row>
    <row r="213" spans="1:14" x14ac:dyDescent="0.25">
      <c r="A213" s="36" t="s">
        <v>1041</v>
      </c>
      <c r="B213" s="36" t="s">
        <v>193</v>
      </c>
      <c r="C213" s="37">
        <v>51</v>
      </c>
      <c r="D213" s="37">
        <v>293</v>
      </c>
      <c r="E213" s="7">
        <v>0.17406143344709898</v>
      </c>
      <c r="G213" s="88">
        <v>63</v>
      </c>
      <c r="H213" s="88">
        <v>281</v>
      </c>
      <c r="I213" s="89">
        <f t="shared" si="31"/>
        <v>0.22419928825622776</v>
      </c>
      <c r="J213" s="8"/>
      <c r="K213" s="9">
        <f t="shared" si="32"/>
        <v>12</v>
      </c>
      <c r="L213" s="9">
        <f t="shared" si="29"/>
        <v>-12</v>
      </c>
      <c r="M213" s="10">
        <f t="shared" si="30"/>
        <v>5.0137854809128773E-2</v>
      </c>
      <c r="N213" s="8" t="e">
        <f>VLOOKUP(A213,'FY27 Prelim Elig'!$A$7:$B$865,3,FALSE)</f>
        <v>#REF!</v>
      </c>
    </row>
    <row r="214" spans="1:14" x14ac:dyDescent="0.25">
      <c r="A214" s="36" t="s">
        <v>1042</v>
      </c>
      <c r="B214" s="36" t="s">
        <v>194</v>
      </c>
      <c r="C214" s="37">
        <v>61</v>
      </c>
      <c r="D214" s="37">
        <v>343</v>
      </c>
      <c r="E214" s="7">
        <v>0.17784256559766765</v>
      </c>
      <c r="G214" s="88">
        <v>55</v>
      </c>
      <c r="H214" s="88">
        <v>316</v>
      </c>
      <c r="I214" s="89">
        <f t="shared" si="31"/>
        <v>0.17405063291139242</v>
      </c>
      <c r="J214" s="8"/>
      <c r="K214" s="9">
        <f t="shared" si="32"/>
        <v>-6</v>
      </c>
      <c r="L214" s="9">
        <f t="shared" si="29"/>
        <v>-27</v>
      </c>
      <c r="M214" s="10">
        <f t="shared" si="30"/>
        <v>-3.7919326862752289E-3</v>
      </c>
      <c r="N214" s="8" t="e">
        <f>VLOOKUP(A214,'FY27 Prelim Elig'!$A$7:$B$865,3,FALSE)</f>
        <v>#REF!</v>
      </c>
    </row>
    <row r="215" spans="1:14" x14ac:dyDescent="0.25">
      <c r="A215" s="36" t="s">
        <v>1043</v>
      </c>
      <c r="B215" s="36" t="s">
        <v>195</v>
      </c>
      <c r="C215" s="37">
        <v>202</v>
      </c>
      <c r="D215" s="37">
        <v>5485</v>
      </c>
      <c r="E215" s="7">
        <v>3.6827711941659069E-2</v>
      </c>
      <c r="G215" s="88">
        <v>286</v>
      </c>
      <c r="H215" s="88">
        <v>5974</v>
      </c>
      <c r="I215" s="89">
        <f t="shared" si="31"/>
        <v>4.7874121191831272E-2</v>
      </c>
      <c r="J215" s="8"/>
      <c r="K215" s="9">
        <f t="shared" si="32"/>
        <v>84</v>
      </c>
      <c r="L215" s="9">
        <f t="shared" si="29"/>
        <v>489</v>
      </c>
      <c r="M215" s="10">
        <f t="shared" si="30"/>
        <v>1.1046409250172202E-2</v>
      </c>
      <c r="N215" s="8" t="e">
        <f>VLOOKUP(A215,'FY27 Prelim Elig'!$A$7:$B$865,3,FALSE)</f>
        <v>#REF!</v>
      </c>
    </row>
    <row r="216" spans="1:14" x14ac:dyDescent="0.25">
      <c r="A216" s="36" t="s">
        <v>1044</v>
      </c>
      <c r="B216" s="36" t="s">
        <v>196</v>
      </c>
      <c r="C216" s="37">
        <v>228</v>
      </c>
      <c r="D216" s="37">
        <v>1391</v>
      </c>
      <c r="E216" s="7">
        <v>0.16391085549964055</v>
      </c>
      <c r="G216" s="88">
        <v>312</v>
      </c>
      <c r="H216" s="88">
        <v>1415</v>
      </c>
      <c r="I216" s="89">
        <f t="shared" si="31"/>
        <v>0.22049469964664312</v>
      </c>
      <c r="J216" s="8"/>
      <c r="K216" s="9">
        <f t="shared" si="32"/>
        <v>84</v>
      </c>
      <c r="L216" s="9">
        <f t="shared" si="29"/>
        <v>24</v>
      </c>
      <c r="M216" s="10">
        <f t="shared" si="30"/>
        <v>5.6583844147002571E-2</v>
      </c>
      <c r="N216" s="8" t="e">
        <f>VLOOKUP(A216,'FY27 Prelim Elig'!$A$7:$B$865,3,FALSE)</f>
        <v>#REF!</v>
      </c>
    </row>
    <row r="217" spans="1:14" x14ac:dyDescent="0.25">
      <c r="A217" s="36" t="s">
        <v>1045</v>
      </c>
      <c r="B217" s="36" t="s">
        <v>197</v>
      </c>
      <c r="C217" s="37">
        <v>183</v>
      </c>
      <c r="D217" s="37">
        <v>4126</v>
      </c>
      <c r="E217" s="7">
        <v>4.4352884149297139E-2</v>
      </c>
      <c r="G217" s="88">
        <v>289</v>
      </c>
      <c r="H217" s="88">
        <v>5549</v>
      </c>
      <c r="I217" s="89">
        <f t="shared" si="31"/>
        <v>5.2081456118219502E-2</v>
      </c>
      <c r="J217" s="8"/>
      <c r="K217" s="9">
        <f t="shared" si="32"/>
        <v>106</v>
      </c>
      <c r="L217" s="9">
        <f t="shared" si="29"/>
        <v>1423</v>
      </c>
      <c r="M217" s="10">
        <f t="shared" si="30"/>
        <v>7.7285719689223625E-3</v>
      </c>
      <c r="N217" s="8" t="e">
        <f>VLOOKUP(A217,'FY27 Prelim Elig'!$A$7:$B$865,3,FALSE)</f>
        <v>#REF!</v>
      </c>
    </row>
    <row r="218" spans="1:14" x14ac:dyDescent="0.25">
      <c r="A218" s="36" t="s">
        <v>1046</v>
      </c>
      <c r="B218" s="36" t="s">
        <v>198</v>
      </c>
      <c r="C218" s="37">
        <v>302</v>
      </c>
      <c r="D218" s="37">
        <v>3969</v>
      </c>
      <c r="E218" s="7">
        <v>7.6089695137314187E-2</v>
      </c>
      <c r="G218" s="88">
        <v>391</v>
      </c>
      <c r="H218" s="88">
        <v>3922</v>
      </c>
      <c r="I218" s="89">
        <f t="shared" si="31"/>
        <v>9.9694033656297809E-2</v>
      </c>
      <c r="J218" s="8"/>
      <c r="K218" s="9">
        <f t="shared" si="32"/>
        <v>89</v>
      </c>
      <c r="L218" s="9">
        <f t="shared" si="29"/>
        <v>-47</v>
      </c>
      <c r="M218" s="10">
        <f t="shared" si="30"/>
        <v>2.3604338518983622E-2</v>
      </c>
      <c r="N218" s="8" t="e">
        <f>VLOOKUP(A218,'FY27 Prelim Elig'!$A$7:$B$865,3,FALSE)</f>
        <v>#REF!</v>
      </c>
    </row>
    <row r="219" spans="1:14" x14ac:dyDescent="0.25">
      <c r="A219" s="36" t="s">
        <v>1047</v>
      </c>
      <c r="B219" s="36" t="s">
        <v>199</v>
      </c>
      <c r="C219" s="37">
        <v>194</v>
      </c>
      <c r="D219" s="37">
        <v>1045</v>
      </c>
      <c r="E219" s="7">
        <v>0.18564593301435406</v>
      </c>
      <c r="G219" s="88">
        <v>192</v>
      </c>
      <c r="H219" s="88">
        <v>1001</v>
      </c>
      <c r="I219" s="89">
        <f t="shared" si="31"/>
        <v>0.19180819180819181</v>
      </c>
      <c r="J219" s="8"/>
      <c r="K219" s="9">
        <f t="shared" si="32"/>
        <v>-2</v>
      </c>
      <c r="L219" s="9">
        <f t="shared" si="29"/>
        <v>-44</v>
      </c>
      <c r="M219" s="10">
        <f t="shared" si="30"/>
        <v>6.1622587938377493E-3</v>
      </c>
      <c r="N219" s="8" t="e">
        <f>VLOOKUP(A219,'FY27 Prelim Elig'!$A$7:$B$865,3,FALSE)</f>
        <v>#REF!</v>
      </c>
    </row>
    <row r="220" spans="1:14" x14ac:dyDescent="0.25">
      <c r="A220" s="36" t="s">
        <v>1048</v>
      </c>
      <c r="B220" s="36" t="s">
        <v>200</v>
      </c>
      <c r="C220" s="37">
        <v>46</v>
      </c>
      <c r="D220" s="37">
        <v>637</v>
      </c>
      <c r="E220" s="7">
        <v>7.2213500784929358E-2</v>
      </c>
      <c r="G220" s="88">
        <v>49</v>
      </c>
      <c r="H220" s="88">
        <v>618</v>
      </c>
      <c r="I220" s="89">
        <f t="shared" si="31"/>
        <v>7.9288025889967639E-2</v>
      </c>
      <c r="J220" s="8"/>
      <c r="K220" s="9">
        <f t="shared" si="32"/>
        <v>3</v>
      </c>
      <c r="L220" s="9">
        <f t="shared" si="29"/>
        <v>-19</v>
      </c>
      <c r="M220" s="10">
        <f t="shared" si="30"/>
        <v>7.0745251050382818E-3</v>
      </c>
      <c r="N220" s="8" t="e">
        <f>VLOOKUP(A220,'FY27 Prelim Elig'!$A$7:$B$865,3,FALSE)</f>
        <v>#REF!</v>
      </c>
    </row>
    <row r="221" spans="1:14" x14ac:dyDescent="0.25">
      <c r="A221" s="36" t="s">
        <v>1049</v>
      </c>
      <c r="B221" s="36" t="s">
        <v>201</v>
      </c>
      <c r="C221" s="37">
        <v>54</v>
      </c>
      <c r="D221" s="37">
        <v>513</v>
      </c>
      <c r="E221" s="7">
        <v>0.10526315789473684</v>
      </c>
      <c r="G221" s="88">
        <v>60</v>
      </c>
      <c r="H221" s="88">
        <v>473</v>
      </c>
      <c r="I221" s="89">
        <f t="shared" si="31"/>
        <v>0.12684989429175475</v>
      </c>
      <c r="J221" s="8"/>
      <c r="K221" s="9">
        <f t="shared" si="32"/>
        <v>6</v>
      </c>
      <c r="L221" s="9">
        <f t="shared" si="29"/>
        <v>-40</v>
      </c>
      <c r="M221" s="10">
        <f t="shared" si="30"/>
        <v>2.1586736397017914E-2</v>
      </c>
      <c r="N221" s="8" t="e">
        <f>VLOOKUP(A221,'FY27 Prelim Elig'!$A$7:$B$865,3,FALSE)</f>
        <v>#REF!</v>
      </c>
    </row>
    <row r="222" spans="1:14" x14ac:dyDescent="0.25">
      <c r="A222" s="36" t="s">
        <v>1050</v>
      </c>
      <c r="B222" s="36" t="s">
        <v>202</v>
      </c>
      <c r="C222" s="37">
        <v>28</v>
      </c>
      <c r="D222" s="37">
        <v>299</v>
      </c>
      <c r="E222" s="7">
        <v>9.3645484949832769E-2</v>
      </c>
      <c r="G222" s="88">
        <v>28</v>
      </c>
      <c r="H222" s="88">
        <v>276</v>
      </c>
      <c r="I222" s="89">
        <f t="shared" si="31"/>
        <v>0.10144927536231885</v>
      </c>
      <c r="J222" s="8"/>
      <c r="K222" s="9">
        <f t="shared" si="32"/>
        <v>0</v>
      </c>
      <c r="L222" s="9">
        <f t="shared" si="29"/>
        <v>-23</v>
      </c>
      <c r="M222" s="10">
        <f t="shared" si="30"/>
        <v>7.803790412486078E-3</v>
      </c>
      <c r="N222" s="8" t="e">
        <f>VLOOKUP(A222,'FY27 Prelim Elig'!$A$7:$B$865,3,FALSE)</f>
        <v>#REF!</v>
      </c>
    </row>
    <row r="223" spans="1:14" x14ac:dyDescent="0.25">
      <c r="A223" s="36" t="s">
        <v>1051</v>
      </c>
      <c r="B223" s="36" t="s">
        <v>203</v>
      </c>
      <c r="C223" s="37">
        <v>49</v>
      </c>
      <c r="D223" s="37">
        <v>422</v>
      </c>
      <c r="E223" s="7">
        <v>0.11611374407582939</v>
      </c>
      <c r="G223" s="88">
        <v>59</v>
      </c>
      <c r="H223" s="88">
        <v>403</v>
      </c>
      <c r="I223" s="89">
        <f t="shared" si="31"/>
        <v>0.14640198511166252</v>
      </c>
      <c r="J223" s="8"/>
      <c r="K223" s="9">
        <f t="shared" si="32"/>
        <v>10</v>
      </c>
      <c r="L223" s="9">
        <f t="shared" si="29"/>
        <v>-19</v>
      </c>
      <c r="M223" s="10">
        <f t="shared" si="30"/>
        <v>3.0288241035833136E-2</v>
      </c>
      <c r="N223" s="8" t="e">
        <f>VLOOKUP(A223,'FY27 Prelim Elig'!$A$7:$B$865,3,FALSE)</f>
        <v>#REF!</v>
      </c>
    </row>
    <row r="224" spans="1:14" x14ac:dyDescent="0.25">
      <c r="A224" s="36" t="s">
        <v>1052</v>
      </c>
      <c r="B224" s="36" t="s">
        <v>204</v>
      </c>
      <c r="C224" s="37">
        <v>167</v>
      </c>
      <c r="D224" s="37">
        <v>732</v>
      </c>
      <c r="E224" s="7">
        <v>0.22814207650273224</v>
      </c>
      <c r="G224" s="88">
        <v>209</v>
      </c>
      <c r="H224" s="88">
        <v>728</v>
      </c>
      <c r="I224" s="89">
        <f t="shared" si="31"/>
        <v>0.28708791208791207</v>
      </c>
      <c r="J224" s="8"/>
      <c r="K224" s="9">
        <f t="shared" si="32"/>
        <v>42</v>
      </c>
      <c r="L224" s="9">
        <f t="shared" si="29"/>
        <v>-4</v>
      </c>
      <c r="M224" s="10">
        <f t="shared" si="30"/>
        <v>5.8945835585179823E-2</v>
      </c>
      <c r="N224" s="8" t="e">
        <f>VLOOKUP(A224,'FY27 Prelim Elig'!$A$7:$B$865,3,FALSE)</f>
        <v>#REF!</v>
      </c>
    </row>
    <row r="225" spans="1:14" x14ac:dyDescent="0.25">
      <c r="A225" s="36" t="s">
        <v>1053</v>
      </c>
      <c r="B225" s="36" t="s">
        <v>205</v>
      </c>
      <c r="C225" s="37">
        <v>96</v>
      </c>
      <c r="D225" s="37">
        <v>651</v>
      </c>
      <c r="E225" s="7">
        <v>0.14746543778801843</v>
      </c>
      <c r="G225" s="88">
        <v>134</v>
      </c>
      <c r="H225" s="88">
        <v>635</v>
      </c>
      <c r="I225" s="89">
        <f t="shared" si="31"/>
        <v>0.21102362204724409</v>
      </c>
      <c r="J225" s="8"/>
      <c r="K225" s="9">
        <f t="shared" si="32"/>
        <v>38</v>
      </c>
      <c r="L225" s="9">
        <f t="shared" si="29"/>
        <v>-16</v>
      </c>
      <c r="M225" s="10">
        <f t="shared" si="30"/>
        <v>6.3558184259225659E-2</v>
      </c>
      <c r="N225" s="8" t="e">
        <f>VLOOKUP(A225,'FY27 Prelim Elig'!$A$7:$B$865,3,FALSE)</f>
        <v>#REF!</v>
      </c>
    </row>
    <row r="226" spans="1:14" x14ac:dyDescent="0.25">
      <c r="A226" s="36" t="s">
        <v>1054</v>
      </c>
      <c r="B226" s="36" t="s">
        <v>206</v>
      </c>
      <c r="C226" s="37">
        <v>35</v>
      </c>
      <c r="D226" s="37">
        <v>263</v>
      </c>
      <c r="E226" s="7">
        <v>0.13307984790874525</v>
      </c>
      <c r="G226" s="88">
        <v>35</v>
      </c>
      <c r="H226" s="88">
        <v>256</v>
      </c>
      <c r="I226" s="89">
        <f t="shared" si="31"/>
        <v>0.13671875</v>
      </c>
      <c r="J226" s="8"/>
      <c r="K226" s="9">
        <f t="shared" si="32"/>
        <v>0</v>
      </c>
      <c r="L226" s="9">
        <f t="shared" si="29"/>
        <v>-7</v>
      </c>
      <c r="M226" s="10">
        <f t="shared" si="30"/>
        <v>3.6389020912547532E-3</v>
      </c>
      <c r="N226" s="8" t="e">
        <f>VLOOKUP(A226,'FY27 Prelim Elig'!$A$7:$B$865,3,FALSE)</f>
        <v>#REF!</v>
      </c>
    </row>
    <row r="227" spans="1:14" x14ac:dyDescent="0.25">
      <c r="A227" s="36" t="s">
        <v>1055</v>
      </c>
      <c r="B227" s="36" t="s">
        <v>207</v>
      </c>
      <c r="C227" s="37">
        <v>56</v>
      </c>
      <c r="D227" s="37">
        <v>718</v>
      </c>
      <c r="E227" s="7">
        <v>7.7994428969359333E-2</v>
      </c>
      <c r="G227" s="88">
        <v>50</v>
      </c>
      <c r="H227" s="88">
        <v>654</v>
      </c>
      <c r="I227" s="89">
        <f t="shared" si="31"/>
        <v>7.64525993883792E-2</v>
      </c>
      <c r="J227" s="8"/>
      <c r="K227" s="9">
        <f t="shared" si="32"/>
        <v>-6</v>
      </c>
      <c r="L227" s="9">
        <f t="shared" si="29"/>
        <v>-64</v>
      </c>
      <c r="M227" s="10">
        <f t="shared" si="30"/>
        <v>-1.5418295809801336E-3</v>
      </c>
      <c r="N227" s="8" t="e">
        <f>VLOOKUP(A227,'FY27 Prelim Elig'!$A$7:$B$865,3,FALSE)</f>
        <v>#REF!</v>
      </c>
    </row>
    <row r="228" spans="1:14" x14ac:dyDescent="0.25">
      <c r="A228" s="36" t="s">
        <v>1056</v>
      </c>
      <c r="B228" s="36" t="s">
        <v>208</v>
      </c>
      <c r="C228" s="37">
        <v>519</v>
      </c>
      <c r="D228" s="37">
        <v>3663</v>
      </c>
      <c r="E228" s="7">
        <v>0.14168714168714169</v>
      </c>
      <c r="G228" s="88">
        <v>599</v>
      </c>
      <c r="H228" s="88">
        <v>4065</v>
      </c>
      <c r="I228" s="89">
        <f t="shared" si="31"/>
        <v>0.14735547355473555</v>
      </c>
      <c r="J228" s="8"/>
      <c r="K228" s="9">
        <f t="shared" si="32"/>
        <v>80</v>
      </c>
      <c r="L228" s="9">
        <f t="shared" si="29"/>
        <v>402</v>
      </c>
      <c r="M228" s="10">
        <f t="shared" si="30"/>
        <v>5.6683318675938565E-3</v>
      </c>
      <c r="N228" s="8" t="e">
        <f>VLOOKUP(A228,'FY27 Prelim Elig'!$A$7:$B$865,3,FALSE)</f>
        <v>#REF!</v>
      </c>
    </row>
    <row r="229" spans="1:14" x14ac:dyDescent="0.25">
      <c r="A229" s="36" t="s">
        <v>1057</v>
      </c>
      <c r="B229" s="36" t="s">
        <v>209</v>
      </c>
      <c r="C229" s="37">
        <v>614</v>
      </c>
      <c r="D229" s="37">
        <v>2717</v>
      </c>
      <c r="E229" s="7">
        <v>0.22598454177401545</v>
      </c>
      <c r="G229" s="88">
        <v>779</v>
      </c>
      <c r="H229" s="88">
        <v>2997</v>
      </c>
      <c r="I229" s="89">
        <f t="shared" si="31"/>
        <v>0.25992659325992662</v>
      </c>
      <c r="J229" s="8"/>
      <c r="K229" s="9">
        <f t="shared" si="32"/>
        <v>165</v>
      </c>
      <c r="L229" s="9">
        <f t="shared" si="29"/>
        <v>280</v>
      </c>
      <c r="M229" s="10">
        <f t="shared" si="30"/>
        <v>3.3942051485911173E-2</v>
      </c>
      <c r="N229" s="8" t="e">
        <f>VLOOKUP(A229,'FY27 Prelim Elig'!$A$7:$B$865,3,FALSE)</f>
        <v>#REF!</v>
      </c>
    </row>
    <row r="230" spans="1:14" x14ac:dyDescent="0.25">
      <c r="A230" s="36" t="s">
        <v>1058</v>
      </c>
      <c r="B230" s="36" t="s">
        <v>210</v>
      </c>
      <c r="C230" s="37">
        <v>120</v>
      </c>
      <c r="D230" s="37">
        <v>1251</v>
      </c>
      <c r="E230" s="7">
        <v>9.5923261390887291E-2</v>
      </c>
      <c r="G230" s="88">
        <v>150</v>
      </c>
      <c r="H230" s="88">
        <v>1184</v>
      </c>
      <c r="I230" s="89">
        <f t="shared" si="31"/>
        <v>0.1266891891891892</v>
      </c>
      <c r="J230" s="8"/>
      <c r="K230" s="9">
        <f t="shared" si="32"/>
        <v>30</v>
      </c>
      <c r="L230" s="9">
        <f t="shared" si="29"/>
        <v>-67</v>
      </c>
      <c r="M230" s="10">
        <f t="shared" si="30"/>
        <v>3.0765927798301909E-2</v>
      </c>
      <c r="N230" s="8" t="e">
        <f>VLOOKUP(A230,'FY27 Prelim Elig'!$A$7:$B$865,3,FALSE)</f>
        <v>#REF!</v>
      </c>
    </row>
    <row r="231" spans="1:14" x14ac:dyDescent="0.25">
      <c r="A231" s="36" t="s">
        <v>1059</v>
      </c>
      <c r="B231" s="36" t="s">
        <v>211</v>
      </c>
      <c r="C231" s="37">
        <v>206</v>
      </c>
      <c r="D231" s="37">
        <v>1886</v>
      </c>
      <c r="E231" s="7">
        <v>0.10922587486744433</v>
      </c>
      <c r="G231" s="88">
        <v>253</v>
      </c>
      <c r="H231" s="88">
        <v>1817</v>
      </c>
      <c r="I231" s="89">
        <f t="shared" si="31"/>
        <v>0.13924050632911392</v>
      </c>
      <c r="J231" s="8"/>
      <c r="K231" s="9">
        <f t="shared" si="32"/>
        <v>47</v>
      </c>
      <c r="L231" s="9">
        <f t="shared" si="29"/>
        <v>-69</v>
      </c>
      <c r="M231" s="10">
        <f t="shared" si="30"/>
        <v>3.0014631461669591E-2</v>
      </c>
      <c r="N231" s="8" t="e">
        <f>VLOOKUP(A231,'FY27 Prelim Elig'!$A$7:$B$865,3,FALSE)</f>
        <v>#REF!</v>
      </c>
    </row>
    <row r="232" spans="1:14" x14ac:dyDescent="0.25">
      <c r="A232" s="36" t="s">
        <v>1060</v>
      </c>
      <c r="B232" s="36" t="s">
        <v>212</v>
      </c>
      <c r="C232" s="37">
        <v>47</v>
      </c>
      <c r="D232" s="37">
        <v>449</v>
      </c>
      <c r="E232" s="7">
        <v>0.10467706013363029</v>
      </c>
      <c r="G232" s="37">
        <v>58</v>
      </c>
      <c r="H232" s="37">
        <v>514</v>
      </c>
      <c r="I232" s="7">
        <v>0.11284046692607004</v>
      </c>
      <c r="J232" s="8"/>
      <c r="K232" s="9">
        <f t="shared" si="32"/>
        <v>11</v>
      </c>
      <c r="L232" s="9">
        <f t="shared" si="29"/>
        <v>65</v>
      </c>
      <c r="M232" s="10">
        <f t="shared" si="30"/>
        <v>8.1634067924397508E-3</v>
      </c>
      <c r="N232" s="8" t="e">
        <f>VLOOKUP(A232,'FY27 Prelim Elig'!$A$7:$B$865,3,FALSE)</f>
        <v>#REF!</v>
      </c>
    </row>
    <row r="233" spans="1:14" x14ac:dyDescent="0.25">
      <c r="A233" s="36" t="s">
        <v>1061</v>
      </c>
      <c r="B233" s="36" t="s">
        <v>213</v>
      </c>
      <c r="C233" s="37">
        <v>2494</v>
      </c>
      <c r="D233" s="37">
        <v>6813</v>
      </c>
      <c r="E233" s="7">
        <v>0.36606487597240567</v>
      </c>
      <c r="G233" s="37">
        <v>2121</v>
      </c>
      <c r="H233" s="37">
        <v>4706</v>
      </c>
      <c r="I233" s="7">
        <v>0.45070123246918825</v>
      </c>
      <c r="J233" s="8"/>
      <c r="K233" s="9">
        <f t="shared" si="32"/>
        <v>-373</v>
      </c>
      <c r="L233" s="9">
        <f t="shared" si="29"/>
        <v>-2107</v>
      </c>
      <c r="M233" s="10">
        <f t="shared" si="30"/>
        <v>8.4636356496782583E-2</v>
      </c>
      <c r="N233" s="8" t="e">
        <f>VLOOKUP(A233,'FY27 Prelim Elig'!$A$7:$B$865,3,FALSE)</f>
        <v>#REF!</v>
      </c>
    </row>
    <row r="234" spans="1:14" x14ac:dyDescent="0.25">
      <c r="A234" s="36" t="s">
        <v>1062</v>
      </c>
      <c r="B234" s="36" t="s">
        <v>214</v>
      </c>
      <c r="C234" s="37">
        <v>63</v>
      </c>
      <c r="D234" s="37">
        <v>584</v>
      </c>
      <c r="E234" s="7">
        <v>0.10787671232876712</v>
      </c>
      <c r="G234" s="37">
        <v>117</v>
      </c>
      <c r="H234" s="37">
        <v>834</v>
      </c>
      <c r="I234" s="7">
        <v>0.14028776978417265</v>
      </c>
      <c r="J234" s="8"/>
      <c r="K234" s="9">
        <f t="shared" si="32"/>
        <v>54</v>
      </c>
      <c r="L234" s="9">
        <f t="shared" si="29"/>
        <v>250</v>
      </c>
      <c r="M234" s="10">
        <f t="shared" si="30"/>
        <v>3.2411057455405526E-2</v>
      </c>
      <c r="N234" s="8" t="e">
        <f>VLOOKUP(A234,'FY27 Prelim Elig'!$A$7:$B$865,3,FALSE)</f>
        <v>#REF!</v>
      </c>
    </row>
    <row r="235" spans="1:14" x14ac:dyDescent="0.25">
      <c r="A235" s="36" t="s">
        <v>1063</v>
      </c>
      <c r="B235" s="36" t="s">
        <v>215</v>
      </c>
      <c r="C235" s="37">
        <v>51</v>
      </c>
      <c r="D235" s="37">
        <v>293</v>
      </c>
      <c r="E235" s="7">
        <v>0.17406143344709898</v>
      </c>
      <c r="G235" s="37">
        <v>44</v>
      </c>
      <c r="H235" s="37">
        <v>283</v>
      </c>
      <c r="I235" s="7">
        <v>0.15547703180212014</v>
      </c>
      <c r="J235" s="8"/>
      <c r="K235" s="9">
        <f t="shared" si="32"/>
        <v>-7</v>
      </c>
      <c r="L235" s="9">
        <f t="shared" si="29"/>
        <v>-10</v>
      </c>
      <c r="M235" s="10">
        <f t="shared" si="30"/>
        <v>-1.8584401644978849E-2</v>
      </c>
      <c r="N235" s="8" t="e">
        <f>VLOOKUP(A235,'FY27 Prelim Elig'!$A$7:$B$865,3,FALSE)</f>
        <v>#REF!</v>
      </c>
    </row>
    <row r="236" spans="1:14" x14ac:dyDescent="0.25">
      <c r="A236" s="36" t="s">
        <v>1064</v>
      </c>
      <c r="B236" s="36" t="s">
        <v>216</v>
      </c>
      <c r="C236" s="37">
        <v>35</v>
      </c>
      <c r="D236" s="37">
        <v>274</v>
      </c>
      <c r="E236" s="7">
        <v>0.12773722627737227</v>
      </c>
      <c r="G236" s="37">
        <v>39</v>
      </c>
      <c r="H236" s="37">
        <v>331</v>
      </c>
      <c r="I236" s="7">
        <v>0.11782477341389729</v>
      </c>
      <c r="J236" s="8"/>
      <c r="K236" s="9">
        <f t="shared" si="32"/>
        <v>4</v>
      </c>
      <c r="L236" s="9">
        <f t="shared" si="29"/>
        <v>57</v>
      </c>
      <c r="M236" s="10">
        <f t="shared" si="30"/>
        <v>-9.9124528634749881E-3</v>
      </c>
      <c r="N236" s="8" t="e">
        <f>VLOOKUP(A236,'FY27 Prelim Elig'!$A$7:$B$865,3,FALSE)</f>
        <v>#REF!</v>
      </c>
    </row>
    <row r="237" spans="1:14" x14ac:dyDescent="0.25">
      <c r="A237" s="36" t="s">
        <v>1065</v>
      </c>
      <c r="B237" s="36" t="s">
        <v>217</v>
      </c>
      <c r="C237" s="37">
        <v>118</v>
      </c>
      <c r="D237" s="37">
        <v>950</v>
      </c>
      <c r="E237" s="7">
        <v>0.12421052631578948</v>
      </c>
      <c r="G237" s="37">
        <v>136</v>
      </c>
      <c r="H237" s="37">
        <v>939</v>
      </c>
      <c r="I237" s="7">
        <v>0.14483493077742279</v>
      </c>
      <c r="J237" s="8"/>
      <c r="K237" s="9">
        <f t="shared" si="32"/>
        <v>18</v>
      </c>
      <c r="L237" s="9">
        <f t="shared" si="29"/>
        <v>-11</v>
      </c>
      <c r="M237" s="10">
        <f t="shared" si="30"/>
        <v>2.0624404461633314E-2</v>
      </c>
      <c r="N237" s="8" t="e">
        <f>VLOOKUP(A237,'FY27 Prelim Elig'!$A$7:$B$865,3,FALSE)</f>
        <v>#REF!</v>
      </c>
    </row>
    <row r="238" spans="1:14" x14ac:dyDescent="0.25">
      <c r="A238" s="36" t="s">
        <v>1066</v>
      </c>
      <c r="B238" s="36" t="s">
        <v>218</v>
      </c>
      <c r="C238" s="37">
        <v>349</v>
      </c>
      <c r="D238" s="37">
        <v>7974</v>
      </c>
      <c r="E238" s="7">
        <v>4.3767243541509911E-2</v>
      </c>
      <c r="G238" s="37">
        <v>515</v>
      </c>
      <c r="H238" s="37">
        <v>9025</v>
      </c>
      <c r="I238" s="7">
        <v>5.706371191135734E-2</v>
      </c>
      <c r="J238" s="8"/>
      <c r="K238" s="9">
        <f t="shared" si="32"/>
        <v>166</v>
      </c>
      <c r="L238" s="9">
        <f t="shared" si="29"/>
        <v>1051</v>
      </c>
      <c r="M238" s="10">
        <f t="shared" si="30"/>
        <v>1.3296468369847429E-2</v>
      </c>
      <c r="N238" s="8" t="e">
        <f>VLOOKUP(A238,'FY27 Prelim Elig'!$A$7:$B$865,3,FALSE)</f>
        <v>#REF!</v>
      </c>
    </row>
    <row r="239" spans="1:14" x14ac:dyDescent="0.25">
      <c r="A239" s="36" t="s">
        <v>1067</v>
      </c>
      <c r="B239" s="36" t="s">
        <v>219</v>
      </c>
      <c r="C239" s="37">
        <v>388</v>
      </c>
      <c r="D239" s="37">
        <v>3286</v>
      </c>
      <c r="E239" s="7">
        <v>0.11807668898356664</v>
      </c>
      <c r="G239" s="37">
        <v>430</v>
      </c>
      <c r="H239" s="37">
        <v>3281</v>
      </c>
      <c r="I239" s="7">
        <v>0.13105760438890582</v>
      </c>
      <c r="J239" s="8"/>
      <c r="K239" s="9">
        <f t="shared" si="32"/>
        <v>42</v>
      </c>
      <c r="L239" s="9">
        <f t="shared" si="29"/>
        <v>-5</v>
      </c>
      <c r="M239" s="10">
        <f t="shared" si="30"/>
        <v>1.2980915405339175E-2</v>
      </c>
      <c r="N239" s="8" t="e">
        <f>VLOOKUP(A239,'FY27 Prelim Elig'!$A$7:$B$865,3,FALSE)</f>
        <v>#REF!</v>
      </c>
    </row>
    <row r="240" spans="1:14" ht="16.5" customHeight="1" x14ac:dyDescent="0.25">
      <c r="A240" s="36" t="s">
        <v>1068</v>
      </c>
      <c r="B240" s="36" t="s">
        <v>220</v>
      </c>
      <c r="C240" s="37">
        <v>108</v>
      </c>
      <c r="D240" s="37">
        <v>361</v>
      </c>
      <c r="E240" s="7">
        <v>0.29916897506925205</v>
      </c>
      <c r="G240" s="37">
        <v>114</v>
      </c>
      <c r="H240" s="37">
        <v>373</v>
      </c>
      <c r="I240" s="7">
        <v>0.30563002680965146</v>
      </c>
      <c r="J240" s="8"/>
      <c r="K240" s="9">
        <f t="shared" si="32"/>
        <v>6</v>
      </c>
      <c r="L240" s="9">
        <f t="shared" si="29"/>
        <v>12</v>
      </c>
      <c r="M240" s="10">
        <f t="shared" si="30"/>
        <v>6.4610517403994039E-3</v>
      </c>
      <c r="N240" s="8" t="e">
        <f>VLOOKUP(A240,'FY27 Prelim Elig'!$A$7:$B$865,3,FALSE)</f>
        <v>#REF!</v>
      </c>
    </row>
    <row r="241" spans="1:14" x14ac:dyDescent="0.25">
      <c r="A241" s="36" t="s">
        <v>1069</v>
      </c>
      <c r="B241" s="36" t="s">
        <v>221</v>
      </c>
      <c r="C241" s="37">
        <v>90</v>
      </c>
      <c r="D241" s="37">
        <v>1247</v>
      </c>
      <c r="E241" s="7">
        <v>7.2173215717722533E-2</v>
      </c>
      <c r="G241" s="88">
        <v>125</v>
      </c>
      <c r="H241" s="88">
        <v>1316</v>
      </c>
      <c r="I241" s="89">
        <f t="shared" ref="I241:I242" si="36">IF(H241&gt;0,G241/H241,0)</f>
        <v>9.4984802431610948E-2</v>
      </c>
      <c r="J241" s="8"/>
      <c r="K241" s="9">
        <f t="shared" si="32"/>
        <v>35</v>
      </c>
      <c r="L241" s="9">
        <f t="shared" si="29"/>
        <v>69</v>
      </c>
      <c r="M241" s="10">
        <f t="shared" si="30"/>
        <v>2.2811586713888415E-2</v>
      </c>
      <c r="N241" s="8" t="e">
        <f>VLOOKUP(A241,'FY27 Prelim Elig'!$A$7:$B$865,3,FALSE)</f>
        <v>#REF!</v>
      </c>
    </row>
    <row r="242" spans="1:14" x14ac:dyDescent="0.25">
      <c r="A242" s="36" t="s">
        <v>1070</v>
      </c>
      <c r="B242" s="36" t="s">
        <v>222</v>
      </c>
      <c r="C242" s="37">
        <v>196</v>
      </c>
      <c r="D242" s="37">
        <v>973</v>
      </c>
      <c r="E242" s="7">
        <v>0.20143884892086331</v>
      </c>
      <c r="G242" s="88">
        <v>244</v>
      </c>
      <c r="H242" s="88">
        <v>952</v>
      </c>
      <c r="I242" s="89">
        <f t="shared" si="36"/>
        <v>0.25630252100840334</v>
      </c>
      <c r="J242" s="8"/>
      <c r="K242" s="9">
        <f t="shared" si="32"/>
        <v>48</v>
      </c>
      <c r="L242" s="9">
        <f t="shared" si="29"/>
        <v>-21</v>
      </c>
      <c r="M242" s="10">
        <f t="shared" si="30"/>
        <v>5.4863672087540033E-2</v>
      </c>
      <c r="N242" s="8" t="e">
        <f>VLOOKUP(A242,'FY27 Prelim Elig'!$A$7:$B$865,3,FALSE)</f>
        <v>#REF!</v>
      </c>
    </row>
    <row r="243" spans="1:14" ht="15.75" customHeight="1" x14ac:dyDescent="0.25">
      <c r="A243" s="36" t="s">
        <v>1071</v>
      </c>
      <c r="B243" s="36" t="s">
        <v>223</v>
      </c>
      <c r="C243" s="37">
        <v>33</v>
      </c>
      <c r="D243" s="37">
        <v>361</v>
      </c>
      <c r="E243" s="7">
        <v>9.141274238227147E-2</v>
      </c>
      <c r="G243" s="37">
        <v>46</v>
      </c>
      <c r="H243" s="37">
        <v>361</v>
      </c>
      <c r="I243" s="7">
        <f>G243/H243</f>
        <v>0.12742382271468145</v>
      </c>
      <c r="J243" s="8"/>
      <c r="K243" s="9">
        <f t="shared" si="32"/>
        <v>13</v>
      </c>
      <c r="L243" s="9">
        <f t="shared" si="29"/>
        <v>0</v>
      </c>
      <c r="M243" s="10">
        <f t="shared" si="30"/>
        <v>3.6011080332409975E-2</v>
      </c>
      <c r="N243" s="8" t="s">
        <v>14404</v>
      </c>
    </row>
    <row r="244" spans="1:14" x14ac:dyDescent="0.25">
      <c r="A244" s="36" t="s">
        <v>1072</v>
      </c>
      <c r="B244" s="36" t="s">
        <v>224</v>
      </c>
      <c r="C244" s="37">
        <v>244</v>
      </c>
      <c r="D244" s="37">
        <v>8656</v>
      </c>
      <c r="E244" s="7">
        <v>2.8188539741219962E-2</v>
      </c>
      <c r="G244" s="37">
        <v>343</v>
      </c>
      <c r="H244" s="37">
        <v>9534</v>
      </c>
      <c r="I244" s="7">
        <v>3.5976505139500736E-2</v>
      </c>
      <c r="J244" s="8"/>
      <c r="K244" s="9">
        <f t="shared" si="32"/>
        <v>99</v>
      </c>
      <c r="L244" s="9">
        <f t="shared" si="29"/>
        <v>878</v>
      </c>
      <c r="M244" s="10">
        <f t="shared" si="30"/>
        <v>7.7879653982807738E-3</v>
      </c>
      <c r="N244" s="8" t="e">
        <f>VLOOKUP(A244,'FY27 Prelim Elig'!$A$7:$B$865,3,FALSE)</f>
        <v>#REF!</v>
      </c>
    </row>
    <row r="245" spans="1:14" x14ac:dyDescent="0.25">
      <c r="A245" s="36" t="s">
        <v>1073</v>
      </c>
      <c r="B245" s="36" t="s">
        <v>225</v>
      </c>
      <c r="C245" s="37">
        <v>48</v>
      </c>
      <c r="D245" s="37">
        <v>742</v>
      </c>
      <c r="E245" s="7">
        <v>6.4690026954177901E-2</v>
      </c>
      <c r="G245" s="37">
        <v>66</v>
      </c>
      <c r="H245" s="37">
        <v>739</v>
      </c>
      <c r="I245" s="7">
        <v>8.9309878213802429E-2</v>
      </c>
      <c r="J245" s="8"/>
      <c r="K245" s="9">
        <f t="shared" si="32"/>
        <v>18</v>
      </c>
      <c r="L245" s="9">
        <f t="shared" si="29"/>
        <v>-3</v>
      </c>
      <c r="M245" s="10">
        <f t="shared" si="30"/>
        <v>2.4619851259624528E-2</v>
      </c>
      <c r="N245" s="8" t="e">
        <f>VLOOKUP(A245,'FY27 Prelim Elig'!$A$7:$B$865,3,FALSE)</f>
        <v>#REF!</v>
      </c>
    </row>
    <row r="246" spans="1:14" x14ac:dyDescent="0.25">
      <c r="A246" s="36" t="s">
        <v>1074</v>
      </c>
      <c r="B246" s="36" t="s">
        <v>226</v>
      </c>
      <c r="C246" s="37">
        <v>376</v>
      </c>
      <c r="D246" s="37">
        <v>3367</v>
      </c>
      <c r="E246" s="7">
        <v>0.11167211167211168</v>
      </c>
      <c r="G246" s="37">
        <v>450</v>
      </c>
      <c r="H246" s="37">
        <v>3629</v>
      </c>
      <c r="I246" s="7">
        <v>0.12400110223201984</v>
      </c>
      <c r="J246" s="8"/>
      <c r="K246" s="9">
        <f t="shared" si="32"/>
        <v>74</v>
      </c>
      <c r="L246" s="9">
        <f t="shared" si="29"/>
        <v>262</v>
      </c>
      <c r="M246" s="10">
        <f t="shared" si="30"/>
        <v>1.232899055990816E-2</v>
      </c>
      <c r="N246" s="8" t="e">
        <f>VLOOKUP(A246,'FY27 Prelim Elig'!$A$7:$B$865,3,FALSE)</f>
        <v>#REF!</v>
      </c>
    </row>
    <row r="247" spans="1:14" x14ac:dyDescent="0.25">
      <c r="A247" s="36" t="s">
        <v>1075</v>
      </c>
      <c r="B247" s="36" t="s">
        <v>227</v>
      </c>
      <c r="C247" s="37">
        <v>107</v>
      </c>
      <c r="D247" s="37">
        <v>530</v>
      </c>
      <c r="E247" s="7">
        <v>0.2018867924528302</v>
      </c>
      <c r="G247" s="37">
        <v>99</v>
      </c>
      <c r="H247" s="37">
        <v>452</v>
      </c>
      <c r="I247" s="7">
        <v>0.21902654867256638</v>
      </c>
      <c r="J247" s="8"/>
      <c r="K247" s="9">
        <f t="shared" si="32"/>
        <v>-8</v>
      </c>
      <c r="L247" s="9">
        <f t="shared" si="29"/>
        <v>-78</v>
      </c>
      <c r="M247" s="10">
        <f t="shared" si="30"/>
        <v>1.713975621973618E-2</v>
      </c>
      <c r="N247" s="8" t="e">
        <f>VLOOKUP(A247,'FY27 Prelim Elig'!$A$7:$B$865,3,FALSE)</f>
        <v>#REF!</v>
      </c>
    </row>
    <row r="248" spans="1:14" x14ac:dyDescent="0.25">
      <c r="A248" s="36" t="s">
        <v>1076</v>
      </c>
      <c r="B248" s="36" t="s">
        <v>228</v>
      </c>
      <c r="C248" s="37">
        <v>29</v>
      </c>
      <c r="D248" s="37">
        <v>412</v>
      </c>
      <c r="E248" s="7">
        <v>7.0388349514563103E-2</v>
      </c>
      <c r="G248" s="37">
        <v>36</v>
      </c>
      <c r="H248" s="37">
        <v>356</v>
      </c>
      <c r="I248" s="7">
        <v>0.10112359550561797</v>
      </c>
      <c r="J248" s="8"/>
      <c r="K248" s="9">
        <f t="shared" si="32"/>
        <v>7</v>
      </c>
      <c r="L248" s="9">
        <f t="shared" si="29"/>
        <v>-56</v>
      </c>
      <c r="M248" s="10">
        <f t="shared" si="30"/>
        <v>3.0735245991054871E-2</v>
      </c>
      <c r="N248" s="8" t="e">
        <f>VLOOKUP(A248,'FY27 Prelim Elig'!$A$7:$B$865,3,FALSE)</f>
        <v>#REF!</v>
      </c>
    </row>
    <row r="249" spans="1:14" x14ac:dyDescent="0.25">
      <c r="A249" s="36" t="s">
        <v>1077</v>
      </c>
      <c r="B249" s="36" t="s">
        <v>229</v>
      </c>
      <c r="C249" s="37">
        <v>14</v>
      </c>
      <c r="D249" s="37">
        <v>316</v>
      </c>
      <c r="E249" s="7">
        <v>4.4303797468354431E-2</v>
      </c>
      <c r="G249" s="37">
        <v>21</v>
      </c>
      <c r="H249" s="37">
        <v>317</v>
      </c>
      <c r="I249" s="7">
        <v>6.6246056782334389E-2</v>
      </c>
      <c r="J249" s="8"/>
      <c r="K249" s="9">
        <f t="shared" si="32"/>
        <v>7</v>
      </c>
      <c r="L249" s="9">
        <f t="shared" si="29"/>
        <v>1</v>
      </c>
      <c r="M249" s="10">
        <f t="shared" si="30"/>
        <v>2.1942259313979959E-2</v>
      </c>
      <c r="N249" s="8" t="e">
        <f>VLOOKUP(A249,'FY27 Prelim Elig'!$A$7:$B$865,3,FALSE)</f>
        <v>#REF!</v>
      </c>
    </row>
    <row r="250" spans="1:14" x14ac:dyDescent="0.25">
      <c r="A250" s="36" t="s">
        <v>1078</v>
      </c>
      <c r="B250" s="36" t="s">
        <v>230</v>
      </c>
      <c r="C250" s="37">
        <v>48</v>
      </c>
      <c r="D250" s="37">
        <v>591</v>
      </c>
      <c r="E250" s="7">
        <v>8.1218274111675121E-2</v>
      </c>
      <c r="G250" s="37">
        <v>73</v>
      </c>
      <c r="H250" s="37">
        <v>651</v>
      </c>
      <c r="I250" s="7">
        <v>0.11213517665130568</v>
      </c>
      <c r="J250" s="8"/>
      <c r="K250" s="9">
        <f t="shared" si="32"/>
        <v>25</v>
      </c>
      <c r="L250" s="9">
        <f t="shared" si="29"/>
        <v>60</v>
      </c>
      <c r="M250" s="10">
        <f t="shared" si="30"/>
        <v>3.0916902539630559E-2</v>
      </c>
      <c r="N250" s="8" t="e">
        <f>VLOOKUP(A250,'FY27 Prelim Elig'!$A$7:$B$865,3,FALSE)</f>
        <v>#REF!</v>
      </c>
    </row>
    <row r="251" spans="1:14" x14ac:dyDescent="0.25">
      <c r="A251" s="36" t="s">
        <v>1079</v>
      </c>
      <c r="B251" s="36" t="s">
        <v>231</v>
      </c>
      <c r="C251" s="37">
        <v>387</v>
      </c>
      <c r="D251" s="37">
        <v>2082</v>
      </c>
      <c r="E251" s="7">
        <v>0.18587896253602307</v>
      </c>
      <c r="G251" s="88">
        <v>468</v>
      </c>
      <c r="H251" s="88">
        <v>2003</v>
      </c>
      <c r="I251" s="89">
        <f>IF(H251&gt;0,G251/H251,0)</f>
        <v>0.23364952571143285</v>
      </c>
      <c r="J251" s="8"/>
      <c r="K251" s="9">
        <f>G251-C251</f>
        <v>81</v>
      </c>
      <c r="L251" s="9">
        <f t="shared" ref="L251" si="37">H251-D251</f>
        <v>-79</v>
      </c>
      <c r="M251" s="10">
        <f t="shared" ref="M251" si="38">I251-E251</f>
        <v>4.7770563175409786E-2</v>
      </c>
      <c r="N251" s="8" t="e">
        <f>VLOOKUP(A251,'FY27 Prelim Elig'!$A$7:$B$865,3,FALSE)</f>
        <v>#REF!</v>
      </c>
    </row>
    <row r="252" spans="1:14" x14ac:dyDescent="0.25">
      <c r="A252" s="36" t="s">
        <v>1080</v>
      </c>
      <c r="B252" s="36" t="s">
        <v>232</v>
      </c>
      <c r="C252" s="37">
        <v>13</v>
      </c>
      <c r="D252" s="37">
        <v>113</v>
      </c>
      <c r="E252" s="7">
        <v>0.11504424778761062</v>
      </c>
      <c r="G252" s="88">
        <v>10</v>
      </c>
      <c r="H252" s="88">
        <v>75</v>
      </c>
      <c r="I252" s="89">
        <f t="shared" ref="I252:I283" si="39">IF(H252&gt;0,G252/H252,0)</f>
        <v>0.13333333333333333</v>
      </c>
      <c r="J252" s="8"/>
      <c r="K252" s="9">
        <f t="shared" si="32"/>
        <v>-3</v>
      </c>
      <c r="L252" s="9">
        <f t="shared" si="29"/>
        <v>-38</v>
      </c>
      <c r="M252" s="10">
        <f t="shared" si="30"/>
        <v>1.8289085545722714E-2</v>
      </c>
      <c r="N252" s="8" t="e">
        <f>VLOOKUP(A252,'FY27 Prelim Elig'!$A$7:$B$865,3,FALSE)</f>
        <v>#REF!</v>
      </c>
    </row>
    <row r="253" spans="1:14" x14ac:dyDescent="0.25">
      <c r="A253" s="36" t="s">
        <v>1081</v>
      </c>
      <c r="B253" s="36" t="s">
        <v>233</v>
      </c>
      <c r="C253" s="37">
        <v>95</v>
      </c>
      <c r="D253" s="37">
        <v>1673</v>
      </c>
      <c r="E253" s="7">
        <v>5.6784219964136282E-2</v>
      </c>
      <c r="G253" s="88">
        <v>133</v>
      </c>
      <c r="H253" s="88">
        <v>1814</v>
      </c>
      <c r="I253" s="89">
        <f t="shared" si="39"/>
        <v>7.3318632855567806E-2</v>
      </c>
      <c r="J253" s="8"/>
      <c r="K253" s="9">
        <f t="shared" si="32"/>
        <v>38</v>
      </c>
      <c r="L253" s="9">
        <f t="shared" si="29"/>
        <v>141</v>
      </c>
      <c r="M253" s="10">
        <f t="shared" si="30"/>
        <v>1.6534412891431524E-2</v>
      </c>
      <c r="N253" s="8" t="e">
        <f>VLOOKUP(A253,'FY27 Prelim Elig'!$A$7:$B$865,3,FALSE)</f>
        <v>#REF!</v>
      </c>
    </row>
    <row r="254" spans="1:14" x14ac:dyDescent="0.25">
      <c r="A254" s="36" t="s">
        <v>1082</v>
      </c>
      <c r="B254" s="36" t="s">
        <v>234</v>
      </c>
      <c r="C254" s="37">
        <v>617</v>
      </c>
      <c r="D254" s="37">
        <v>7311</v>
      </c>
      <c r="E254" s="7">
        <v>8.4393379838599375E-2</v>
      </c>
      <c r="G254" s="88">
        <v>811</v>
      </c>
      <c r="H254" s="88">
        <v>8440</v>
      </c>
      <c r="I254" s="89">
        <f t="shared" si="39"/>
        <v>9.6090047393364936E-2</v>
      </c>
      <c r="J254" s="8"/>
      <c r="K254" s="9">
        <f t="shared" si="32"/>
        <v>194</v>
      </c>
      <c r="L254" s="9">
        <f t="shared" si="29"/>
        <v>1129</v>
      </c>
      <c r="M254" s="10">
        <f t="shared" si="30"/>
        <v>1.1696667554765561E-2</v>
      </c>
      <c r="N254" s="8" t="e">
        <f>VLOOKUP(A254,'FY27 Prelim Elig'!$A$7:$B$865,3,FALSE)</f>
        <v>#REF!</v>
      </c>
    </row>
    <row r="255" spans="1:14" x14ac:dyDescent="0.25">
      <c r="A255" s="36" t="s">
        <v>1083</v>
      </c>
      <c r="B255" s="36" t="s">
        <v>235</v>
      </c>
      <c r="C255" s="37">
        <v>206</v>
      </c>
      <c r="D255" s="37">
        <v>3097</v>
      </c>
      <c r="E255" s="7">
        <v>6.6515983209557636E-2</v>
      </c>
      <c r="G255" s="88">
        <v>273</v>
      </c>
      <c r="H255" s="88">
        <v>3576</v>
      </c>
      <c r="I255" s="89">
        <f t="shared" si="39"/>
        <v>7.6342281879194632E-2</v>
      </c>
      <c r="J255" s="8"/>
      <c r="K255" s="9">
        <f t="shared" si="32"/>
        <v>67</v>
      </c>
      <c r="L255" s="9">
        <f t="shared" si="29"/>
        <v>479</v>
      </c>
      <c r="M255" s="10">
        <f t="shared" si="30"/>
        <v>9.8262986696369958E-3</v>
      </c>
      <c r="N255" s="8" t="e">
        <f>VLOOKUP(A255,'FY27 Prelim Elig'!$A$7:$B$865,3,FALSE)</f>
        <v>#REF!</v>
      </c>
    </row>
    <row r="256" spans="1:14" x14ac:dyDescent="0.25">
      <c r="A256" s="36" t="s">
        <v>1084</v>
      </c>
      <c r="B256" s="36" t="s">
        <v>236</v>
      </c>
      <c r="C256" s="37">
        <v>83</v>
      </c>
      <c r="D256" s="37">
        <v>1225</v>
      </c>
      <c r="E256" s="7">
        <v>6.775510204081632E-2</v>
      </c>
      <c r="G256" s="88">
        <v>104</v>
      </c>
      <c r="H256" s="88">
        <v>1331</v>
      </c>
      <c r="I256" s="89">
        <f t="shared" si="39"/>
        <v>7.8136739293764093E-2</v>
      </c>
      <c r="J256" s="8"/>
      <c r="K256" s="9">
        <f t="shared" si="32"/>
        <v>21</v>
      </c>
      <c r="L256" s="9">
        <f t="shared" si="29"/>
        <v>106</v>
      </c>
      <c r="M256" s="10">
        <f t="shared" si="30"/>
        <v>1.0381637252947773E-2</v>
      </c>
      <c r="N256" s="8" t="e">
        <f>VLOOKUP(A256,'FY27 Prelim Elig'!$A$7:$B$865,3,FALSE)</f>
        <v>#REF!</v>
      </c>
    </row>
    <row r="257" spans="1:14" x14ac:dyDescent="0.25">
      <c r="A257" s="36" t="s">
        <v>1085</v>
      </c>
      <c r="B257" s="36" t="s">
        <v>237</v>
      </c>
      <c r="C257" s="37">
        <v>191</v>
      </c>
      <c r="D257" s="37">
        <v>2217</v>
      </c>
      <c r="E257" s="7">
        <v>8.6152458276950838E-2</v>
      </c>
      <c r="G257" s="88">
        <v>236</v>
      </c>
      <c r="H257" s="88">
        <v>2409</v>
      </c>
      <c r="I257" s="89">
        <f t="shared" si="39"/>
        <v>9.7965960979659608E-2</v>
      </c>
      <c r="J257" s="8"/>
      <c r="K257" s="9">
        <f t="shared" si="32"/>
        <v>45</v>
      </c>
      <c r="L257" s="9">
        <f t="shared" si="29"/>
        <v>192</v>
      </c>
      <c r="M257" s="10">
        <f t="shared" si="30"/>
        <v>1.181350270270877E-2</v>
      </c>
      <c r="N257" s="8" t="e">
        <f>VLOOKUP(A257,'FY27 Prelim Elig'!$A$7:$B$865,3,FALSE)</f>
        <v>#REF!</v>
      </c>
    </row>
    <row r="258" spans="1:14" x14ac:dyDescent="0.25">
      <c r="A258" s="36" t="s">
        <v>1086</v>
      </c>
      <c r="B258" s="36" t="s">
        <v>238</v>
      </c>
      <c r="C258" s="37">
        <v>25</v>
      </c>
      <c r="D258" s="37">
        <v>215</v>
      </c>
      <c r="E258" s="7">
        <v>0.11627906976744186</v>
      </c>
      <c r="G258" s="88">
        <v>36</v>
      </c>
      <c r="H258" s="88">
        <v>259</v>
      </c>
      <c r="I258" s="89">
        <f t="shared" si="39"/>
        <v>0.138996138996139</v>
      </c>
      <c r="J258" s="8"/>
      <c r="K258" s="9">
        <f t="shared" si="32"/>
        <v>11</v>
      </c>
      <c r="L258" s="9">
        <f t="shared" si="29"/>
        <v>44</v>
      </c>
      <c r="M258" s="10">
        <f t="shared" si="30"/>
        <v>2.2717069228697137E-2</v>
      </c>
      <c r="N258" s="8" t="e">
        <f>VLOOKUP(A258,'FY27 Prelim Elig'!$A$7:$B$865,3,FALSE)</f>
        <v>#REF!</v>
      </c>
    </row>
    <row r="259" spans="1:14" x14ac:dyDescent="0.25">
      <c r="A259" s="36" t="s">
        <v>1087</v>
      </c>
      <c r="B259" s="36" t="s">
        <v>239</v>
      </c>
      <c r="C259" s="37">
        <v>71</v>
      </c>
      <c r="D259" s="37">
        <v>439</v>
      </c>
      <c r="E259" s="7">
        <v>0.16173120728929385</v>
      </c>
      <c r="G259" s="88">
        <v>64</v>
      </c>
      <c r="H259" s="88">
        <v>454</v>
      </c>
      <c r="I259" s="89">
        <f t="shared" si="39"/>
        <v>0.14096916299559473</v>
      </c>
      <c r="J259" s="8"/>
      <c r="K259" s="9">
        <f t="shared" si="32"/>
        <v>-7</v>
      </c>
      <c r="L259" s="9">
        <f t="shared" si="29"/>
        <v>15</v>
      </c>
      <c r="M259" s="10">
        <f t="shared" si="30"/>
        <v>-2.0762044293699128E-2</v>
      </c>
      <c r="N259" s="8" t="e">
        <f>VLOOKUP(A259,'FY27 Prelim Elig'!$A$7:$B$865,3,FALSE)</f>
        <v>#REF!</v>
      </c>
    </row>
    <row r="260" spans="1:14" x14ac:dyDescent="0.25">
      <c r="A260" s="36" t="s">
        <v>1088</v>
      </c>
      <c r="B260" s="36" t="s">
        <v>240</v>
      </c>
      <c r="C260" s="37">
        <v>135</v>
      </c>
      <c r="D260" s="37">
        <v>550</v>
      </c>
      <c r="E260" s="7">
        <v>0.24545454545454545</v>
      </c>
      <c r="G260" s="88">
        <v>112</v>
      </c>
      <c r="H260" s="88">
        <v>562</v>
      </c>
      <c r="I260" s="89">
        <f t="shared" si="39"/>
        <v>0.199288256227758</v>
      </c>
      <c r="J260" s="8"/>
      <c r="K260" s="9">
        <f t="shared" si="32"/>
        <v>-23</v>
      </c>
      <c r="L260" s="9">
        <f t="shared" si="29"/>
        <v>12</v>
      </c>
      <c r="M260" s="10">
        <f t="shared" si="30"/>
        <v>-4.6166289226787449E-2</v>
      </c>
      <c r="N260" s="8" t="e">
        <f>VLOOKUP(A260,'FY27 Prelim Elig'!$A$7:$B$865,3,FALSE)</f>
        <v>#REF!</v>
      </c>
    </row>
    <row r="261" spans="1:14" x14ac:dyDescent="0.25">
      <c r="A261" s="36" t="s">
        <v>1089</v>
      </c>
      <c r="B261" s="36" t="s">
        <v>241</v>
      </c>
      <c r="C261" s="37">
        <v>74</v>
      </c>
      <c r="D261" s="37">
        <v>300</v>
      </c>
      <c r="E261" s="7">
        <v>0.24666666666666667</v>
      </c>
      <c r="G261" s="88">
        <v>90</v>
      </c>
      <c r="H261" s="88">
        <v>365</v>
      </c>
      <c r="I261" s="89">
        <f t="shared" si="39"/>
        <v>0.24657534246575341</v>
      </c>
      <c r="J261" s="8"/>
      <c r="K261" s="9">
        <f t="shared" si="32"/>
        <v>16</v>
      </c>
      <c r="L261" s="9">
        <f t="shared" ref="L261:L324" si="40">H261-D261</f>
        <v>65</v>
      </c>
      <c r="M261" s="10">
        <f t="shared" ref="M261:M324" si="41">I261-E261</f>
        <v>-9.1324200913261988E-5</v>
      </c>
      <c r="N261" s="8" t="e">
        <f>VLOOKUP(A261,'FY27 Prelim Elig'!$A$7:$B$865,3,FALSE)</f>
        <v>#REF!</v>
      </c>
    </row>
    <row r="262" spans="1:14" x14ac:dyDescent="0.25">
      <c r="A262" s="36" t="s">
        <v>1091</v>
      </c>
      <c r="B262" s="36" t="s">
        <v>242</v>
      </c>
      <c r="C262" s="37">
        <v>121</v>
      </c>
      <c r="D262" s="37">
        <v>1251</v>
      </c>
      <c r="E262" s="7">
        <v>9.6722621902478018E-2</v>
      </c>
      <c r="G262" s="88">
        <v>165</v>
      </c>
      <c r="H262" s="88">
        <v>1354</v>
      </c>
      <c r="I262" s="89">
        <f t="shared" si="39"/>
        <v>0.12186115214180207</v>
      </c>
      <c r="J262" s="8"/>
      <c r="K262" s="9">
        <f t="shared" ref="K262:K325" si="42">G262-C262</f>
        <v>44</v>
      </c>
      <c r="L262" s="9">
        <f t="shared" si="40"/>
        <v>103</v>
      </c>
      <c r="M262" s="10">
        <f t="shared" si="41"/>
        <v>2.5138530239324053E-2</v>
      </c>
      <c r="N262" s="8" t="e">
        <f>VLOOKUP(A262,'FY27 Prelim Elig'!$A$7:$B$865,3,FALSE)</f>
        <v>#REF!</v>
      </c>
    </row>
    <row r="263" spans="1:14" x14ac:dyDescent="0.25">
      <c r="A263" s="36" t="s">
        <v>1092</v>
      </c>
      <c r="B263" s="36" t="s">
        <v>243</v>
      </c>
      <c r="C263" s="37">
        <v>4</v>
      </c>
      <c r="D263" s="37">
        <v>60</v>
      </c>
      <c r="E263" s="7">
        <v>6.6666666666666666E-2</v>
      </c>
      <c r="G263" s="88">
        <v>8</v>
      </c>
      <c r="H263" s="88">
        <v>79</v>
      </c>
      <c r="I263" s="89">
        <f t="shared" si="39"/>
        <v>0.10126582278481013</v>
      </c>
      <c r="J263" s="8"/>
      <c r="K263" s="9">
        <f t="shared" si="42"/>
        <v>4</v>
      </c>
      <c r="L263" s="9">
        <f t="shared" si="40"/>
        <v>19</v>
      </c>
      <c r="M263" s="10">
        <f t="shared" si="41"/>
        <v>3.4599156118143459E-2</v>
      </c>
      <c r="N263" s="8" t="e">
        <f>VLOOKUP(A263,'FY27 Prelim Elig'!$A$7:$B$865,3,FALSE)</f>
        <v>#REF!</v>
      </c>
    </row>
    <row r="264" spans="1:14" x14ac:dyDescent="0.25">
      <c r="A264" s="36" t="s">
        <v>1093</v>
      </c>
      <c r="B264" s="36" t="s">
        <v>244</v>
      </c>
      <c r="C264" s="37">
        <v>112</v>
      </c>
      <c r="D264" s="37">
        <v>1502</v>
      </c>
      <c r="E264" s="7">
        <v>7.456724367509987E-2</v>
      </c>
      <c r="G264" s="88">
        <v>143</v>
      </c>
      <c r="H264" s="88">
        <v>1510</v>
      </c>
      <c r="I264" s="89">
        <f t="shared" si="39"/>
        <v>9.4701986754966883E-2</v>
      </c>
      <c r="J264" s="8"/>
      <c r="K264" s="9">
        <f t="shared" si="42"/>
        <v>31</v>
      </c>
      <c r="L264" s="9">
        <f t="shared" si="40"/>
        <v>8</v>
      </c>
      <c r="M264" s="10">
        <f t="shared" si="41"/>
        <v>2.0134743079867012E-2</v>
      </c>
      <c r="N264" s="8" t="e">
        <f>VLOOKUP(A264,'FY27 Prelim Elig'!$A$7:$B$865,3,FALSE)</f>
        <v>#REF!</v>
      </c>
    </row>
    <row r="265" spans="1:14" x14ac:dyDescent="0.25">
      <c r="A265" s="36" t="s">
        <v>1094</v>
      </c>
      <c r="B265" s="36" t="s">
        <v>245</v>
      </c>
      <c r="C265" s="37">
        <v>30</v>
      </c>
      <c r="D265" s="37">
        <v>249</v>
      </c>
      <c r="E265" s="7">
        <v>0.12048192771084337</v>
      </c>
      <c r="G265" s="88">
        <v>31</v>
      </c>
      <c r="H265" s="88">
        <v>276</v>
      </c>
      <c r="I265" s="89">
        <f t="shared" si="39"/>
        <v>0.11231884057971014</v>
      </c>
      <c r="J265" s="8"/>
      <c r="K265" s="9">
        <f t="shared" si="42"/>
        <v>1</v>
      </c>
      <c r="L265" s="9">
        <f t="shared" si="40"/>
        <v>27</v>
      </c>
      <c r="M265" s="10">
        <f t="shared" si="41"/>
        <v>-8.1630871311332287E-3</v>
      </c>
      <c r="N265" s="8" t="e">
        <f>VLOOKUP(A265,'FY27 Prelim Elig'!$A$7:$B$865,3,FALSE)</f>
        <v>#REF!</v>
      </c>
    </row>
    <row r="266" spans="1:14" x14ac:dyDescent="0.25">
      <c r="A266" s="36" t="s">
        <v>1095</v>
      </c>
      <c r="B266" s="36" t="s">
        <v>246</v>
      </c>
      <c r="C266" s="37">
        <v>114</v>
      </c>
      <c r="D266" s="37">
        <v>1063</v>
      </c>
      <c r="E266" s="7">
        <v>0.10724365004703669</v>
      </c>
      <c r="G266" s="88">
        <v>115</v>
      </c>
      <c r="H266" s="88">
        <v>959</v>
      </c>
      <c r="I266" s="89">
        <f t="shared" si="39"/>
        <v>0.11991657977059438</v>
      </c>
      <c r="J266" s="8"/>
      <c r="K266" s="9">
        <f t="shared" si="42"/>
        <v>1</v>
      </c>
      <c r="L266" s="9">
        <f t="shared" si="40"/>
        <v>-104</v>
      </c>
      <c r="M266" s="10">
        <f t="shared" si="41"/>
        <v>1.2672929723557685E-2</v>
      </c>
      <c r="N266" s="8" t="e">
        <f>VLOOKUP(A266,'FY27 Prelim Elig'!$A$7:$B$865,3,FALSE)</f>
        <v>#REF!</v>
      </c>
    </row>
    <row r="267" spans="1:14" x14ac:dyDescent="0.25">
      <c r="A267" s="36" t="s">
        <v>1096</v>
      </c>
      <c r="B267" s="36" t="s">
        <v>247</v>
      </c>
      <c r="C267" s="37">
        <v>57</v>
      </c>
      <c r="D267" s="37">
        <v>627</v>
      </c>
      <c r="E267" s="7">
        <v>9.0909090909090912E-2</v>
      </c>
      <c r="G267" s="88">
        <v>56</v>
      </c>
      <c r="H267" s="88">
        <v>669</v>
      </c>
      <c r="I267" s="89">
        <f t="shared" si="39"/>
        <v>8.3707025411061287E-2</v>
      </c>
      <c r="J267" s="8"/>
      <c r="K267" s="9">
        <f t="shared" si="42"/>
        <v>-1</v>
      </c>
      <c r="L267" s="9">
        <f t="shared" si="40"/>
        <v>42</v>
      </c>
      <c r="M267" s="10">
        <f t="shared" si="41"/>
        <v>-7.202065498029625E-3</v>
      </c>
      <c r="N267" s="8" t="e">
        <f>VLOOKUP(A267,'FY27 Prelim Elig'!$A$7:$B$865,3,FALSE)</f>
        <v>#REF!</v>
      </c>
    </row>
    <row r="268" spans="1:14" x14ac:dyDescent="0.25">
      <c r="A268" s="36" t="s">
        <v>1097</v>
      </c>
      <c r="B268" s="36" t="s">
        <v>248</v>
      </c>
      <c r="C268" s="37">
        <v>34</v>
      </c>
      <c r="D268" s="37">
        <v>305</v>
      </c>
      <c r="E268" s="7">
        <v>0.11147540983606558</v>
      </c>
      <c r="G268" s="88">
        <v>33</v>
      </c>
      <c r="H268" s="88">
        <v>323</v>
      </c>
      <c r="I268" s="89">
        <f t="shared" si="39"/>
        <v>0.1021671826625387</v>
      </c>
      <c r="J268" s="8"/>
      <c r="K268" s="9">
        <f t="shared" si="42"/>
        <v>-1</v>
      </c>
      <c r="L268" s="9">
        <f t="shared" si="40"/>
        <v>18</v>
      </c>
      <c r="M268" s="10">
        <f t="shared" si="41"/>
        <v>-9.3082271735268757E-3</v>
      </c>
      <c r="N268" s="8" t="e">
        <f>VLOOKUP(A268,'FY27 Prelim Elig'!$A$7:$B$865,3,FALSE)</f>
        <v>#REF!</v>
      </c>
    </row>
    <row r="269" spans="1:14" x14ac:dyDescent="0.25">
      <c r="A269" s="36" t="s">
        <v>1098</v>
      </c>
      <c r="B269" s="36" t="s">
        <v>249</v>
      </c>
      <c r="C269" s="37">
        <v>249</v>
      </c>
      <c r="D269" s="37">
        <v>1332</v>
      </c>
      <c r="E269" s="7">
        <v>0.18693693693693694</v>
      </c>
      <c r="G269" s="88">
        <v>198</v>
      </c>
      <c r="H269" s="88">
        <v>1342</v>
      </c>
      <c r="I269" s="89">
        <f t="shared" si="39"/>
        <v>0.14754098360655737</v>
      </c>
      <c r="J269" s="8"/>
      <c r="K269" s="9">
        <f t="shared" si="42"/>
        <v>-51</v>
      </c>
      <c r="L269" s="9">
        <f t="shared" si="40"/>
        <v>10</v>
      </c>
      <c r="M269" s="10">
        <f t="shared" si="41"/>
        <v>-3.9395953330379568E-2</v>
      </c>
      <c r="N269" s="8" t="e">
        <f>VLOOKUP(A269,'FY27 Prelim Elig'!$A$7:$B$865,3,FALSE)</f>
        <v>#REF!</v>
      </c>
    </row>
    <row r="270" spans="1:14" x14ac:dyDescent="0.25">
      <c r="A270" s="36" t="s">
        <v>1099</v>
      </c>
      <c r="B270" s="36" t="s">
        <v>250</v>
      </c>
      <c r="C270" s="37">
        <v>292</v>
      </c>
      <c r="D270" s="37">
        <v>2449</v>
      </c>
      <c r="E270" s="7">
        <v>0.11923233973050225</v>
      </c>
      <c r="G270" s="88">
        <v>287</v>
      </c>
      <c r="H270" s="88">
        <v>2456</v>
      </c>
      <c r="I270" s="89">
        <f t="shared" si="39"/>
        <v>0.11685667752442996</v>
      </c>
      <c r="J270" s="8"/>
      <c r="K270" s="9">
        <f t="shared" si="42"/>
        <v>-5</v>
      </c>
      <c r="L270" s="9">
        <f t="shared" si="40"/>
        <v>7</v>
      </c>
      <c r="M270" s="10">
        <f t="shared" si="41"/>
        <v>-2.3756622060722848E-3</v>
      </c>
      <c r="N270" s="8" t="e">
        <f>VLOOKUP(A270,'FY27 Prelim Elig'!$A$7:$B$865,3,FALSE)</f>
        <v>#REF!</v>
      </c>
    </row>
    <row r="271" spans="1:14" x14ac:dyDescent="0.25">
      <c r="A271" s="36" t="s">
        <v>1100</v>
      </c>
      <c r="B271" s="36" t="s">
        <v>251</v>
      </c>
      <c r="C271" s="37">
        <v>179</v>
      </c>
      <c r="D271" s="37">
        <v>457</v>
      </c>
      <c r="E271" s="7">
        <v>0.39168490153172869</v>
      </c>
      <c r="G271" s="88">
        <v>131</v>
      </c>
      <c r="H271" s="88">
        <v>259</v>
      </c>
      <c r="I271" s="89">
        <f t="shared" si="39"/>
        <v>0.50579150579150578</v>
      </c>
      <c r="J271" s="8"/>
      <c r="K271" s="9">
        <f t="shared" si="42"/>
        <v>-48</v>
      </c>
      <c r="L271" s="9">
        <f t="shared" si="40"/>
        <v>-198</v>
      </c>
      <c r="M271" s="10">
        <f t="shared" si="41"/>
        <v>0.11410660425977709</v>
      </c>
      <c r="N271" s="8" t="e">
        <f>VLOOKUP(A271,'FY27 Prelim Elig'!$A$7:$B$865,3,FALSE)</f>
        <v>#REF!</v>
      </c>
    </row>
    <row r="272" spans="1:14" x14ac:dyDescent="0.25">
      <c r="A272" s="36" t="s">
        <v>1101</v>
      </c>
      <c r="B272" s="36" t="s">
        <v>252</v>
      </c>
      <c r="C272" s="37">
        <v>130</v>
      </c>
      <c r="D272" s="37">
        <v>956</v>
      </c>
      <c r="E272" s="7">
        <v>0.13598326359832635</v>
      </c>
      <c r="G272" s="88">
        <v>123</v>
      </c>
      <c r="H272" s="88">
        <v>843</v>
      </c>
      <c r="I272" s="89">
        <f t="shared" si="39"/>
        <v>0.14590747330960854</v>
      </c>
      <c r="J272" s="8"/>
      <c r="K272" s="9">
        <f t="shared" si="42"/>
        <v>-7</v>
      </c>
      <c r="L272" s="9">
        <f t="shared" si="40"/>
        <v>-113</v>
      </c>
      <c r="M272" s="10">
        <f t="shared" si="41"/>
        <v>9.9242097112821892E-3</v>
      </c>
      <c r="N272" s="8" t="e">
        <f>VLOOKUP(A272,'FY27 Prelim Elig'!$A$7:$B$865,3,FALSE)</f>
        <v>#REF!</v>
      </c>
    </row>
    <row r="273" spans="1:14" x14ac:dyDescent="0.25">
      <c r="A273" s="36" t="s">
        <v>1102</v>
      </c>
      <c r="B273" s="36" t="s">
        <v>253</v>
      </c>
      <c r="C273" s="37">
        <v>189</v>
      </c>
      <c r="D273" s="37">
        <v>1620</v>
      </c>
      <c r="E273" s="7">
        <v>0.11666666666666667</v>
      </c>
      <c r="G273" s="88">
        <v>192</v>
      </c>
      <c r="H273" s="88">
        <v>1708</v>
      </c>
      <c r="I273" s="89">
        <f t="shared" si="39"/>
        <v>0.11241217798594848</v>
      </c>
      <c r="J273" s="8"/>
      <c r="K273" s="9">
        <f t="shared" si="42"/>
        <v>3</v>
      </c>
      <c r="L273" s="9">
        <f t="shared" si="40"/>
        <v>88</v>
      </c>
      <c r="M273" s="10">
        <f t="shared" si="41"/>
        <v>-4.2544886807181909E-3</v>
      </c>
      <c r="N273" s="8" t="e">
        <f>VLOOKUP(A273,'FY27 Prelim Elig'!$A$7:$B$865,3,FALSE)</f>
        <v>#REF!</v>
      </c>
    </row>
    <row r="274" spans="1:14" x14ac:dyDescent="0.25">
      <c r="A274" s="36" t="s">
        <v>1103</v>
      </c>
      <c r="B274" s="36" t="s">
        <v>254</v>
      </c>
      <c r="C274" s="37">
        <v>66</v>
      </c>
      <c r="D274" s="37">
        <v>777</v>
      </c>
      <c r="E274" s="7">
        <v>8.4942084942084939E-2</v>
      </c>
      <c r="G274" s="88">
        <v>75</v>
      </c>
      <c r="H274" s="88">
        <v>782</v>
      </c>
      <c r="I274" s="89">
        <f t="shared" si="39"/>
        <v>9.5907928388746802E-2</v>
      </c>
      <c r="J274" s="8"/>
      <c r="K274" s="9">
        <f t="shared" si="42"/>
        <v>9</v>
      </c>
      <c r="L274" s="9">
        <f t="shared" si="40"/>
        <v>5</v>
      </c>
      <c r="M274" s="10">
        <f t="shared" si="41"/>
        <v>1.0965843446661863E-2</v>
      </c>
      <c r="N274" s="8" t="e">
        <f>VLOOKUP(A274,'FY27 Prelim Elig'!$A$7:$B$865,3,FALSE)</f>
        <v>#REF!</v>
      </c>
    </row>
    <row r="275" spans="1:14" x14ac:dyDescent="0.25">
      <c r="A275" s="36" t="s">
        <v>1104</v>
      </c>
      <c r="B275" s="36" t="s">
        <v>255</v>
      </c>
      <c r="C275" s="37">
        <v>93</v>
      </c>
      <c r="D275" s="37">
        <v>710</v>
      </c>
      <c r="E275" s="7">
        <v>0.13098591549295774</v>
      </c>
      <c r="G275" s="88">
        <v>111</v>
      </c>
      <c r="H275" s="88">
        <v>704</v>
      </c>
      <c r="I275" s="89">
        <f t="shared" si="39"/>
        <v>0.15767045454545456</v>
      </c>
      <c r="J275" s="8"/>
      <c r="K275" s="9">
        <f t="shared" si="42"/>
        <v>18</v>
      </c>
      <c r="L275" s="9">
        <f t="shared" si="40"/>
        <v>-6</v>
      </c>
      <c r="M275" s="10">
        <f t="shared" si="41"/>
        <v>2.668453905249682E-2</v>
      </c>
      <c r="N275" s="8" t="e">
        <f>VLOOKUP(A275,'FY27 Prelim Elig'!$A$7:$B$865,3,FALSE)</f>
        <v>#REF!</v>
      </c>
    </row>
    <row r="276" spans="1:14" x14ac:dyDescent="0.25">
      <c r="A276" s="36" t="s">
        <v>1105</v>
      </c>
      <c r="B276" s="36" t="s">
        <v>256</v>
      </c>
      <c r="C276" s="37">
        <v>23</v>
      </c>
      <c r="D276" s="37">
        <v>481</v>
      </c>
      <c r="E276" s="7">
        <v>4.781704781704782E-2</v>
      </c>
      <c r="G276" s="88">
        <v>22</v>
      </c>
      <c r="H276" s="88">
        <v>497</v>
      </c>
      <c r="I276" s="89">
        <f t="shared" si="39"/>
        <v>4.4265593561368208E-2</v>
      </c>
      <c r="J276" s="8"/>
      <c r="K276" s="9">
        <f t="shared" si="42"/>
        <v>-1</v>
      </c>
      <c r="L276" s="9">
        <f t="shared" si="40"/>
        <v>16</v>
      </c>
      <c r="M276" s="10">
        <f t="shared" si="41"/>
        <v>-3.5514542556796119E-3</v>
      </c>
      <c r="N276" s="8" t="e">
        <f>VLOOKUP(A276,'FY27 Prelim Elig'!$A$7:$B$865,3,FALSE)</f>
        <v>#REF!</v>
      </c>
    </row>
    <row r="277" spans="1:14" x14ac:dyDescent="0.25">
      <c r="A277" s="36" t="s">
        <v>1106</v>
      </c>
      <c r="B277" s="36" t="s">
        <v>257</v>
      </c>
      <c r="C277" s="37">
        <v>67</v>
      </c>
      <c r="D277" s="37">
        <v>2271</v>
      </c>
      <c r="E277" s="7">
        <v>2.9502421840598855E-2</v>
      </c>
      <c r="G277" s="88">
        <v>97</v>
      </c>
      <c r="H277" s="88">
        <v>2794</v>
      </c>
      <c r="I277" s="89">
        <f t="shared" si="39"/>
        <v>3.4717251252684322E-2</v>
      </c>
      <c r="J277" s="8"/>
      <c r="K277" s="9">
        <f t="shared" si="42"/>
        <v>30</v>
      </c>
      <c r="L277" s="9">
        <f t="shared" si="40"/>
        <v>523</v>
      </c>
      <c r="M277" s="10">
        <f t="shared" si="41"/>
        <v>5.2148294120854671E-3</v>
      </c>
      <c r="N277" s="8" t="e">
        <f>VLOOKUP(A277,'FY27 Prelim Elig'!$A$7:$B$865,3,FALSE)</f>
        <v>#REF!</v>
      </c>
    </row>
    <row r="278" spans="1:14" x14ac:dyDescent="0.25">
      <c r="A278" s="36" t="s">
        <v>1107</v>
      </c>
      <c r="B278" s="36" t="s">
        <v>258</v>
      </c>
      <c r="C278" s="37">
        <v>451</v>
      </c>
      <c r="D278" s="37">
        <v>1859</v>
      </c>
      <c r="E278" s="7">
        <v>0.24260355029585798</v>
      </c>
      <c r="G278" s="88">
        <v>460</v>
      </c>
      <c r="H278" s="88">
        <v>1768</v>
      </c>
      <c r="I278" s="89">
        <f t="shared" si="39"/>
        <v>0.26018099547511314</v>
      </c>
      <c r="J278" s="8"/>
      <c r="K278" s="9">
        <f t="shared" si="42"/>
        <v>9</v>
      </c>
      <c r="L278" s="9">
        <f t="shared" si="40"/>
        <v>-91</v>
      </c>
      <c r="M278" s="10">
        <f t="shared" si="41"/>
        <v>1.7577445179255163E-2</v>
      </c>
      <c r="N278" s="8" t="e">
        <f>VLOOKUP(A278,'FY27 Prelim Elig'!$A$7:$B$865,3,FALSE)</f>
        <v>#REF!</v>
      </c>
    </row>
    <row r="279" spans="1:14" x14ac:dyDescent="0.25">
      <c r="A279" s="36" t="s">
        <v>1108</v>
      </c>
      <c r="B279" s="36" t="s">
        <v>259</v>
      </c>
      <c r="C279" s="37">
        <v>29</v>
      </c>
      <c r="D279" s="37">
        <v>264</v>
      </c>
      <c r="E279" s="7">
        <v>0.10984848484848485</v>
      </c>
      <c r="G279" s="88">
        <v>32</v>
      </c>
      <c r="H279" s="88">
        <v>279</v>
      </c>
      <c r="I279" s="89">
        <f t="shared" si="39"/>
        <v>0.11469534050179211</v>
      </c>
      <c r="J279" s="8"/>
      <c r="K279" s="9">
        <f t="shared" si="42"/>
        <v>3</v>
      </c>
      <c r="L279" s="9">
        <f t="shared" si="40"/>
        <v>15</v>
      </c>
      <c r="M279" s="10">
        <f t="shared" si="41"/>
        <v>4.8468556533072665E-3</v>
      </c>
      <c r="N279" s="8" t="e">
        <f>VLOOKUP(A279,'FY27 Prelim Elig'!$A$7:$B$865,3,FALSE)</f>
        <v>#REF!</v>
      </c>
    </row>
    <row r="280" spans="1:14" x14ac:dyDescent="0.25">
      <c r="A280" s="36" t="s">
        <v>1109</v>
      </c>
      <c r="B280" s="36" t="s">
        <v>260</v>
      </c>
      <c r="C280" s="37">
        <v>150</v>
      </c>
      <c r="D280" s="37">
        <v>1171</v>
      </c>
      <c r="E280" s="7">
        <v>0.12809564474807855</v>
      </c>
      <c r="G280" s="88">
        <v>183</v>
      </c>
      <c r="H280" s="88">
        <v>1239</v>
      </c>
      <c r="I280" s="89">
        <f t="shared" si="39"/>
        <v>0.14769975786924938</v>
      </c>
      <c r="J280" s="8"/>
      <c r="K280" s="9">
        <f t="shared" si="42"/>
        <v>33</v>
      </c>
      <c r="L280" s="9">
        <f t="shared" si="40"/>
        <v>68</v>
      </c>
      <c r="M280" s="10">
        <f t="shared" si="41"/>
        <v>1.960411312117083E-2</v>
      </c>
      <c r="N280" s="8" t="e">
        <f>VLOOKUP(A280,'FY27 Prelim Elig'!$A$7:$B$865,3,FALSE)</f>
        <v>#REF!</v>
      </c>
    </row>
    <row r="281" spans="1:14" x14ac:dyDescent="0.25">
      <c r="A281" s="36" t="s">
        <v>1110</v>
      </c>
      <c r="B281" s="36" t="s">
        <v>261</v>
      </c>
      <c r="C281" s="37">
        <v>39</v>
      </c>
      <c r="D281" s="37">
        <v>728</v>
      </c>
      <c r="E281" s="7">
        <v>5.3571428571428568E-2</v>
      </c>
      <c r="G281" s="88">
        <v>62</v>
      </c>
      <c r="H281" s="88">
        <v>850</v>
      </c>
      <c r="I281" s="89">
        <f t="shared" si="39"/>
        <v>7.2941176470588232E-2</v>
      </c>
      <c r="J281" s="8"/>
      <c r="K281" s="9">
        <f t="shared" si="42"/>
        <v>23</v>
      </c>
      <c r="L281" s="9">
        <f t="shared" si="40"/>
        <v>122</v>
      </c>
      <c r="M281" s="10">
        <f t="shared" si="41"/>
        <v>1.9369747899159663E-2</v>
      </c>
      <c r="N281" s="8" t="e">
        <f>VLOOKUP(A281,'FY27 Prelim Elig'!$A$7:$B$865,3,FALSE)</f>
        <v>#REF!</v>
      </c>
    </row>
    <row r="282" spans="1:14" x14ac:dyDescent="0.25">
      <c r="A282" s="36" t="s">
        <v>1111</v>
      </c>
      <c r="B282" s="36" t="s">
        <v>262</v>
      </c>
      <c r="C282" s="37">
        <v>31</v>
      </c>
      <c r="D282" s="37">
        <v>637</v>
      </c>
      <c r="E282" s="7">
        <v>4.8665620094191522E-2</v>
      </c>
      <c r="G282" s="88">
        <v>35</v>
      </c>
      <c r="H282" s="88">
        <v>730</v>
      </c>
      <c r="I282" s="89">
        <f t="shared" si="39"/>
        <v>4.7945205479452052E-2</v>
      </c>
      <c r="J282" s="8"/>
      <c r="K282" s="9">
        <f t="shared" si="42"/>
        <v>4</v>
      </c>
      <c r="L282" s="9">
        <f t="shared" si="40"/>
        <v>93</v>
      </c>
      <c r="M282" s="10">
        <f t="shared" si="41"/>
        <v>-7.2041461473947022E-4</v>
      </c>
      <c r="N282" s="8" t="e">
        <f>VLOOKUP(A282,'FY27 Prelim Elig'!$A$7:$B$865,3,FALSE)</f>
        <v>#REF!</v>
      </c>
    </row>
    <row r="283" spans="1:14" x14ac:dyDescent="0.25">
      <c r="A283" s="36" t="s">
        <v>1112</v>
      </c>
      <c r="B283" s="36" t="s">
        <v>263</v>
      </c>
      <c r="C283" s="37">
        <v>883</v>
      </c>
      <c r="D283" s="37">
        <v>4226</v>
      </c>
      <c r="E283" s="7">
        <v>0.20894462849029816</v>
      </c>
      <c r="G283" s="88">
        <v>981</v>
      </c>
      <c r="H283" s="88">
        <v>4241</v>
      </c>
      <c r="I283" s="89">
        <f t="shared" si="39"/>
        <v>0.23131336948832823</v>
      </c>
      <c r="J283" s="8"/>
      <c r="K283" s="9">
        <f t="shared" si="42"/>
        <v>98</v>
      </c>
      <c r="L283" s="9">
        <f t="shared" si="40"/>
        <v>15</v>
      </c>
      <c r="M283" s="10">
        <f t="shared" si="41"/>
        <v>2.2368740998030073E-2</v>
      </c>
      <c r="N283" s="8" t="e">
        <f>VLOOKUP(A283,'FY27 Prelim Elig'!$A$7:$B$865,3,FALSE)</f>
        <v>#REF!</v>
      </c>
    </row>
    <row r="284" spans="1:14" x14ac:dyDescent="0.25">
      <c r="A284" s="36" t="s">
        <v>1113</v>
      </c>
      <c r="B284" s="36" t="s">
        <v>264</v>
      </c>
      <c r="C284" s="37">
        <v>62</v>
      </c>
      <c r="D284" s="37">
        <v>2249</v>
      </c>
      <c r="E284" s="7">
        <v>2.7789839339991317E-2</v>
      </c>
      <c r="G284" s="37">
        <v>76</v>
      </c>
      <c r="H284" s="37">
        <v>2391</v>
      </c>
      <c r="I284" s="7">
        <v>2.7789839339991317E-2</v>
      </c>
      <c r="J284" s="8"/>
      <c r="K284" s="9">
        <f t="shared" si="42"/>
        <v>14</v>
      </c>
      <c r="L284" s="9">
        <f t="shared" si="40"/>
        <v>142</v>
      </c>
      <c r="M284" s="10">
        <f t="shared" si="41"/>
        <v>0</v>
      </c>
      <c r="N284" s="8" t="e">
        <f>VLOOKUP(A284,'FY27 Prelim Elig'!$A$7:$B$865,3,FALSE)</f>
        <v>#REF!</v>
      </c>
    </row>
    <row r="285" spans="1:14" x14ac:dyDescent="0.25">
      <c r="A285" s="36" t="s">
        <v>1114</v>
      </c>
      <c r="B285" s="36" t="s">
        <v>265</v>
      </c>
      <c r="C285" s="37">
        <v>53</v>
      </c>
      <c r="D285" s="37">
        <v>346</v>
      </c>
      <c r="E285" s="7">
        <v>0.15317919075144509</v>
      </c>
      <c r="G285" s="88">
        <v>81</v>
      </c>
      <c r="H285" s="88">
        <v>382</v>
      </c>
      <c r="I285" s="89">
        <f t="shared" ref="I285:I304" si="43">IF(H285&gt;0,G285/H285,0)</f>
        <v>0.21204188481675393</v>
      </c>
      <c r="J285" s="8"/>
      <c r="K285" s="9">
        <f t="shared" si="42"/>
        <v>28</v>
      </c>
      <c r="L285" s="9">
        <f t="shared" si="40"/>
        <v>36</v>
      </c>
      <c r="M285" s="10">
        <f t="shared" si="41"/>
        <v>5.8862694065308835E-2</v>
      </c>
      <c r="N285" s="8" t="e">
        <f>VLOOKUP(A285,'FY27 Prelim Elig'!$A$7:$B$865,3,FALSE)</f>
        <v>#REF!</v>
      </c>
    </row>
    <row r="286" spans="1:14" x14ac:dyDescent="0.25">
      <c r="A286" s="36" t="s">
        <v>1115</v>
      </c>
      <c r="B286" s="36" t="s">
        <v>266</v>
      </c>
      <c r="C286" s="37">
        <v>73</v>
      </c>
      <c r="D286" s="37">
        <v>760</v>
      </c>
      <c r="E286" s="7">
        <v>9.6052631578947362E-2</v>
      </c>
      <c r="G286" s="88">
        <v>93</v>
      </c>
      <c r="H286" s="88">
        <v>827</v>
      </c>
      <c r="I286" s="89">
        <f t="shared" si="43"/>
        <v>0.1124546553808948</v>
      </c>
      <c r="J286" s="8"/>
      <c r="K286" s="9">
        <f t="shared" si="42"/>
        <v>20</v>
      </c>
      <c r="L286" s="9">
        <f t="shared" si="40"/>
        <v>67</v>
      </c>
      <c r="M286" s="10">
        <f t="shared" si="41"/>
        <v>1.6402023801947441E-2</v>
      </c>
      <c r="N286" s="8" t="e">
        <f>VLOOKUP(A286,'FY27 Prelim Elig'!$A$7:$B$865,3,FALSE)</f>
        <v>#REF!</v>
      </c>
    </row>
    <row r="287" spans="1:14" x14ac:dyDescent="0.25">
      <c r="A287" s="36" t="s">
        <v>1116</v>
      </c>
      <c r="B287" s="36" t="s">
        <v>267</v>
      </c>
      <c r="C287" s="37">
        <v>895</v>
      </c>
      <c r="D287" s="37">
        <v>4257</v>
      </c>
      <c r="E287" s="7">
        <v>0.21024195442800095</v>
      </c>
      <c r="G287" s="88">
        <v>1006</v>
      </c>
      <c r="H287" s="88">
        <v>4368</v>
      </c>
      <c r="I287" s="89">
        <f t="shared" si="43"/>
        <v>0.2303113553113553</v>
      </c>
      <c r="J287" s="8"/>
      <c r="K287" s="9">
        <f t="shared" si="42"/>
        <v>111</v>
      </c>
      <c r="L287" s="9">
        <f t="shared" si="40"/>
        <v>111</v>
      </c>
      <c r="M287" s="10">
        <f t="shared" si="41"/>
        <v>2.0069400883354349E-2</v>
      </c>
      <c r="N287" s="8" t="e">
        <f>VLOOKUP(A287,'FY27 Prelim Elig'!$A$7:$B$865,3,FALSE)</f>
        <v>#REF!</v>
      </c>
    </row>
    <row r="288" spans="1:14" x14ac:dyDescent="0.25">
      <c r="A288" s="36" t="s">
        <v>1117</v>
      </c>
      <c r="B288" s="36" t="s">
        <v>268</v>
      </c>
      <c r="C288" s="37">
        <v>131</v>
      </c>
      <c r="D288" s="37">
        <v>683</v>
      </c>
      <c r="E288" s="7">
        <v>0.19180087847730601</v>
      </c>
      <c r="G288" s="88">
        <v>159</v>
      </c>
      <c r="H288" s="88">
        <v>719</v>
      </c>
      <c r="I288" s="89">
        <f t="shared" si="43"/>
        <v>0.2211404728789986</v>
      </c>
      <c r="J288" s="8"/>
      <c r="K288" s="9">
        <f t="shared" si="42"/>
        <v>28</v>
      </c>
      <c r="L288" s="9">
        <f t="shared" si="40"/>
        <v>36</v>
      </c>
      <c r="M288" s="10">
        <f t="shared" si="41"/>
        <v>2.9339594401692592E-2</v>
      </c>
      <c r="N288" s="8" t="e">
        <f>VLOOKUP(A288,'FY27 Prelim Elig'!$A$7:$B$865,3,FALSE)</f>
        <v>#REF!</v>
      </c>
    </row>
    <row r="289" spans="1:14" x14ac:dyDescent="0.25">
      <c r="A289" s="36" t="s">
        <v>1118</v>
      </c>
      <c r="B289" s="36" t="s">
        <v>269</v>
      </c>
      <c r="C289" s="37">
        <v>76</v>
      </c>
      <c r="D289" s="37">
        <v>534</v>
      </c>
      <c r="E289" s="7">
        <v>0.14232209737827714</v>
      </c>
      <c r="G289" s="88">
        <v>78</v>
      </c>
      <c r="H289" s="88">
        <v>516</v>
      </c>
      <c r="I289" s="89">
        <f t="shared" si="43"/>
        <v>0.15116279069767441</v>
      </c>
      <c r="J289" s="8"/>
      <c r="K289" s="9">
        <f t="shared" si="42"/>
        <v>2</v>
      </c>
      <c r="L289" s="9">
        <f t="shared" si="40"/>
        <v>-18</v>
      </c>
      <c r="M289" s="10">
        <f t="shared" si="41"/>
        <v>8.8406933193972692E-3</v>
      </c>
      <c r="N289" s="8" t="e">
        <f>VLOOKUP(A289,'FY27 Prelim Elig'!$A$7:$B$865,3,FALSE)</f>
        <v>#REF!</v>
      </c>
    </row>
    <row r="290" spans="1:14" x14ac:dyDescent="0.25">
      <c r="A290" s="36" t="s">
        <v>1119</v>
      </c>
      <c r="B290" s="36" t="s">
        <v>270</v>
      </c>
      <c r="C290" s="37">
        <v>17</v>
      </c>
      <c r="D290" s="37">
        <v>221</v>
      </c>
      <c r="E290" s="7">
        <v>7.6923076923076927E-2</v>
      </c>
      <c r="G290" s="88">
        <v>18</v>
      </c>
      <c r="H290" s="88">
        <v>176</v>
      </c>
      <c r="I290" s="89">
        <f t="shared" si="43"/>
        <v>0.10227272727272728</v>
      </c>
      <c r="J290" s="8"/>
      <c r="K290" s="9">
        <f t="shared" si="42"/>
        <v>1</v>
      </c>
      <c r="L290" s="9">
        <f t="shared" si="40"/>
        <v>-45</v>
      </c>
      <c r="M290" s="10">
        <f t="shared" si="41"/>
        <v>2.5349650349650352E-2</v>
      </c>
      <c r="N290" s="8" t="e">
        <f>VLOOKUP(A290,'FY27 Prelim Elig'!$A$7:$B$865,3,FALSE)</f>
        <v>#REF!</v>
      </c>
    </row>
    <row r="291" spans="1:14" x14ac:dyDescent="0.25">
      <c r="A291" s="36" t="s">
        <v>1120</v>
      </c>
      <c r="B291" s="36" t="s">
        <v>271</v>
      </c>
      <c r="C291" s="37">
        <v>14</v>
      </c>
      <c r="D291" s="37">
        <v>226</v>
      </c>
      <c r="E291" s="7">
        <v>6.1946902654867256E-2</v>
      </c>
      <c r="G291" s="88">
        <v>16</v>
      </c>
      <c r="H291" s="88">
        <v>182</v>
      </c>
      <c r="I291" s="89">
        <f t="shared" si="43"/>
        <v>8.7912087912087919E-2</v>
      </c>
      <c r="J291" s="8"/>
      <c r="K291" s="9">
        <f t="shared" si="42"/>
        <v>2</v>
      </c>
      <c r="L291" s="9">
        <f t="shared" si="40"/>
        <v>-44</v>
      </c>
      <c r="M291" s="10">
        <f t="shared" si="41"/>
        <v>2.5965185257220663E-2</v>
      </c>
      <c r="N291" s="8" t="e">
        <f>VLOOKUP(A291,'FY27 Prelim Elig'!$A$7:$B$865,3,FALSE)</f>
        <v>#REF!</v>
      </c>
    </row>
    <row r="292" spans="1:14" x14ac:dyDescent="0.25">
      <c r="A292" s="36" t="s">
        <v>1121</v>
      </c>
      <c r="B292" s="36" t="s">
        <v>272</v>
      </c>
      <c r="C292" s="37">
        <v>102</v>
      </c>
      <c r="D292" s="37">
        <v>850</v>
      </c>
      <c r="E292" s="7">
        <v>0.12</v>
      </c>
      <c r="G292" s="88">
        <v>121</v>
      </c>
      <c r="H292" s="88">
        <v>861</v>
      </c>
      <c r="I292" s="89">
        <f t="shared" si="43"/>
        <v>0.14053426248548201</v>
      </c>
      <c r="J292" s="8"/>
      <c r="K292" s="9">
        <f t="shared" si="42"/>
        <v>19</v>
      </c>
      <c r="L292" s="9">
        <f t="shared" si="40"/>
        <v>11</v>
      </c>
      <c r="M292" s="10">
        <f t="shared" si="41"/>
        <v>2.0534262485482013E-2</v>
      </c>
      <c r="N292" s="8" t="e">
        <f>VLOOKUP(A292,'FY27 Prelim Elig'!$A$7:$B$865,3,FALSE)</f>
        <v>#REF!</v>
      </c>
    </row>
    <row r="293" spans="1:14" x14ac:dyDescent="0.25">
      <c r="A293" s="36" t="s">
        <v>1122</v>
      </c>
      <c r="B293" s="36" t="s">
        <v>273</v>
      </c>
      <c r="C293" s="37">
        <v>19</v>
      </c>
      <c r="D293" s="37">
        <v>93</v>
      </c>
      <c r="E293" s="7">
        <v>0.20430107526881722</v>
      </c>
      <c r="G293" s="88">
        <v>14</v>
      </c>
      <c r="H293" s="88">
        <v>98</v>
      </c>
      <c r="I293" s="89">
        <f t="shared" si="43"/>
        <v>0.14285714285714285</v>
      </c>
      <c r="J293" s="8"/>
      <c r="K293" s="9">
        <f t="shared" si="42"/>
        <v>-5</v>
      </c>
      <c r="L293" s="9">
        <f t="shared" si="40"/>
        <v>5</v>
      </c>
      <c r="M293" s="10">
        <f t="shared" si="41"/>
        <v>-6.1443932411674368E-2</v>
      </c>
      <c r="N293" s="8" t="e">
        <f>VLOOKUP(A293,'FY27 Prelim Elig'!$A$7:$B$865,3,FALSE)</f>
        <v>#REF!</v>
      </c>
    </row>
    <row r="294" spans="1:14" x14ac:dyDescent="0.25">
      <c r="A294" s="36" t="s">
        <v>1123</v>
      </c>
      <c r="B294" s="36" t="s">
        <v>274</v>
      </c>
      <c r="C294" s="37">
        <v>105</v>
      </c>
      <c r="D294" s="37">
        <v>435</v>
      </c>
      <c r="E294" s="7">
        <v>0.2413793103448276</v>
      </c>
      <c r="G294" s="88">
        <v>86</v>
      </c>
      <c r="H294" s="88">
        <v>205</v>
      </c>
      <c r="I294" s="89">
        <f t="shared" si="43"/>
        <v>0.4195121951219512</v>
      </c>
      <c r="J294" s="8"/>
      <c r="K294" s="9">
        <f t="shared" si="42"/>
        <v>-19</v>
      </c>
      <c r="L294" s="9">
        <f t="shared" si="40"/>
        <v>-230</v>
      </c>
      <c r="M294" s="10">
        <f t="shared" si="41"/>
        <v>0.17813288477712361</v>
      </c>
      <c r="N294" s="8" t="e">
        <f>VLOOKUP(A294,'FY27 Prelim Elig'!$A$7:$B$865,3,FALSE)</f>
        <v>#REF!</v>
      </c>
    </row>
    <row r="295" spans="1:14" x14ac:dyDescent="0.25">
      <c r="A295" s="36" t="s">
        <v>1124</v>
      </c>
      <c r="B295" s="36" t="s">
        <v>275</v>
      </c>
      <c r="C295" s="37">
        <v>147</v>
      </c>
      <c r="D295" s="37">
        <v>2586</v>
      </c>
      <c r="E295" s="7">
        <v>5.6844547563805102E-2</v>
      </c>
      <c r="G295" s="88">
        <v>157</v>
      </c>
      <c r="H295" s="88">
        <v>2795</v>
      </c>
      <c r="I295" s="89">
        <f t="shared" si="43"/>
        <v>5.6171735241502686E-2</v>
      </c>
      <c r="J295" s="8"/>
      <c r="K295" s="9">
        <f t="shared" si="42"/>
        <v>10</v>
      </c>
      <c r="L295" s="9">
        <f t="shared" si="40"/>
        <v>209</v>
      </c>
      <c r="M295" s="10">
        <f t="shared" si="41"/>
        <v>-6.7281232230241572E-4</v>
      </c>
      <c r="N295" s="8" t="e">
        <f>VLOOKUP(A295,'FY27 Prelim Elig'!$A$7:$B$865,3,FALSE)</f>
        <v>#REF!</v>
      </c>
    </row>
    <row r="296" spans="1:14" x14ac:dyDescent="0.25">
      <c r="A296" s="36" t="s">
        <v>1125</v>
      </c>
      <c r="B296" s="36" t="s">
        <v>276</v>
      </c>
      <c r="C296" s="37">
        <v>155</v>
      </c>
      <c r="D296" s="37">
        <v>6092</v>
      </c>
      <c r="E296" s="7">
        <v>2.5443204202232436E-2</v>
      </c>
      <c r="G296" s="88">
        <v>165</v>
      </c>
      <c r="H296" s="88">
        <v>6105</v>
      </c>
      <c r="I296" s="89">
        <f t="shared" si="43"/>
        <v>2.7027027027027029E-2</v>
      </c>
      <c r="J296" s="8"/>
      <c r="K296" s="9">
        <f t="shared" si="42"/>
        <v>10</v>
      </c>
      <c r="L296" s="9">
        <f t="shared" si="40"/>
        <v>13</v>
      </c>
      <c r="M296" s="10">
        <f t="shared" si="41"/>
        <v>1.5838228247945924E-3</v>
      </c>
      <c r="N296" s="8" t="e">
        <f>VLOOKUP(A296,'FY27 Prelim Elig'!$A$7:$B$865,3,FALSE)</f>
        <v>#REF!</v>
      </c>
    </row>
    <row r="297" spans="1:14" x14ac:dyDescent="0.25">
      <c r="A297" s="36" t="s">
        <v>1126</v>
      </c>
      <c r="B297" s="36" t="s">
        <v>277</v>
      </c>
      <c r="C297" s="37">
        <v>124</v>
      </c>
      <c r="D297" s="37">
        <v>2029</v>
      </c>
      <c r="E297" s="7">
        <v>6.1113849186791525E-2</v>
      </c>
      <c r="G297" s="88">
        <v>159</v>
      </c>
      <c r="H297" s="88">
        <v>1686</v>
      </c>
      <c r="I297" s="89">
        <f t="shared" si="43"/>
        <v>9.4306049822064059E-2</v>
      </c>
      <c r="J297" s="8"/>
      <c r="K297" s="9">
        <f t="shared" si="42"/>
        <v>35</v>
      </c>
      <c r="L297" s="9">
        <f t="shared" si="40"/>
        <v>-343</v>
      </c>
      <c r="M297" s="10">
        <f t="shared" si="41"/>
        <v>3.3192200635272534E-2</v>
      </c>
      <c r="N297" s="8" t="e">
        <f>VLOOKUP(A297,'FY27 Prelim Elig'!$A$7:$B$865,3,FALSE)</f>
        <v>#REF!</v>
      </c>
    </row>
    <row r="298" spans="1:14" x14ac:dyDescent="0.25">
      <c r="A298" s="36" t="s">
        <v>1127</v>
      </c>
      <c r="B298" s="36" t="s">
        <v>278</v>
      </c>
      <c r="C298" s="37">
        <v>220</v>
      </c>
      <c r="D298" s="37">
        <v>1130</v>
      </c>
      <c r="E298" s="7">
        <v>0.19469026548672566</v>
      </c>
      <c r="G298" s="88">
        <v>219</v>
      </c>
      <c r="H298" s="88">
        <v>1083</v>
      </c>
      <c r="I298" s="89">
        <f t="shared" si="43"/>
        <v>0.20221606648199447</v>
      </c>
      <c r="J298" s="8"/>
      <c r="K298" s="9">
        <f t="shared" si="42"/>
        <v>-1</v>
      </c>
      <c r="L298" s="9">
        <f t="shared" si="40"/>
        <v>-47</v>
      </c>
      <c r="M298" s="10">
        <f t="shared" si="41"/>
        <v>7.525800995268811E-3</v>
      </c>
      <c r="N298" s="8" t="e">
        <f>VLOOKUP(A298,'FY27 Prelim Elig'!$A$7:$B$865,3,FALSE)</f>
        <v>#REF!</v>
      </c>
    </row>
    <row r="299" spans="1:14" x14ac:dyDescent="0.25">
      <c r="A299" s="36" t="s">
        <v>1128</v>
      </c>
      <c r="B299" s="36" t="s">
        <v>279</v>
      </c>
      <c r="C299" s="37">
        <v>36</v>
      </c>
      <c r="D299" s="37">
        <v>929</v>
      </c>
      <c r="E299" s="7">
        <v>3.8751345532831001E-2</v>
      </c>
      <c r="G299" s="88">
        <v>39</v>
      </c>
      <c r="H299" s="88">
        <v>894</v>
      </c>
      <c r="I299" s="89">
        <f t="shared" si="43"/>
        <v>4.3624161073825503E-2</v>
      </c>
      <c r="J299" s="8"/>
      <c r="K299" s="9">
        <f t="shared" si="42"/>
        <v>3</v>
      </c>
      <c r="L299" s="9">
        <f t="shared" si="40"/>
        <v>-35</v>
      </c>
      <c r="M299" s="10">
        <f t="shared" si="41"/>
        <v>4.8728155409945018E-3</v>
      </c>
      <c r="N299" s="8" t="e">
        <f>VLOOKUP(A299,'FY27 Prelim Elig'!$A$7:$B$865,3,FALSE)</f>
        <v>#REF!</v>
      </c>
    </row>
    <row r="300" spans="1:14" x14ac:dyDescent="0.25">
      <c r="A300" s="36" t="s">
        <v>1129</v>
      </c>
      <c r="B300" s="36" t="s">
        <v>280</v>
      </c>
      <c r="C300" s="37">
        <v>12</v>
      </c>
      <c r="D300" s="37">
        <v>230</v>
      </c>
      <c r="E300" s="7">
        <v>5.2173913043478258E-2</v>
      </c>
      <c r="G300" s="88">
        <v>17</v>
      </c>
      <c r="H300" s="88">
        <v>224</v>
      </c>
      <c r="I300" s="89">
        <f t="shared" si="43"/>
        <v>7.5892857142857137E-2</v>
      </c>
      <c r="J300" s="8"/>
      <c r="K300" s="9">
        <f t="shared" si="42"/>
        <v>5</v>
      </c>
      <c r="L300" s="9">
        <f t="shared" si="40"/>
        <v>-6</v>
      </c>
      <c r="M300" s="10">
        <f t="shared" si="41"/>
        <v>2.3718944099378879E-2</v>
      </c>
      <c r="N300" s="8" t="e">
        <f>VLOOKUP(A300,'FY27 Prelim Elig'!$A$7:$B$865,3,FALSE)</f>
        <v>#REF!</v>
      </c>
    </row>
    <row r="301" spans="1:14" x14ac:dyDescent="0.25">
      <c r="A301" s="36" t="s">
        <v>1130</v>
      </c>
      <c r="B301" s="36" t="s">
        <v>281</v>
      </c>
      <c r="C301" s="37">
        <v>59</v>
      </c>
      <c r="D301" s="37">
        <v>299</v>
      </c>
      <c r="E301" s="7">
        <v>0.19732441471571907</v>
      </c>
      <c r="G301" s="88">
        <v>36</v>
      </c>
      <c r="H301" s="88">
        <v>263</v>
      </c>
      <c r="I301" s="89">
        <f t="shared" si="43"/>
        <v>0.13688212927756654</v>
      </c>
      <c r="J301" s="8"/>
      <c r="K301" s="9">
        <f t="shared" si="42"/>
        <v>-23</v>
      </c>
      <c r="L301" s="9">
        <f t="shared" si="40"/>
        <v>-36</v>
      </c>
      <c r="M301" s="10">
        <f t="shared" si="41"/>
        <v>-6.0442285438152527E-2</v>
      </c>
      <c r="N301" s="8" t="e">
        <f>VLOOKUP(A301,'FY27 Prelim Elig'!$A$7:$B$865,3,FALSE)</f>
        <v>#REF!</v>
      </c>
    </row>
    <row r="302" spans="1:14" x14ac:dyDescent="0.25">
      <c r="A302" s="36" t="s">
        <v>1131</v>
      </c>
      <c r="B302" s="36" t="s">
        <v>282</v>
      </c>
      <c r="C302" s="37">
        <v>106</v>
      </c>
      <c r="D302" s="37">
        <v>955</v>
      </c>
      <c r="E302" s="7">
        <v>0.11099476439790576</v>
      </c>
      <c r="G302" s="88">
        <v>109</v>
      </c>
      <c r="H302" s="88">
        <v>994</v>
      </c>
      <c r="I302" s="89">
        <f t="shared" si="43"/>
        <v>0.1096579476861167</v>
      </c>
      <c r="J302" s="8"/>
      <c r="K302" s="9">
        <f t="shared" si="42"/>
        <v>3</v>
      </c>
      <c r="L302" s="9">
        <f t="shared" si="40"/>
        <v>39</v>
      </c>
      <c r="M302" s="10">
        <f t="shared" si="41"/>
        <v>-1.3368167117890628E-3</v>
      </c>
      <c r="N302" s="8" t="e">
        <f>VLOOKUP(A302,'FY27 Prelim Elig'!$A$7:$B$865,3,FALSE)</f>
        <v>#REF!</v>
      </c>
    </row>
    <row r="303" spans="1:14" x14ac:dyDescent="0.25">
      <c r="A303" s="36" t="s">
        <v>1132</v>
      </c>
      <c r="B303" s="36" t="s">
        <v>283</v>
      </c>
      <c r="C303" s="37">
        <v>21</v>
      </c>
      <c r="D303" s="37">
        <v>216</v>
      </c>
      <c r="E303" s="7">
        <v>9.7222222222222224E-2</v>
      </c>
      <c r="G303" s="88">
        <v>22</v>
      </c>
      <c r="H303" s="88">
        <v>179</v>
      </c>
      <c r="I303" s="89">
        <f t="shared" si="43"/>
        <v>0.12290502793296089</v>
      </c>
      <c r="J303" s="8"/>
      <c r="K303" s="9">
        <f t="shared" si="42"/>
        <v>1</v>
      </c>
      <c r="L303" s="9">
        <f t="shared" si="40"/>
        <v>-37</v>
      </c>
      <c r="M303" s="10">
        <f t="shared" si="41"/>
        <v>2.5682805710738665E-2</v>
      </c>
      <c r="N303" s="8" t="e">
        <f>VLOOKUP(A303,'FY27 Prelim Elig'!$A$7:$B$865,3,FALSE)</f>
        <v>#REF!</v>
      </c>
    </row>
    <row r="304" spans="1:14" x14ac:dyDescent="0.25">
      <c r="A304" s="36" t="s">
        <v>1133</v>
      </c>
      <c r="B304" s="36" t="s">
        <v>284</v>
      </c>
      <c r="C304" s="37">
        <v>206</v>
      </c>
      <c r="D304" s="37">
        <v>1203</v>
      </c>
      <c r="E304" s="7">
        <v>0.17123857024106401</v>
      </c>
      <c r="G304" s="88">
        <v>267</v>
      </c>
      <c r="H304" s="88">
        <v>1179</v>
      </c>
      <c r="I304" s="89">
        <f t="shared" si="43"/>
        <v>0.22646310432569974</v>
      </c>
      <c r="J304" s="8"/>
      <c r="K304" s="9">
        <f t="shared" si="42"/>
        <v>61</v>
      </c>
      <c r="L304" s="9">
        <f t="shared" si="40"/>
        <v>-24</v>
      </c>
      <c r="M304" s="10">
        <f t="shared" si="41"/>
        <v>5.5224534084635735E-2</v>
      </c>
      <c r="N304" s="8" t="e">
        <f>VLOOKUP(A304,'FY27 Prelim Elig'!$A$7:$B$865,3,FALSE)</f>
        <v>#REF!</v>
      </c>
    </row>
    <row r="305" spans="1:14" x14ac:dyDescent="0.25">
      <c r="A305" s="36" t="s">
        <v>1134</v>
      </c>
      <c r="B305" s="36" t="s">
        <v>285</v>
      </c>
      <c r="C305" s="37">
        <v>168</v>
      </c>
      <c r="D305" s="37">
        <v>3905</v>
      </c>
      <c r="E305" s="7">
        <v>4.3021766965428934E-2</v>
      </c>
      <c r="G305" s="37">
        <v>241</v>
      </c>
      <c r="H305" s="37">
        <v>4247</v>
      </c>
      <c r="I305" s="7">
        <f>G305/H305</f>
        <v>5.6745938309394867E-2</v>
      </c>
      <c r="J305" s="8"/>
      <c r="K305" s="9">
        <f t="shared" si="42"/>
        <v>73</v>
      </c>
      <c r="L305" s="9">
        <f t="shared" si="40"/>
        <v>342</v>
      </c>
      <c r="M305" s="10">
        <f t="shared" si="41"/>
        <v>1.3724171343965932E-2</v>
      </c>
      <c r="N305" s="8" t="e">
        <f>VLOOKUP(A305,'FY27 Prelim Elig'!$A$7:$B$865,3,FALSE)</f>
        <v>#REF!</v>
      </c>
    </row>
    <row r="306" spans="1:14" x14ac:dyDescent="0.25">
      <c r="A306" s="80" t="s">
        <v>14381</v>
      </c>
      <c r="B306" s="36" t="s">
        <v>2568</v>
      </c>
      <c r="C306" s="86">
        <v>94</v>
      </c>
      <c r="D306" s="86">
        <v>2058</v>
      </c>
      <c r="E306" s="87">
        <v>4.5675413022351799E-2</v>
      </c>
      <c r="G306" s="88">
        <v>133</v>
      </c>
      <c r="H306" s="88">
        <v>2313</v>
      </c>
      <c r="I306" s="89">
        <f t="shared" ref="I306" si="44">IF(H306&gt;0,G306/H306,0)</f>
        <v>5.7501080847384346E-2</v>
      </c>
      <c r="J306" s="8"/>
      <c r="K306" s="9">
        <f t="shared" ref="K306" si="45">G306-C306</f>
        <v>39</v>
      </c>
      <c r="L306" s="9">
        <f t="shared" ref="L306" si="46">H306-D306</f>
        <v>255</v>
      </c>
      <c r="M306" s="10">
        <f t="shared" ref="M306" si="47">I306-E306</f>
        <v>1.1825667825032547E-2</v>
      </c>
      <c r="N306" s="8" t="e">
        <f>VLOOKUP(A306,'FY27 Prelim Elig'!$A$7:$B$865,3,FALSE)</f>
        <v>#REF!</v>
      </c>
    </row>
    <row r="307" spans="1:14" x14ac:dyDescent="0.25">
      <c r="A307" s="36" t="s">
        <v>1135</v>
      </c>
      <c r="B307" s="36" t="s">
        <v>286</v>
      </c>
      <c r="C307" s="37">
        <v>513</v>
      </c>
      <c r="D307" s="37">
        <v>8741</v>
      </c>
      <c r="E307" s="7">
        <v>5.8688937192540896E-2</v>
      </c>
      <c r="G307" s="37">
        <v>646</v>
      </c>
      <c r="H307" s="37">
        <v>8923</v>
      </c>
      <c r="I307" s="7">
        <v>7.2397175837722733E-2</v>
      </c>
      <c r="J307" s="8"/>
      <c r="K307" s="9">
        <f t="shared" si="42"/>
        <v>133</v>
      </c>
      <c r="L307" s="9">
        <f t="shared" si="40"/>
        <v>182</v>
      </c>
      <c r="M307" s="10">
        <f t="shared" si="41"/>
        <v>1.3708238645181836E-2</v>
      </c>
      <c r="N307" s="8" t="e">
        <f>VLOOKUP(A307,'FY27 Prelim Elig'!$A$7:$B$865,3,FALSE)</f>
        <v>#REF!</v>
      </c>
    </row>
    <row r="308" spans="1:14" x14ac:dyDescent="0.25">
      <c r="A308" s="36" t="s">
        <v>1136</v>
      </c>
      <c r="B308" s="36" t="s">
        <v>287</v>
      </c>
      <c r="C308" s="37">
        <v>42</v>
      </c>
      <c r="D308" s="37">
        <v>1386</v>
      </c>
      <c r="E308" s="7">
        <v>3.0303030303030304E-2</v>
      </c>
      <c r="G308" s="37">
        <v>50</v>
      </c>
      <c r="H308" s="37">
        <v>1455</v>
      </c>
      <c r="I308" s="7">
        <v>3.4364261168384883E-2</v>
      </c>
      <c r="J308" s="8"/>
      <c r="K308" s="9">
        <f t="shared" si="42"/>
        <v>8</v>
      </c>
      <c r="L308" s="9">
        <f t="shared" si="40"/>
        <v>69</v>
      </c>
      <c r="M308" s="10">
        <f t="shared" si="41"/>
        <v>4.0612308653545787E-3</v>
      </c>
      <c r="N308" s="8" t="e">
        <f>VLOOKUP(A308,'FY27 Prelim Elig'!$A$7:$B$865,3,FALSE)</f>
        <v>#REF!</v>
      </c>
    </row>
    <row r="309" spans="1:14" x14ac:dyDescent="0.25">
      <c r="A309" s="36" t="s">
        <v>1137</v>
      </c>
      <c r="B309" s="36" t="s">
        <v>288</v>
      </c>
      <c r="C309" s="37">
        <v>340</v>
      </c>
      <c r="D309" s="37">
        <v>5033</v>
      </c>
      <c r="E309" s="7">
        <v>6.7554142658454205E-2</v>
      </c>
      <c r="G309" s="37">
        <v>453</v>
      </c>
      <c r="H309" s="37">
        <v>5838</v>
      </c>
      <c r="I309" s="7">
        <v>7.7595066803699903E-2</v>
      </c>
      <c r="J309" s="8"/>
      <c r="K309" s="9">
        <f t="shared" si="42"/>
        <v>113</v>
      </c>
      <c r="L309" s="9">
        <f t="shared" si="40"/>
        <v>805</v>
      </c>
      <c r="M309" s="10">
        <f t="shared" si="41"/>
        <v>1.0040924145245697E-2</v>
      </c>
      <c r="N309" s="8" t="e">
        <f>VLOOKUP(A309,'FY27 Prelim Elig'!$A$7:$B$865,3,FALSE)</f>
        <v>#REF!</v>
      </c>
    </row>
    <row r="310" spans="1:14" x14ac:dyDescent="0.25">
      <c r="A310" s="36" t="s">
        <v>1138</v>
      </c>
      <c r="B310" s="36" t="s">
        <v>289</v>
      </c>
      <c r="C310" s="37">
        <v>44</v>
      </c>
      <c r="D310" s="37">
        <v>534</v>
      </c>
      <c r="E310" s="7">
        <v>8.2397003745318345E-2</v>
      </c>
      <c r="G310" s="37">
        <v>74</v>
      </c>
      <c r="H310" s="37">
        <v>747</v>
      </c>
      <c r="I310" s="7">
        <v>9.906291834002677E-2</v>
      </c>
      <c r="J310" s="8"/>
      <c r="K310" s="9">
        <f t="shared" si="42"/>
        <v>30</v>
      </c>
      <c r="L310" s="9">
        <f t="shared" si="40"/>
        <v>213</v>
      </c>
      <c r="M310" s="10">
        <f t="shared" si="41"/>
        <v>1.6665914594708425E-2</v>
      </c>
      <c r="N310" s="8" t="e">
        <f>VLOOKUP(A310,'FY27 Prelim Elig'!$A$7:$B$865,3,FALSE)</f>
        <v>#REF!</v>
      </c>
    </row>
    <row r="311" spans="1:14" x14ac:dyDescent="0.25">
      <c r="A311" s="36" t="s">
        <v>1139</v>
      </c>
      <c r="B311" s="36" t="s">
        <v>290</v>
      </c>
      <c r="C311" s="37">
        <v>66</v>
      </c>
      <c r="D311" s="37">
        <v>556</v>
      </c>
      <c r="E311" s="7">
        <v>0.11870503597122302</v>
      </c>
      <c r="G311" s="37">
        <v>60</v>
      </c>
      <c r="H311" s="37">
        <v>611</v>
      </c>
      <c r="I311" s="7">
        <v>9.8199672667757767E-2</v>
      </c>
      <c r="J311" s="8"/>
      <c r="K311" s="9">
        <f t="shared" si="42"/>
        <v>-6</v>
      </c>
      <c r="L311" s="9">
        <f t="shared" si="40"/>
        <v>55</v>
      </c>
      <c r="M311" s="10">
        <f t="shared" si="41"/>
        <v>-2.0505363303465252E-2</v>
      </c>
      <c r="N311" s="8" t="e">
        <f>VLOOKUP(A311,'FY27 Prelim Elig'!$A$7:$B$865,3,FALSE)</f>
        <v>#REF!</v>
      </c>
    </row>
    <row r="312" spans="1:14" x14ac:dyDescent="0.25">
      <c r="A312" s="36" t="s">
        <v>1140</v>
      </c>
      <c r="B312" s="36" t="s">
        <v>291</v>
      </c>
      <c r="C312" s="37">
        <v>73</v>
      </c>
      <c r="D312" s="37">
        <v>879</v>
      </c>
      <c r="E312" s="7">
        <v>8.3048919226393625E-2</v>
      </c>
      <c r="G312" s="37">
        <v>86</v>
      </c>
      <c r="H312" s="37">
        <v>914</v>
      </c>
      <c r="I312" s="7">
        <v>9.4091903719912467E-2</v>
      </c>
      <c r="J312" s="8"/>
      <c r="K312" s="9">
        <f t="shared" si="42"/>
        <v>13</v>
      </c>
      <c r="L312" s="9">
        <f t="shared" si="40"/>
        <v>35</v>
      </c>
      <c r="M312" s="10">
        <f t="shared" si="41"/>
        <v>1.1042984493518843E-2</v>
      </c>
      <c r="N312" s="8" t="e">
        <f>VLOOKUP(A312,'FY27 Prelim Elig'!$A$7:$B$865,3,FALSE)</f>
        <v>#REF!</v>
      </c>
    </row>
    <row r="313" spans="1:14" x14ac:dyDescent="0.25">
      <c r="A313" s="36" t="s">
        <v>1141</v>
      </c>
      <c r="B313" s="36" t="s">
        <v>292</v>
      </c>
      <c r="C313" s="37">
        <v>17</v>
      </c>
      <c r="D313" s="37">
        <v>91</v>
      </c>
      <c r="E313" s="7">
        <v>0.18681318681318682</v>
      </c>
      <c r="G313" s="37">
        <v>17</v>
      </c>
      <c r="H313" s="37">
        <v>97</v>
      </c>
      <c r="I313" s="7">
        <v>0.17525773195876287</v>
      </c>
      <c r="J313" s="8"/>
      <c r="K313" s="9">
        <f t="shared" si="42"/>
        <v>0</v>
      </c>
      <c r="L313" s="9">
        <f t="shared" si="40"/>
        <v>6</v>
      </c>
      <c r="M313" s="10">
        <f t="shared" si="41"/>
        <v>-1.1555454854423941E-2</v>
      </c>
      <c r="N313" s="8" t="e">
        <f>VLOOKUP(A313,'FY27 Prelim Elig'!$A$7:$B$865,3,FALSE)</f>
        <v>#REF!</v>
      </c>
    </row>
    <row r="314" spans="1:14" x14ac:dyDescent="0.25">
      <c r="A314" s="36" t="s">
        <v>1142</v>
      </c>
      <c r="B314" s="36" t="s">
        <v>293</v>
      </c>
      <c r="C314" s="37">
        <v>24</v>
      </c>
      <c r="D314" s="37">
        <v>303</v>
      </c>
      <c r="E314" s="7">
        <v>7.9207920792079209E-2</v>
      </c>
      <c r="G314" s="37">
        <v>26</v>
      </c>
      <c r="H314" s="37">
        <v>261</v>
      </c>
      <c r="I314" s="7">
        <v>9.9616858237547887E-2</v>
      </c>
      <c r="J314" s="8"/>
      <c r="K314" s="9">
        <f t="shared" si="42"/>
        <v>2</v>
      </c>
      <c r="L314" s="9">
        <f t="shared" si="40"/>
        <v>-42</v>
      </c>
      <c r="M314" s="10">
        <f t="shared" si="41"/>
        <v>2.0408937445468678E-2</v>
      </c>
      <c r="N314" s="8" t="e">
        <f>VLOOKUP(A314,'FY27 Prelim Elig'!$A$7:$B$865,3,FALSE)</f>
        <v>#REF!</v>
      </c>
    </row>
    <row r="315" spans="1:14" x14ac:dyDescent="0.25">
      <c r="A315" s="36" t="s">
        <v>1143</v>
      </c>
      <c r="B315" s="36" t="s">
        <v>294</v>
      </c>
      <c r="C315" s="37">
        <v>1194</v>
      </c>
      <c r="D315" s="37">
        <v>6799</v>
      </c>
      <c r="E315" s="7">
        <v>0.17561406089130754</v>
      </c>
      <c r="G315" s="37">
        <v>1584</v>
      </c>
      <c r="H315" s="37">
        <v>6793</v>
      </c>
      <c r="I315" s="7">
        <v>0.23318121595760341</v>
      </c>
      <c r="J315" s="8"/>
      <c r="K315" s="9">
        <f t="shared" si="42"/>
        <v>390</v>
      </c>
      <c r="L315" s="9">
        <f t="shared" si="40"/>
        <v>-6</v>
      </c>
      <c r="M315" s="10">
        <f t="shared" si="41"/>
        <v>5.7567155066295866E-2</v>
      </c>
      <c r="N315" s="8" t="e">
        <f>VLOOKUP(A315,'FY27 Prelim Elig'!$A$7:$B$865,3,FALSE)</f>
        <v>#REF!</v>
      </c>
    </row>
    <row r="316" spans="1:14" x14ac:dyDescent="0.25">
      <c r="A316" s="36" t="s">
        <v>1144</v>
      </c>
      <c r="B316" s="36" t="s">
        <v>295</v>
      </c>
      <c r="C316" s="37">
        <v>116</v>
      </c>
      <c r="D316" s="37">
        <v>753</v>
      </c>
      <c r="E316" s="7">
        <v>0.15405046480743692</v>
      </c>
      <c r="G316" s="37">
        <v>136</v>
      </c>
      <c r="H316" s="37">
        <v>748</v>
      </c>
      <c r="I316" s="7">
        <v>0.18181818181818182</v>
      </c>
      <c r="J316" s="8"/>
      <c r="K316" s="9">
        <f t="shared" si="42"/>
        <v>20</v>
      </c>
      <c r="L316" s="9">
        <f t="shared" si="40"/>
        <v>-5</v>
      </c>
      <c r="M316" s="10">
        <f t="shared" si="41"/>
        <v>2.7767717010744902E-2</v>
      </c>
      <c r="N316" s="8" t="e">
        <f>VLOOKUP(A316,'FY27 Prelim Elig'!$A$7:$B$865,3,FALSE)</f>
        <v>#REF!</v>
      </c>
    </row>
    <row r="317" spans="1:14" x14ac:dyDescent="0.25">
      <c r="A317" s="36" t="s">
        <v>1145</v>
      </c>
      <c r="B317" s="36" t="s">
        <v>296</v>
      </c>
      <c r="C317" s="37">
        <v>116</v>
      </c>
      <c r="D317" s="37">
        <v>1679</v>
      </c>
      <c r="E317" s="7">
        <v>6.9088743299583089E-2</v>
      </c>
      <c r="G317" s="37">
        <v>140</v>
      </c>
      <c r="H317" s="37">
        <v>1732</v>
      </c>
      <c r="I317" s="7">
        <v>8.0831408775981523E-2</v>
      </c>
      <c r="J317" s="8"/>
      <c r="K317" s="9">
        <f t="shared" si="42"/>
        <v>24</v>
      </c>
      <c r="L317" s="9">
        <f t="shared" si="40"/>
        <v>53</v>
      </c>
      <c r="M317" s="10">
        <f t="shared" si="41"/>
        <v>1.1742665476398434E-2</v>
      </c>
      <c r="N317" s="8" t="e">
        <f>VLOOKUP(A317,'FY27 Prelim Elig'!$A$7:$B$865,3,FALSE)</f>
        <v>#REF!</v>
      </c>
    </row>
    <row r="318" spans="1:14" x14ac:dyDescent="0.25">
      <c r="A318" s="36" t="s">
        <v>1146</v>
      </c>
      <c r="B318" s="36" t="s">
        <v>297</v>
      </c>
      <c r="C318" s="37">
        <v>53</v>
      </c>
      <c r="D318" s="37">
        <v>543</v>
      </c>
      <c r="E318" s="7">
        <v>9.7605893186003684E-2</v>
      </c>
      <c r="G318" s="37">
        <v>60</v>
      </c>
      <c r="H318" s="37">
        <v>506</v>
      </c>
      <c r="I318" s="7">
        <v>0.11857707509881422</v>
      </c>
      <c r="J318" s="8"/>
      <c r="K318" s="9">
        <f t="shared" si="42"/>
        <v>7</v>
      </c>
      <c r="L318" s="9">
        <f t="shared" si="40"/>
        <v>-37</v>
      </c>
      <c r="M318" s="10">
        <f t="shared" si="41"/>
        <v>2.0971181912810541E-2</v>
      </c>
      <c r="N318" s="8" t="e">
        <f>VLOOKUP(A318,'FY27 Prelim Elig'!$A$7:$B$865,3,FALSE)</f>
        <v>#REF!</v>
      </c>
    </row>
    <row r="319" spans="1:14" x14ac:dyDescent="0.25">
      <c r="A319" s="36" t="s">
        <v>1147</v>
      </c>
      <c r="B319" s="36" t="s">
        <v>298</v>
      </c>
      <c r="C319" s="37">
        <v>24</v>
      </c>
      <c r="D319" s="37">
        <v>191</v>
      </c>
      <c r="E319" s="7">
        <v>0.1256544502617801</v>
      </c>
      <c r="G319" s="37">
        <v>21</v>
      </c>
      <c r="H319" s="37">
        <v>199</v>
      </c>
      <c r="I319" s="7">
        <v>0.10552763819095477</v>
      </c>
      <c r="J319" s="8"/>
      <c r="K319" s="9">
        <f t="shared" si="42"/>
        <v>-3</v>
      </c>
      <c r="L319" s="9">
        <f t="shared" si="40"/>
        <v>8</v>
      </c>
      <c r="M319" s="10">
        <f t="shared" si="41"/>
        <v>-2.0126812070825326E-2</v>
      </c>
      <c r="N319" s="8" t="e">
        <f>VLOOKUP(A319,'FY27 Prelim Elig'!$A$7:$B$865,3,FALSE)</f>
        <v>#REF!</v>
      </c>
    </row>
    <row r="320" spans="1:14" x14ac:dyDescent="0.25">
      <c r="A320" s="36" t="s">
        <v>1148</v>
      </c>
      <c r="B320" s="36" t="s">
        <v>299</v>
      </c>
      <c r="C320" s="37">
        <v>232</v>
      </c>
      <c r="D320" s="37">
        <v>4085</v>
      </c>
      <c r="E320" s="7">
        <v>5.6793145654834759E-2</v>
      </c>
      <c r="G320" s="88">
        <v>257</v>
      </c>
      <c r="H320" s="88">
        <v>3978</v>
      </c>
      <c r="I320" s="89">
        <f t="shared" ref="I320" si="48">IF(H320&gt;0,G320/H320,0)</f>
        <v>6.4605329311211671E-2</v>
      </c>
      <c r="J320" s="8"/>
      <c r="K320" s="9">
        <f t="shared" si="42"/>
        <v>25</v>
      </c>
      <c r="L320" s="9">
        <f t="shared" si="40"/>
        <v>-107</v>
      </c>
      <c r="M320" s="10">
        <f t="shared" si="41"/>
        <v>7.8121836563769115E-3</v>
      </c>
      <c r="N320" s="8" t="e">
        <f>VLOOKUP(A320,'FY27 Prelim Elig'!$A$7:$B$865,3,FALSE)</f>
        <v>#REF!</v>
      </c>
    </row>
    <row r="321" spans="1:14" x14ac:dyDescent="0.25">
      <c r="A321" s="36" t="s">
        <v>1149</v>
      </c>
      <c r="B321" s="36" t="s">
        <v>300</v>
      </c>
      <c r="C321" s="37">
        <v>131</v>
      </c>
      <c r="D321" s="37">
        <v>2622</v>
      </c>
      <c r="E321" s="7">
        <v>4.9961861174675819E-2</v>
      </c>
      <c r="G321" s="88">
        <v>120</v>
      </c>
      <c r="H321" s="88">
        <v>2513</v>
      </c>
      <c r="I321" s="89">
        <f t="shared" ref="I321" si="49">IF(H321&gt;0,G321/H321,0)</f>
        <v>4.7751691205730203E-2</v>
      </c>
      <c r="J321" s="8"/>
      <c r="K321" s="9">
        <f t="shared" si="42"/>
        <v>-11</v>
      </c>
      <c r="L321" s="9">
        <f t="shared" si="40"/>
        <v>-109</v>
      </c>
      <c r="M321" s="10">
        <f t="shared" si="41"/>
        <v>-2.2101699689456161E-3</v>
      </c>
      <c r="N321" s="8" t="e">
        <f>VLOOKUP(A321,'FY27 Prelim Elig'!$A$7:$B$865,3,FALSE)</f>
        <v>#REF!</v>
      </c>
    </row>
    <row r="322" spans="1:14" x14ac:dyDescent="0.25">
      <c r="A322" s="36" t="s">
        <v>1150</v>
      </c>
      <c r="B322" s="36" t="s">
        <v>301</v>
      </c>
      <c r="C322" s="37">
        <v>59</v>
      </c>
      <c r="D322" s="37">
        <v>294</v>
      </c>
      <c r="E322" s="7">
        <v>0.20068027210884354</v>
      </c>
      <c r="G322" s="88">
        <v>57</v>
      </c>
      <c r="H322" s="88">
        <v>278</v>
      </c>
      <c r="I322" s="89">
        <v>0.20503597122302158</v>
      </c>
      <c r="J322" s="8"/>
      <c r="K322" s="9">
        <f t="shared" si="42"/>
        <v>-2</v>
      </c>
      <c r="L322" s="9">
        <f t="shared" si="40"/>
        <v>-16</v>
      </c>
      <c r="M322" s="10">
        <f t="shared" si="41"/>
        <v>4.3556991141780466E-3</v>
      </c>
      <c r="N322" s="8" t="e">
        <f>VLOOKUP(A322,'FY27 Prelim Elig'!$A$7:$B$865,3,FALSE)</f>
        <v>#REF!</v>
      </c>
    </row>
    <row r="323" spans="1:14" x14ac:dyDescent="0.25">
      <c r="A323" s="36" t="s">
        <v>1151</v>
      </c>
      <c r="B323" s="36" t="s">
        <v>302</v>
      </c>
      <c r="C323" s="37">
        <v>66</v>
      </c>
      <c r="D323" s="37">
        <v>421</v>
      </c>
      <c r="E323" s="7">
        <v>0.15676959619952494</v>
      </c>
      <c r="G323" s="88">
        <v>56</v>
      </c>
      <c r="H323" s="88">
        <v>422</v>
      </c>
      <c r="I323" s="89">
        <v>0.13270142180094788</v>
      </c>
      <c r="J323" s="8"/>
      <c r="K323" s="9">
        <f t="shared" si="42"/>
        <v>-10</v>
      </c>
      <c r="L323" s="9">
        <f t="shared" si="40"/>
        <v>1</v>
      </c>
      <c r="M323" s="10">
        <f t="shared" si="41"/>
        <v>-2.4068174398577058E-2</v>
      </c>
      <c r="N323" s="8" t="e">
        <f>VLOOKUP(A323,'FY27 Prelim Elig'!$A$7:$B$865,3,FALSE)</f>
        <v>#REF!</v>
      </c>
    </row>
    <row r="324" spans="1:14" x14ac:dyDescent="0.25">
      <c r="A324" s="36" t="s">
        <v>1152</v>
      </c>
      <c r="B324" s="36" t="s">
        <v>303</v>
      </c>
      <c r="C324" s="37">
        <v>13</v>
      </c>
      <c r="D324" s="37">
        <v>212</v>
      </c>
      <c r="E324" s="7">
        <v>6.1320754716981132E-2</v>
      </c>
      <c r="G324" s="88">
        <v>31</v>
      </c>
      <c r="H324" s="88">
        <v>215</v>
      </c>
      <c r="I324" s="89">
        <v>0.14418604651162792</v>
      </c>
      <c r="J324" s="8"/>
      <c r="K324" s="9">
        <f t="shared" si="42"/>
        <v>18</v>
      </c>
      <c r="L324" s="9">
        <f t="shared" si="40"/>
        <v>3</v>
      </c>
      <c r="M324" s="10">
        <f t="shared" si="41"/>
        <v>8.2865291794646787E-2</v>
      </c>
      <c r="N324" s="8" t="e">
        <f>VLOOKUP(A324,'FY27 Prelim Elig'!$A$7:$B$865,3,FALSE)</f>
        <v>#REF!</v>
      </c>
    </row>
    <row r="325" spans="1:14" x14ac:dyDescent="0.25">
      <c r="A325" s="36" t="s">
        <v>1153</v>
      </c>
      <c r="B325" s="36" t="s">
        <v>304</v>
      </c>
      <c r="C325" s="37">
        <v>81</v>
      </c>
      <c r="D325" s="37">
        <v>393</v>
      </c>
      <c r="E325" s="7">
        <v>0.20610687022900764</v>
      </c>
      <c r="G325" s="88">
        <v>65</v>
      </c>
      <c r="H325" s="88">
        <v>358</v>
      </c>
      <c r="I325" s="89">
        <v>0.18156424581005587</v>
      </c>
      <c r="J325" s="8"/>
      <c r="K325" s="9">
        <f t="shared" si="42"/>
        <v>-16</v>
      </c>
      <c r="L325" s="9">
        <f t="shared" ref="L325:L389" si="50">H325-D325</f>
        <v>-35</v>
      </c>
      <c r="M325" s="10">
        <f t="shared" ref="M325:M389" si="51">I325-E325</f>
        <v>-2.4542624418951775E-2</v>
      </c>
      <c r="N325" s="8" t="e">
        <f>VLOOKUP(A325,'FY27 Prelim Elig'!$A$7:$B$865,3,FALSE)</f>
        <v>#REF!</v>
      </c>
    </row>
    <row r="326" spans="1:14" x14ac:dyDescent="0.25">
      <c r="A326" s="36" t="s">
        <v>1154</v>
      </c>
      <c r="B326" s="36" t="s">
        <v>305</v>
      </c>
      <c r="C326" s="37">
        <v>196</v>
      </c>
      <c r="D326" s="37">
        <v>1999</v>
      </c>
      <c r="E326" s="7">
        <v>9.8049024512256125E-2</v>
      </c>
      <c r="G326" s="88">
        <v>259</v>
      </c>
      <c r="H326" s="88">
        <v>2093</v>
      </c>
      <c r="I326" s="89">
        <v>0.12374581939799331</v>
      </c>
      <c r="J326" s="8"/>
      <c r="K326" s="9">
        <f t="shared" ref="K326:K390" si="52">G326-C326</f>
        <v>63</v>
      </c>
      <c r="L326" s="9">
        <f t="shared" si="50"/>
        <v>94</v>
      </c>
      <c r="M326" s="10">
        <f t="shared" si="51"/>
        <v>2.5696794885737187E-2</v>
      </c>
      <c r="N326" s="8" t="e">
        <f>VLOOKUP(A326,'FY27 Prelim Elig'!$A$7:$B$865,3,FALSE)</f>
        <v>#REF!</v>
      </c>
    </row>
    <row r="327" spans="1:14" x14ac:dyDescent="0.25">
      <c r="A327" s="36" t="s">
        <v>1155</v>
      </c>
      <c r="B327" s="36" t="s">
        <v>306</v>
      </c>
      <c r="C327" s="37">
        <v>57</v>
      </c>
      <c r="D327" s="37">
        <v>412</v>
      </c>
      <c r="E327" s="7">
        <v>0.13834951456310679</v>
      </c>
      <c r="G327" s="88">
        <v>67</v>
      </c>
      <c r="H327" s="88">
        <v>442</v>
      </c>
      <c r="I327" s="89">
        <v>0.15158371040723981</v>
      </c>
      <c r="J327" s="8"/>
      <c r="K327" s="9">
        <f t="shared" si="52"/>
        <v>10</v>
      </c>
      <c r="L327" s="9">
        <f t="shared" si="50"/>
        <v>30</v>
      </c>
      <c r="M327" s="10">
        <f t="shared" si="51"/>
        <v>1.3234195844133018E-2</v>
      </c>
      <c r="N327" s="8" t="e">
        <f>VLOOKUP(A327,'FY27 Prelim Elig'!$A$7:$B$865,3,FALSE)</f>
        <v>#REF!</v>
      </c>
    </row>
    <row r="328" spans="1:14" x14ac:dyDescent="0.25">
      <c r="A328" s="36" t="s">
        <v>1156</v>
      </c>
      <c r="B328" s="36" t="s">
        <v>307</v>
      </c>
      <c r="C328" s="37">
        <v>88</v>
      </c>
      <c r="D328" s="37">
        <v>602</v>
      </c>
      <c r="E328" s="7">
        <v>0.1461794019933555</v>
      </c>
      <c r="G328" s="88">
        <v>85</v>
      </c>
      <c r="H328" s="88">
        <v>585</v>
      </c>
      <c r="I328" s="89">
        <v>0.14529914529914531</v>
      </c>
      <c r="J328" s="8"/>
      <c r="K328" s="9">
        <f t="shared" si="52"/>
        <v>-3</v>
      </c>
      <c r="L328" s="9">
        <f t="shared" si="50"/>
        <v>-17</v>
      </c>
      <c r="M328" s="10">
        <f t="shared" si="51"/>
        <v>-8.8025669421018526E-4</v>
      </c>
      <c r="N328" s="8" t="e">
        <f>VLOOKUP(A328,'FY27 Prelim Elig'!$A$7:$B$865,3,FALSE)</f>
        <v>#REF!</v>
      </c>
    </row>
    <row r="329" spans="1:14" x14ac:dyDescent="0.25">
      <c r="A329" s="36" t="s">
        <v>1157</v>
      </c>
      <c r="B329" s="36" t="s">
        <v>308</v>
      </c>
      <c r="C329" s="37">
        <v>210</v>
      </c>
      <c r="D329" s="37">
        <v>1256</v>
      </c>
      <c r="E329" s="7">
        <v>0.16719745222929935</v>
      </c>
      <c r="G329" s="88">
        <v>213</v>
      </c>
      <c r="H329" s="88">
        <v>1222</v>
      </c>
      <c r="I329" s="89">
        <v>0.17430441898527005</v>
      </c>
      <c r="J329" s="8"/>
      <c r="K329" s="9">
        <f t="shared" si="52"/>
        <v>3</v>
      </c>
      <c r="L329" s="9">
        <f t="shared" si="50"/>
        <v>-34</v>
      </c>
      <c r="M329" s="10">
        <f t="shared" si="51"/>
        <v>7.106966755970695E-3</v>
      </c>
      <c r="N329" s="8" t="e">
        <f>VLOOKUP(A329,'FY27 Prelim Elig'!$A$7:$B$865,3,FALSE)</f>
        <v>#REF!</v>
      </c>
    </row>
    <row r="330" spans="1:14" x14ac:dyDescent="0.25">
      <c r="A330" s="36" t="s">
        <v>1158</v>
      </c>
      <c r="B330" s="36" t="s">
        <v>309</v>
      </c>
      <c r="C330" s="37">
        <v>27</v>
      </c>
      <c r="D330" s="37">
        <v>247</v>
      </c>
      <c r="E330" s="7">
        <v>0.10931174089068826</v>
      </c>
      <c r="G330" s="88">
        <v>43</v>
      </c>
      <c r="H330" s="88">
        <v>237</v>
      </c>
      <c r="I330" s="89">
        <v>0.18143459915611815</v>
      </c>
      <c r="J330" s="8"/>
      <c r="K330" s="9">
        <f t="shared" si="52"/>
        <v>16</v>
      </c>
      <c r="L330" s="9">
        <f t="shared" si="50"/>
        <v>-10</v>
      </c>
      <c r="M330" s="10">
        <f t="shared" si="51"/>
        <v>7.2122858265429884E-2</v>
      </c>
      <c r="N330" s="8" t="e">
        <f>VLOOKUP(A330,'FY27 Prelim Elig'!$A$7:$B$865,3,FALSE)</f>
        <v>#REF!</v>
      </c>
    </row>
    <row r="331" spans="1:14" x14ac:dyDescent="0.25">
      <c r="A331" s="36" t="s">
        <v>1159</v>
      </c>
      <c r="B331" s="36" t="s">
        <v>310</v>
      </c>
      <c r="C331" s="37">
        <v>126</v>
      </c>
      <c r="D331" s="37">
        <v>492</v>
      </c>
      <c r="E331" s="7">
        <v>0.25609756097560976</v>
      </c>
      <c r="G331" s="88">
        <v>143</v>
      </c>
      <c r="H331" s="88">
        <v>470</v>
      </c>
      <c r="I331" s="89">
        <v>0.30425531914893617</v>
      </c>
      <c r="J331" s="8"/>
      <c r="K331" s="9">
        <f t="shared" si="52"/>
        <v>17</v>
      </c>
      <c r="L331" s="9">
        <f t="shared" si="50"/>
        <v>-22</v>
      </c>
      <c r="M331" s="10">
        <f t="shared" si="51"/>
        <v>4.8157758173326404E-2</v>
      </c>
      <c r="N331" s="8" t="e">
        <f>VLOOKUP(A331,'FY27 Prelim Elig'!$A$7:$B$865,3,FALSE)</f>
        <v>#REF!</v>
      </c>
    </row>
    <row r="332" spans="1:14" x14ac:dyDescent="0.25">
      <c r="A332" s="36" t="s">
        <v>1160</v>
      </c>
      <c r="B332" s="36" t="s">
        <v>311</v>
      </c>
      <c r="C332" s="37">
        <v>892</v>
      </c>
      <c r="D332" s="37">
        <v>6976</v>
      </c>
      <c r="E332" s="7">
        <v>0.12786697247706422</v>
      </c>
      <c r="G332" s="88">
        <v>980</v>
      </c>
      <c r="H332" s="88">
        <v>6686</v>
      </c>
      <c r="I332" s="89">
        <v>0.14657493269518396</v>
      </c>
      <c r="J332" s="8"/>
      <c r="K332" s="9">
        <f t="shared" si="52"/>
        <v>88</v>
      </c>
      <c r="L332" s="9">
        <f t="shared" si="50"/>
        <v>-290</v>
      </c>
      <c r="M332" s="10">
        <f t="shared" si="51"/>
        <v>1.870796021811974E-2</v>
      </c>
      <c r="N332" s="8" t="e">
        <f>VLOOKUP(A332,'FY27 Prelim Elig'!$A$7:$B$865,3,FALSE)</f>
        <v>#REF!</v>
      </c>
    </row>
    <row r="333" spans="1:14" x14ac:dyDescent="0.25">
      <c r="A333" s="36" t="s">
        <v>1161</v>
      </c>
      <c r="B333" s="36" t="s">
        <v>312</v>
      </c>
      <c r="C333" s="37">
        <v>148</v>
      </c>
      <c r="D333" s="37">
        <v>919</v>
      </c>
      <c r="E333" s="7">
        <v>0.16104461371055495</v>
      </c>
      <c r="G333" s="88">
        <v>170</v>
      </c>
      <c r="H333" s="88">
        <v>926</v>
      </c>
      <c r="I333" s="89">
        <v>0.183585313174946</v>
      </c>
      <c r="J333" s="8"/>
      <c r="K333" s="9">
        <f t="shared" si="52"/>
        <v>22</v>
      </c>
      <c r="L333" s="9">
        <f t="shared" si="50"/>
        <v>7</v>
      </c>
      <c r="M333" s="10">
        <f t="shared" si="51"/>
        <v>2.2540699464391051E-2</v>
      </c>
      <c r="N333" s="8" t="e">
        <f>VLOOKUP(A333,'FY27 Prelim Elig'!$A$7:$B$865,3,FALSE)</f>
        <v>#REF!</v>
      </c>
    </row>
    <row r="334" spans="1:14" x14ac:dyDescent="0.25">
      <c r="A334" s="36" t="s">
        <v>1162</v>
      </c>
      <c r="B334" s="36" t="s">
        <v>313</v>
      </c>
      <c r="C334" s="37">
        <v>381</v>
      </c>
      <c r="D334" s="37">
        <v>1913</v>
      </c>
      <c r="E334" s="7">
        <v>0.1991636173549399</v>
      </c>
      <c r="G334" s="88">
        <v>458</v>
      </c>
      <c r="H334" s="88">
        <v>1932</v>
      </c>
      <c r="I334" s="89">
        <v>0.23706004140786749</v>
      </c>
      <c r="J334" s="8"/>
      <c r="K334" s="9">
        <f t="shared" si="52"/>
        <v>77</v>
      </c>
      <c r="L334" s="9">
        <f t="shared" si="50"/>
        <v>19</v>
      </c>
      <c r="M334" s="10">
        <f t="shared" si="51"/>
        <v>3.7896424052927591E-2</v>
      </c>
      <c r="N334" s="8" t="e">
        <f>VLOOKUP(A334,'FY27 Prelim Elig'!$A$7:$B$865,3,FALSE)</f>
        <v>#REF!</v>
      </c>
    </row>
    <row r="335" spans="1:14" x14ac:dyDescent="0.25">
      <c r="A335" s="36" t="s">
        <v>1163</v>
      </c>
      <c r="B335" s="36" t="s">
        <v>314</v>
      </c>
      <c r="C335" s="37">
        <v>58</v>
      </c>
      <c r="D335" s="37">
        <v>410</v>
      </c>
      <c r="E335" s="7">
        <v>0.14146341463414633</v>
      </c>
      <c r="G335" s="88">
        <v>51</v>
      </c>
      <c r="H335" s="88">
        <v>402</v>
      </c>
      <c r="I335" s="89">
        <v>0.12686567164179105</v>
      </c>
      <c r="J335" s="8"/>
      <c r="K335" s="9">
        <f t="shared" si="52"/>
        <v>-7</v>
      </c>
      <c r="L335" s="9">
        <f t="shared" si="50"/>
        <v>-8</v>
      </c>
      <c r="M335" s="10">
        <f t="shared" si="51"/>
        <v>-1.4597742992355278E-2</v>
      </c>
      <c r="N335" s="8" t="e">
        <f>VLOOKUP(A335,'FY27 Prelim Elig'!$A$7:$B$865,3,FALSE)</f>
        <v>#REF!</v>
      </c>
    </row>
    <row r="336" spans="1:14" x14ac:dyDescent="0.25">
      <c r="A336" s="36" t="s">
        <v>1164</v>
      </c>
      <c r="B336" s="36" t="s">
        <v>315</v>
      </c>
      <c r="C336" s="37">
        <v>27</v>
      </c>
      <c r="D336" s="37">
        <v>213</v>
      </c>
      <c r="E336" s="7">
        <v>0.12676056338028169</v>
      </c>
      <c r="G336" s="88">
        <v>23</v>
      </c>
      <c r="H336" s="88">
        <v>207</v>
      </c>
      <c r="I336" s="89">
        <v>0.1111111111111111</v>
      </c>
      <c r="J336" s="8"/>
      <c r="K336" s="9">
        <f t="shared" si="52"/>
        <v>-4</v>
      </c>
      <c r="L336" s="9">
        <f t="shared" si="50"/>
        <v>-6</v>
      </c>
      <c r="M336" s="10">
        <f t="shared" si="51"/>
        <v>-1.5649452269170583E-2</v>
      </c>
      <c r="N336" s="8" t="e">
        <f>VLOOKUP(A336,'FY27 Prelim Elig'!$A$7:$B$865,3,FALSE)</f>
        <v>#REF!</v>
      </c>
    </row>
    <row r="337" spans="1:14" x14ac:dyDescent="0.25">
      <c r="A337" s="36" t="s">
        <v>1165</v>
      </c>
      <c r="B337" s="36" t="s">
        <v>316</v>
      </c>
      <c r="C337" s="37">
        <v>260</v>
      </c>
      <c r="D337" s="37">
        <v>2223</v>
      </c>
      <c r="E337" s="7">
        <v>0.11695906432748537</v>
      </c>
      <c r="G337" s="88">
        <v>250</v>
      </c>
      <c r="H337" s="88">
        <v>2448</v>
      </c>
      <c r="I337" s="89">
        <v>0.10212418300653595</v>
      </c>
      <c r="J337" s="8"/>
      <c r="K337" s="9">
        <f t="shared" si="52"/>
        <v>-10</v>
      </c>
      <c r="L337" s="9">
        <f t="shared" si="50"/>
        <v>225</v>
      </c>
      <c r="M337" s="10">
        <f t="shared" si="51"/>
        <v>-1.4834881320949428E-2</v>
      </c>
      <c r="N337" s="8" t="e">
        <f>VLOOKUP(A337,'FY27 Prelim Elig'!$A$7:$B$865,3,FALSE)</f>
        <v>#REF!</v>
      </c>
    </row>
    <row r="338" spans="1:14" x14ac:dyDescent="0.25">
      <c r="A338" s="36" t="s">
        <v>1166</v>
      </c>
      <c r="B338" s="36" t="s">
        <v>317</v>
      </c>
      <c r="C338" s="37">
        <v>769</v>
      </c>
      <c r="D338" s="37">
        <v>2320</v>
      </c>
      <c r="E338" s="7">
        <v>0.33146551724137929</v>
      </c>
      <c r="G338" s="88">
        <v>716</v>
      </c>
      <c r="H338" s="88">
        <v>1757</v>
      </c>
      <c r="I338" s="89">
        <v>0.40751280591918043</v>
      </c>
      <c r="J338" s="8"/>
      <c r="K338" s="9">
        <f t="shared" si="52"/>
        <v>-53</v>
      </c>
      <c r="L338" s="9">
        <f t="shared" si="50"/>
        <v>-563</v>
      </c>
      <c r="M338" s="10">
        <f t="shared" si="51"/>
        <v>7.6047288677801139E-2</v>
      </c>
      <c r="N338" s="8" t="e">
        <f>VLOOKUP(A338,'FY27 Prelim Elig'!$A$7:$B$865,3,FALSE)</f>
        <v>#REF!</v>
      </c>
    </row>
    <row r="339" spans="1:14" x14ac:dyDescent="0.25">
      <c r="A339" s="36" t="s">
        <v>1167</v>
      </c>
      <c r="B339" s="36" t="s">
        <v>318</v>
      </c>
      <c r="C339" s="37">
        <v>166</v>
      </c>
      <c r="D339" s="37">
        <v>878</v>
      </c>
      <c r="E339" s="7">
        <v>0.18906605922551253</v>
      </c>
      <c r="G339" s="88">
        <v>173</v>
      </c>
      <c r="H339" s="88">
        <v>847</v>
      </c>
      <c r="I339" s="89">
        <v>0.20425029515938606</v>
      </c>
      <c r="J339" s="8"/>
      <c r="K339" s="9">
        <f t="shared" si="52"/>
        <v>7</v>
      </c>
      <c r="L339" s="9">
        <f t="shared" si="50"/>
        <v>-31</v>
      </c>
      <c r="M339" s="10">
        <f t="shared" si="51"/>
        <v>1.5184235933873524E-2</v>
      </c>
      <c r="N339" s="8" t="e">
        <f>VLOOKUP(A339,'FY27 Prelim Elig'!$A$7:$B$865,3,FALSE)</f>
        <v>#REF!</v>
      </c>
    </row>
    <row r="340" spans="1:14" x14ac:dyDescent="0.25">
      <c r="A340" s="36" t="s">
        <v>1168</v>
      </c>
      <c r="B340" s="36" t="s">
        <v>319</v>
      </c>
      <c r="C340" s="37">
        <v>198</v>
      </c>
      <c r="D340" s="37">
        <v>3339</v>
      </c>
      <c r="E340" s="7">
        <v>5.9299191374663072E-2</v>
      </c>
      <c r="G340" s="88">
        <v>237</v>
      </c>
      <c r="H340" s="88">
        <v>3707</v>
      </c>
      <c r="I340" s="89">
        <v>6.3933099541408148E-2</v>
      </c>
      <c r="J340" s="8"/>
      <c r="K340" s="9">
        <f t="shared" si="52"/>
        <v>39</v>
      </c>
      <c r="L340" s="9">
        <f t="shared" si="50"/>
        <v>368</v>
      </c>
      <c r="M340" s="10">
        <f t="shared" si="51"/>
        <v>4.6339081667450752E-3</v>
      </c>
      <c r="N340" s="8" t="e">
        <f>VLOOKUP(A340,'FY27 Prelim Elig'!$A$7:$B$865,3,FALSE)</f>
        <v>#REF!</v>
      </c>
    </row>
    <row r="341" spans="1:14" x14ac:dyDescent="0.25">
      <c r="A341" s="36" t="s">
        <v>1169</v>
      </c>
      <c r="B341" s="36" t="s">
        <v>320</v>
      </c>
      <c r="C341" s="37">
        <v>348</v>
      </c>
      <c r="D341" s="37">
        <v>1110</v>
      </c>
      <c r="E341" s="7">
        <v>0.31351351351351353</v>
      </c>
      <c r="G341" s="88">
        <v>405</v>
      </c>
      <c r="H341" s="88">
        <v>996</v>
      </c>
      <c r="I341" s="89">
        <f t="shared" ref="I341:I357" si="53">IF(H341&gt;0,G341/H341,0)</f>
        <v>0.40662650602409639</v>
      </c>
      <c r="J341" s="88"/>
      <c r="K341" s="9">
        <f t="shared" si="52"/>
        <v>57</v>
      </c>
      <c r="L341" s="9">
        <f t="shared" si="50"/>
        <v>-114</v>
      </c>
      <c r="M341" s="10">
        <f t="shared" si="51"/>
        <v>9.3112992510582859E-2</v>
      </c>
      <c r="N341" s="8" t="e">
        <f>VLOOKUP(A341,'FY27 Prelim Elig'!$A$7:$B$865,3,FALSE)</f>
        <v>#REF!</v>
      </c>
    </row>
    <row r="342" spans="1:14" x14ac:dyDescent="0.25">
      <c r="A342" s="36" t="s">
        <v>1170</v>
      </c>
      <c r="B342" s="36" t="s">
        <v>321</v>
      </c>
      <c r="C342" s="37">
        <v>63</v>
      </c>
      <c r="D342" s="37">
        <v>534</v>
      </c>
      <c r="E342" s="7">
        <v>0.11797752808988764</v>
      </c>
      <c r="G342" s="88">
        <v>96</v>
      </c>
      <c r="H342" s="88">
        <v>522</v>
      </c>
      <c r="I342" s="89">
        <f t="shared" si="53"/>
        <v>0.18390804597701149</v>
      </c>
      <c r="J342" s="88"/>
      <c r="K342" s="9">
        <f t="shared" si="52"/>
        <v>33</v>
      </c>
      <c r="L342" s="9">
        <f t="shared" si="50"/>
        <v>-12</v>
      </c>
      <c r="M342" s="10">
        <f t="shared" si="51"/>
        <v>6.5930517887123855E-2</v>
      </c>
      <c r="N342" s="8" t="e">
        <f>VLOOKUP(A342,'FY27 Prelim Elig'!$A$7:$B$865,3,FALSE)</f>
        <v>#REF!</v>
      </c>
    </row>
    <row r="343" spans="1:14" x14ac:dyDescent="0.25">
      <c r="A343" s="36" t="s">
        <v>1171</v>
      </c>
      <c r="B343" s="36" t="s">
        <v>322</v>
      </c>
      <c r="C343" s="37">
        <v>57</v>
      </c>
      <c r="D343" s="37">
        <v>601</v>
      </c>
      <c r="E343" s="7">
        <v>9.4841930116472545E-2</v>
      </c>
      <c r="G343" s="88">
        <v>46</v>
      </c>
      <c r="H343" s="88">
        <v>458</v>
      </c>
      <c r="I343" s="89">
        <f t="shared" si="53"/>
        <v>0.10043668122270742</v>
      </c>
      <c r="J343" s="88"/>
      <c r="K343" s="9">
        <f t="shared" si="52"/>
        <v>-11</v>
      </c>
      <c r="L343" s="9">
        <f t="shared" si="50"/>
        <v>-143</v>
      </c>
      <c r="M343" s="10">
        <f t="shared" si="51"/>
        <v>5.594751106234877E-3</v>
      </c>
      <c r="N343" s="8" t="e">
        <f>VLOOKUP(A343,'FY27 Prelim Elig'!$A$7:$B$865,3,FALSE)</f>
        <v>#REF!</v>
      </c>
    </row>
    <row r="344" spans="1:14" x14ac:dyDescent="0.25">
      <c r="A344" s="36" t="s">
        <v>1172</v>
      </c>
      <c r="B344" s="36" t="s">
        <v>323</v>
      </c>
      <c r="C344" s="37">
        <v>509</v>
      </c>
      <c r="D344" s="37">
        <v>2745</v>
      </c>
      <c r="E344" s="7">
        <v>0.1854280510018215</v>
      </c>
      <c r="G344" s="88">
        <v>551</v>
      </c>
      <c r="H344" s="88">
        <v>2687</v>
      </c>
      <c r="I344" s="89">
        <f t="shared" si="53"/>
        <v>0.20506140677335319</v>
      </c>
      <c r="J344" s="88"/>
      <c r="K344" s="9">
        <f t="shared" si="52"/>
        <v>42</v>
      </c>
      <c r="L344" s="9">
        <f t="shared" si="50"/>
        <v>-58</v>
      </c>
      <c r="M344" s="10">
        <f t="shared" si="51"/>
        <v>1.9633355771531691E-2</v>
      </c>
      <c r="N344" s="8" t="e">
        <f>VLOOKUP(A344,'FY27 Prelim Elig'!$A$7:$B$865,3,FALSE)</f>
        <v>#REF!</v>
      </c>
    </row>
    <row r="345" spans="1:14" x14ac:dyDescent="0.25">
      <c r="A345" s="36" t="s">
        <v>1173</v>
      </c>
      <c r="B345" s="36" t="s">
        <v>324</v>
      </c>
      <c r="C345" s="37">
        <v>133</v>
      </c>
      <c r="D345" s="37">
        <v>1745</v>
      </c>
      <c r="E345" s="7">
        <v>7.6217765042979946E-2</v>
      </c>
      <c r="G345" s="88">
        <v>124</v>
      </c>
      <c r="H345" s="88">
        <v>1768</v>
      </c>
      <c r="I345" s="89">
        <f t="shared" si="53"/>
        <v>7.0135746606334842E-2</v>
      </c>
      <c r="J345" s="88"/>
      <c r="K345" s="9">
        <f t="shared" si="52"/>
        <v>-9</v>
      </c>
      <c r="L345" s="9">
        <f t="shared" si="50"/>
        <v>23</v>
      </c>
      <c r="M345" s="10">
        <f t="shared" si="51"/>
        <v>-6.0820184366451036E-3</v>
      </c>
      <c r="N345" s="8" t="e">
        <f>VLOOKUP(A345,'FY27 Prelim Elig'!$A$7:$B$865,3,FALSE)</f>
        <v>#REF!</v>
      </c>
    </row>
    <row r="346" spans="1:14" x14ac:dyDescent="0.25">
      <c r="A346" s="36" t="s">
        <v>1174</v>
      </c>
      <c r="B346" s="36" t="s">
        <v>325</v>
      </c>
      <c r="C346" s="37">
        <v>54</v>
      </c>
      <c r="D346" s="37">
        <v>957</v>
      </c>
      <c r="E346" s="7">
        <v>5.6426332288401257E-2</v>
      </c>
      <c r="G346" s="88">
        <v>73</v>
      </c>
      <c r="H346" s="88">
        <v>934</v>
      </c>
      <c r="I346" s="89">
        <f t="shared" si="53"/>
        <v>7.8158458244111342E-2</v>
      </c>
      <c r="J346" s="88"/>
      <c r="K346" s="9">
        <f t="shared" si="52"/>
        <v>19</v>
      </c>
      <c r="L346" s="9">
        <f t="shared" si="50"/>
        <v>-23</v>
      </c>
      <c r="M346" s="10">
        <f t="shared" si="51"/>
        <v>2.1732125955710085E-2</v>
      </c>
      <c r="N346" s="8" t="e">
        <f>VLOOKUP(A346,'FY27 Prelim Elig'!$A$7:$B$865,3,FALSE)</f>
        <v>#REF!</v>
      </c>
    </row>
    <row r="347" spans="1:14" x14ac:dyDescent="0.25">
      <c r="A347" s="36" t="s">
        <v>1175</v>
      </c>
      <c r="B347" s="36" t="s">
        <v>326</v>
      </c>
      <c r="C347" s="37">
        <v>64</v>
      </c>
      <c r="D347" s="37">
        <v>621</v>
      </c>
      <c r="E347" s="7">
        <v>0.10305958132045089</v>
      </c>
      <c r="G347" s="88">
        <v>61</v>
      </c>
      <c r="H347" s="88">
        <v>524</v>
      </c>
      <c r="I347" s="89">
        <f t="shared" si="53"/>
        <v>0.11641221374045801</v>
      </c>
      <c r="J347" s="88"/>
      <c r="K347" s="9">
        <f t="shared" si="52"/>
        <v>-3</v>
      </c>
      <c r="L347" s="9">
        <f t="shared" si="50"/>
        <v>-97</v>
      </c>
      <c r="M347" s="10">
        <f t="shared" si="51"/>
        <v>1.3352632420007129E-2</v>
      </c>
      <c r="N347" s="8" t="e">
        <f>VLOOKUP(A347,'FY27 Prelim Elig'!$A$7:$B$865,3,FALSE)</f>
        <v>#REF!</v>
      </c>
    </row>
    <row r="348" spans="1:14" x14ac:dyDescent="0.25">
      <c r="A348" s="36" t="s">
        <v>1176</v>
      </c>
      <c r="B348" s="36" t="s">
        <v>327</v>
      </c>
      <c r="C348" s="37">
        <v>68</v>
      </c>
      <c r="D348" s="37">
        <v>373</v>
      </c>
      <c r="E348" s="7">
        <v>0.18230563002680966</v>
      </c>
      <c r="G348" s="88">
        <v>77</v>
      </c>
      <c r="H348" s="88">
        <v>385</v>
      </c>
      <c r="I348" s="89">
        <f t="shared" si="53"/>
        <v>0.2</v>
      </c>
      <c r="J348" s="88"/>
      <c r="K348" s="9">
        <f t="shared" si="52"/>
        <v>9</v>
      </c>
      <c r="L348" s="9">
        <f t="shared" si="50"/>
        <v>12</v>
      </c>
      <c r="M348" s="10">
        <f t="shared" si="51"/>
        <v>1.7694369973190349E-2</v>
      </c>
      <c r="N348" s="8" t="e">
        <f>VLOOKUP(A348,'FY27 Prelim Elig'!$A$7:$B$865,3,FALSE)</f>
        <v>#REF!</v>
      </c>
    </row>
    <row r="349" spans="1:14" x14ac:dyDescent="0.25">
      <c r="A349" s="36" t="s">
        <v>1177</v>
      </c>
      <c r="B349" s="36" t="s">
        <v>328</v>
      </c>
      <c r="C349" s="37">
        <v>210</v>
      </c>
      <c r="D349" s="37">
        <v>3224</v>
      </c>
      <c r="E349" s="7">
        <v>6.5136476426799012E-2</v>
      </c>
      <c r="G349" s="88">
        <v>253</v>
      </c>
      <c r="H349" s="88">
        <v>3225</v>
      </c>
      <c r="I349" s="89">
        <f t="shared" si="53"/>
        <v>7.8449612403100777E-2</v>
      </c>
      <c r="J349" s="88"/>
      <c r="K349" s="9">
        <f t="shared" si="52"/>
        <v>43</v>
      </c>
      <c r="L349" s="9">
        <f t="shared" si="50"/>
        <v>1</v>
      </c>
      <c r="M349" s="10">
        <f t="shared" si="51"/>
        <v>1.3313135976301765E-2</v>
      </c>
      <c r="N349" s="8" t="e">
        <f>VLOOKUP(A349,'FY27 Prelim Elig'!$A$7:$B$865,3,FALSE)</f>
        <v>#REF!</v>
      </c>
    </row>
    <row r="350" spans="1:14" x14ac:dyDescent="0.25">
      <c r="A350" s="36" t="s">
        <v>1178</v>
      </c>
      <c r="B350" s="36" t="s">
        <v>329</v>
      </c>
      <c r="C350" s="37">
        <v>247</v>
      </c>
      <c r="D350" s="37">
        <v>1662</v>
      </c>
      <c r="E350" s="7">
        <v>0.14861612515042119</v>
      </c>
      <c r="G350" s="88">
        <v>281</v>
      </c>
      <c r="H350" s="88">
        <v>1616</v>
      </c>
      <c r="I350" s="89">
        <f t="shared" si="53"/>
        <v>0.17388613861386137</v>
      </c>
      <c r="J350" s="88"/>
      <c r="K350" s="9">
        <f t="shared" si="52"/>
        <v>34</v>
      </c>
      <c r="L350" s="9">
        <f t="shared" si="50"/>
        <v>-46</v>
      </c>
      <c r="M350" s="10">
        <f t="shared" si="51"/>
        <v>2.5270013463440183E-2</v>
      </c>
      <c r="N350" s="8" t="e">
        <f>VLOOKUP(A350,'FY27 Prelim Elig'!$A$7:$B$865,3,FALSE)</f>
        <v>#REF!</v>
      </c>
    </row>
    <row r="351" spans="1:14" x14ac:dyDescent="0.25">
      <c r="A351" s="36" t="s">
        <v>1179</v>
      </c>
      <c r="B351" s="36" t="s">
        <v>330</v>
      </c>
      <c r="C351" s="37">
        <v>74</v>
      </c>
      <c r="D351" s="37">
        <v>488</v>
      </c>
      <c r="E351" s="7">
        <v>0.15163934426229508</v>
      </c>
      <c r="G351" s="88">
        <v>81</v>
      </c>
      <c r="H351" s="88">
        <v>465</v>
      </c>
      <c r="I351" s="89">
        <f t="shared" si="53"/>
        <v>0.17419354838709677</v>
      </c>
      <c r="J351" s="88"/>
      <c r="K351" s="9">
        <f t="shared" si="52"/>
        <v>7</v>
      </c>
      <c r="L351" s="9">
        <f t="shared" si="50"/>
        <v>-23</v>
      </c>
      <c r="M351" s="10">
        <f t="shared" si="51"/>
        <v>2.2554204124801691E-2</v>
      </c>
      <c r="N351" s="8" t="e">
        <f>VLOOKUP(A351,'FY27 Prelim Elig'!$A$7:$B$865,3,FALSE)</f>
        <v>#REF!</v>
      </c>
    </row>
    <row r="352" spans="1:14" x14ac:dyDescent="0.25">
      <c r="A352" s="36" t="s">
        <v>1180</v>
      </c>
      <c r="B352" s="36" t="s">
        <v>331</v>
      </c>
      <c r="C352" s="37">
        <v>49</v>
      </c>
      <c r="D352" s="37">
        <v>805</v>
      </c>
      <c r="E352" s="7">
        <v>6.0869565217391307E-2</v>
      </c>
      <c r="G352" s="88">
        <v>74</v>
      </c>
      <c r="H352" s="88">
        <v>822</v>
      </c>
      <c r="I352" s="89">
        <f t="shared" si="53"/>
        <v>9.002433090024331E-2</v>
      </c>
      <c r="J352" s="88"/>
      <c r="K352" s="9">
        <f t="shared" si="52"/>
        <v>25</v>
      </c>
      <c r="L352" s="9">
        <f t="shared" si="50"/>
        <v>17</v>
      </c>
      <c r="M352" s="10">
        <f t="shared" si="51"/>
        <v>2.9154765682852003E-2</v>
      </c>
      <c r="N352" s="8" t="e">
        <f>VLOOKUP(A352,'FY27 Prelim Elig'!$A$7:$B$865,3,FALSE)</f>
        <v>#REF!</v>
      </c>
    </row>
    <row r="353" spans="1:14" x14ac:dyDescent="0.25">
      <c r="A353" s="36" t="s">
        <v>1181</v>
      </c>
      <c r="B353" s="36" t="s">
        <v>332</v>
      </c>
      <c r="C353" s="37">
        <v>100</v>
      </c>
      <c r="D353" s="37">
        <v>4197</v>
      </c>
      <c r="E353" s="7">
        <v>2.3826542768644269E-2</v>
      </c>
      <c r="G353" s="88">
        <v>116</v>
      </c>
      <c r="H353" s="88">
        <v>4269</v>
      </c>
      <c r="I353" s="89">
        <f t="shared" si="53"/>
        <v>2.7172639962520496E-2</v>
      </c>
      <c r="J353" s="88"/>
      <c r="K353" s="9">
        <f t="shared" si="52"/>
        <v>16</v>
      </c>
      <c r="L353" s="9">
        <f t="shared" si="50"/>
        <v>72</v>
      </c>
      <c r="M353" s="10">
        <f t="shared" si="51"/>
        <v>3.3460971938762268E-3</v>
      </c>
      <c r="N353" s="8" t="e">
        <f>VLOOKUP(A353,'FY27 Prelim Elig'!$A$7:$B$865,3,FALSE)</f>
        <v>#REF!</v>
      </c>
    </row>
    <row r="354" spans="1:14" x14ac:dyDescent="0.25">
      <c r="A354" s="36" t="s">
        <v>1182</v>
      </c>
      <c r="B354" s="36" t="s">
        <v>333</v>
      </c>
      <c r="C354" s="37">
        <v>200</v>
      </c>
      <c r="D354" s="37">
        <v>4640</v>
      </c>
      <c r="E354" s="7">
        <v>4.3103448275862072E-2</v>
      </c>
      <c r="G354" s="88">
        <v>252</v>
      </c>
      <c r="H354" s="88">
        <v>4740</v>
      </c>
      <c r="I354" s="89">
        <f t="shared" si="53"/>
        <v>5.3164556962025315E-2</v>
      </c>
      <c r="J354" s="88"/>
      <c r="K354" s="9">
        <f t="shared" si="52"/>
        <v>52</v>
      </c>
      <c r="L354" s="9">
        <f t="shared" si="50"/>
        <v>100</v>
      </c>
      <c r="M354" s="10">
        <f t="shared" si="51"/>
        <v>1.0061108686163243E-2</v>
      </c>
      <c r="N354" s="8" t="e">
        <f>VLOOKUP(A354,'FY27 Prelim Elig'!$A$7:$B$865,3,FALSE)</f>
        <v>#REF!</v>
      </c>
    </row>
    <row r="355" spans="1:14" x14ac:dyDescent="0.25">
      <c r="A355" s="36" t="s">
        <v>1183</v>
      </c>
      <c r="B355" s="36" t="s">
        <v>334</v>
      </c>
      <c r="C355" s="37">
        <v>3</v>
      </c>
      <c r="D355" s="37">
        <v>105</v>
      </c>
      <c r="E355" s="7">
        <v>2.8571428571428571E-2</v>
      </c>
      <c r="G355" s="88">
        <v>5</v>
      </c>
      <c r="H355" s="88">
        <v>100</v>
      </c>
      <c r="I355" s="89">
        <f t="shared" si="53"/>
        <v>0.05</v>
      </c>
      <c r="J355" s="88"/>
      <c r="K355" s="9">
        <f t="shared" si="52"/>
        <v>2</v>
      </c>
      <c r="L355" s="9">
        <f t="shared" si="50"/>
        <v>-5</v>
      </c>
      <c r="M355" s="10">
        <f t="shared" si="51"/>
        <v>2.1428571428571432E-2</v>
      </c>
      <c r="N355" s="8" t="e">
        <f>VLOOKUP(A355,'FY27 Prelim Elig'!$A$7:$B$865,3,FALSE)</f>
        <v>#REF!</v>
      </c>
    </row>
    <row r="356" spans="1:14" x14ac:dyDescent="0.25">
      <c r="A356" s="36" t="s">
        <v>1184</v>
      </c>
      <c r="B356" s="36" t="s">
        <v>335</v>
      </c>
      <c r="C356" s="37">
        <v>188</v>
      </c>
      <c r="D356" s="37">
        <v>3494</v>
      </c>
      <c r="E356" s="7">
        <v>5.3806525472238124E-2</v>
      </c>
      <c r="G356" s="88">
        <v>191</v>
      </c>
      <c r="H356" s="88">
        <v>3975</v>
      </c>
      <c r="I356" s="89">
        <f t="shared" si="53"/>
        <v>4.8050314465408805E-2</v>
      </c>
      <c r="J356" s="88"/>
      <c r="K356" s="9">
        <f t="shared" si="52"/>
        <v>3</v>
      </c>
      <c r="L356" s="9">
        <f t="shared" si="50"/>
        <v>481</v>
      </c>
      <c r="M356" s="10">
        <f t="shared" si="51"/>
        <v>-5.756211006829319E-3</v>
      </c>
      <c r="N356" s="8" t="e">
        <f>VLOOKUP(A356,'FY27 Prelim Elig'!$A$7:$B$865,3,FALSE)</f>
        <v>#REF!</v>
      </c>
    </row>
    <row r="357" spans="1:14" x14ac:dyDescent="0.25">
      <c r="A357" s="36" t="s">
        <v>1185</v>
      </c>
      <c r="B357" s="36" t="s">
        <v>336</v>
      </c>
      <c r="C357" s="37">
        <v>186</v>
      </c>
      <c r="D357" s="37">
        <v>2737</v>
      </c>
      <c r="E357" s="7">
        <v>6.7957617829740594E-2</v>
      </c>
      <c r="G357" s="88">
        <v>243</v>
      </c>
      <c r="H357" s="88">
        <v>2822</v>
      </c>
      <c r="I357" s="89">
        <f t="shared" si="53"/>
        <v>8.6109142452161586E-2</v>
      </c>
      <c r="J357" s="8"/>
      <c r="K357" s="9">
        <f t="shared" si="52"/>
        <v>57</v>
      </c>
      <c r="L357" s="9">
        <f t="shared" si="50"/>
        <v>85</v>
      </c>
      <c r="M357" s="10">
        <f t="shared" si="51"/>
        <v>1.8151524622420992E-2</v>
      </c>
      <c r="N357" s="8" t="e">
        <f>VLOOKUP(A357,'FY27 Prelim Elig'!$A$7:$B$865,3,FALSE)</f>
        <v>#REF!</v>
      </c>
    </row>
    <row r="358" spans="1:14" x14ac:dyDescent="0.25">
      <c r="A358" s="36" t="s">
        <v>1186</v>
      </c>
      <c r="B358" s="36" t="s">
        <v>337</v>
      </c>
      <c r="C358" s="37">
        <v>187</v>
      </c>
      <c r="D358" s="37">
        <v>1775</v>
      </c>
      <c r="E358" s="7">
        <v>0.10535211267605633</v>
      </c>
      <c r="G358" s="37">
        <v>213</v>
      </c>
      <c r="H358" s="37">
        <v>1787</v>
      </c>
      <c r="I358" s="7">
        <f>G358/H358</f>
        <v>0.11919418019026301</v>
      </c>
      <c r="J358" s="8"/>
      <c r="K358" s="9">
        <f t="shared" si="52"/>
        <v>26</v>
      </c>
      <c r="L358" s="9">
        <f t="shared" si="50"/>
        <v>12</v>
      </c>
      <c r="M358" s="10">
        <f t="shared" si="51"/>
        <v>1.3842067514206677E-2</v>
      </c>
      <c r="N358" s="8" t="e">
        <f>VLOOKUP(A358,'FY27 Prelim Elig'!$A$7:$B$865,3,FALSE)</f>
        <v>#REF!</v>
      </c>
    </row>
    <row r="359" spans="1:14" x14ac:dyDescent="0.25">
      <c r="A359" s="36" t="s">
        <v>1187</v>
      </c>
      <c r="B359" s="36" t="s">
        <v>338</v>
      </c>
      <c r="C359" s="37">
        <v>92</v>
      </c>
      <c r="D359" s="37">
        <v>2135</v>
      </c>
      <c r="E359" s="7">
        <v>4.3091334894613587E-2</v>
      </c>
      <c r="G359" s="37">
        <v>88</v>
      </c>
      <c r="H359" s="37">
        <v>2191</v>
      </c>
      <c r="I359" s="7">
        <v>4.0164308534915566E-2</v>
      </c>
      <c r="J359" s="8"/>
      <c r="K359" s="9">
        <f t="shared" si="52"/>
        <v>-4</v>
      </c>
      <c r="L359" s="9">
        <f t="shared" si="50"/>
        <v>56</v>
      </c>
      <c r="M359" s="10">
        <f t="shared" si="51"/>
        <v>-2.9270263596980206E-3</v>
      </c>
      <c r="N359" s="8" t="e">
        <f>VLOOKUP(A359,'FY27 Prelim Elig'!$A$7:$B$865,3,FALSE)</f>
        <v>#REF!</v>
      </c>
    </row>
    <row r="360" spans="1:14" ht="15.75" customHeight="1" x14ac:dyDescent="0.25">
      <c r="A360" s="36" t="s">
        <v>1188</v>
      </c>
      <c r="B360" s="36" t="s">
        <v>339</v>
      </c>
      <c r="C360" s="37">
        <v>303</v>
      </c>
      <c r="D360" s="37">
        <v>1174</v>
      </c>
      <c r="E360" s="7">
        <v>0.25809199318568993</v>
      </c>
      <c r="G360" s="37">
        <v>268</v>
      </c>
      <c r="H360" s="37">
        <v>1157</v>
      </c>
      <c r="I360" s="7">
        <v>0.23163353500432152</v>
      </c>
      <c r="J360" s="8"/>
      <c r="K360" s="9">
        <f t="shared" si="52"/>
        <v>-35</v>
      </c>
      <c r="L360" s="9">
        <f t="shared" si="50"/>
        <v>-17</v>
      </c>
      <c r="M360" s="10">
        <f t="shared" si="51"/>
        <v>-2.6458458181368411E-2</v>
      </c>
      <c r="N360" s="8" t="e">
        <f>VLOOKUP(A360,'FY27 Prelim Elig'!$A$7:$B$865,3,FALSE)</f>
        <v>#REF!</v>
      </c>
    </row>
    <row r="361" spans="1:14" x14ac:dyDescent="0.25">
      <c r="A361" s="36" t="s">
        <v>1189</v>
      </c>
      <c r="B361" s="36" t="s">
        <v>340</v>
      </c>
      <c r="C361" s="37">
        <v>249</v>
      </c>
      <c r="D361" s="37">
        <v>936</v>
      </c>
      <c r="E361" s="7">
        <v>0.26602564102564102</v>
      </c>
      <c r="G361" s="37">
        <v>269</v>
      </c>
      <c r="H361" s="37">
        <v>891</v>
      </c>
      <c r="I361" s="7">
        <v>0.30190796857463525</v>
      </c>
      <c r="J361" s="8"/>
      <c r="K361" s="9">
        <f t="shared" si="52"/>
        <v>20</v>
      </c>
      <c r="L361" s="9">
        <f t="shared" si="50"/>
        <v>-45</v>
      </c>
      <c r="M361" s="10">
        <f t="shared" si="51"/>
        <v>3.5882327548994231E-2</v>
      </c>
      <c r="N361" s="8" t="e">
        <f>VLOOKUP(A361,'FY27 Prelim Elig'!$A$7:$B$865,3,FALSE)</f>
        <v>#REF!</v>
      </c>
    </row>
    <row r="362" spans="1:14" x14ac:dyDescent="0.25">
      <c r="A362" s="36" t="s">
        <v>1190</v>
      </c>
      <c r="B362" s="36" t="s">
        <v>341</v>
      </c>
      <c r="C362" s="37">
        <v>113</v>
      </c>
      <c r="D362" s="37">
        <v>519</v>
      </c>
      <c r="E362" s="7">
        <v>0.19980000000000001</v>
      </c>
      <c r="G362" s="84">
        <v>125</v>
      </c>
      <c r="H362" s="84">
        <v>549</v>
      </c>
      <c r="I362" s="85">
        <f t="shared" ref="I362" si="54">G362/H362</f>
        <v>0.22768670309653916</v>
      </c>
      <c r="J362" s="8"/>
      <c r="K362" s="9">
        <f t="shared" si="52"/>
        <v>12</v>
      </c>
      <c r="L362" s="9">
        <f t="shared" si="50"/>
        <v>30</v>
      </c>
      <c r="M362" s="10">
        <f t="shared" si="51"/>
        <v>2.788670309653915E-2</v>
      </c>
      <c r="N362" s="8" t="s">
        <v>14404</v>
      </c>
    </row>
    <row r="363" spans="1:14" ht="15.75" customHeight="1" x14ac:dyDescent="0.25">
      <c r="A363" s="36" t="s">
        <v>1191</v>
      </c>
      <c r="B363" s="36" t="s">
        <v>342</v>
      </c>
      <c r="C363" s="37">
        <v>188</v>
      </c>
      <c r="D363" s="37">
        <v>861</v>
      </c>
      <c r="E363" s="7">
        <v>0.19980000000000001</v>
      </c>
      <c r="G363" s="37">
        <v>195.4</v>
      </c>
      <c r="H363" s="37">
        <v>861</v>
      </c>
      <c r="I363" s="7">
        <v>0.22694541231126597</v>
      </c>
      <c r="J363" s="8"/>
      <c r="K363" s="9">
        <f t="shared" si="52"/>
        <v>7.4000000000000057</v>
      </c>
      <c r="L363" s="9">
        <f t="shared" si="50"/>
        <v>0</v>
      </c>
      <c r="M363" s="10">
        <f t="shared" si="51"/>
        <v>2.7145412311265965E-2</v>
      </c>
      <c r="N363" s="8" t="s">
        <v>14404</v>
      </c>
    </row>
    <row r="364" spans="1:14" x14ac:dyDescent="0.25">
      <c r="A364" s="36" t="s">
        <v>1192</v>
      </c>
      <c r="B364" s="36" t="s">
        <v>343</v>
      </c>
      <c r="C364" s="37">
        <v>256</v>
      </c>
      <c r="D364" s="37">
        <v>7785</v>
      </c>
      <c r="E364" s="7">
        <v>3.2883750802825948E-2</v>
      </c>
      <c r="G364" s="37">
        <v>256</v>
      </c>
      <c r="H364" s="37">
        <v>8627</v>
      </c>
      <c r="I364" s="7">
        <v>2.9674278428190565E-2</v>
      </c>
      <c r="J364" s="8"/>
      <c r="K364" s="9">
        <f t="shared" si="52"/>
        <v>0</v>
      </c>
      <c r="L364" s="9">
        <f t="shared" si="50"/>
        <v>842</v>
      </c>
      <c r="M364" s="10">
        <f t="shared" si="51"/>
        <v>-3.2094723746353832E-3</v>
      </c>
      <c r="N364" s="8" t="e">
        <f>VLOOKUP(A364,'FY27 Prelim Elig'!$A$7:$B$865,3,FALSE)</f>
        <v>#REF!</v>
      </c>
    </row>
    <row r="365" spans="1:14" x14ac:dyDescent="0.25">
      <c r="A365" s="36" t="s">
        <v>1193</v>
      </c>
      <c r="B365" s="36" t="s">
        <v>344</v>
      </c>
      <c r="C365" s="37">
        <v>52</v>
      </c>
      <c r="D365" s="37">
        <v>325</v>
      </c>
      <c r="E365" s="7">
        <v>0.16</v>
      </c>
      <c r="G365" s="37">
        <v>42</v>
      </c>
      <c r="H365" s="37">
        <v>294</v>
      </c>
      <c r="I365" s="7">
        <v>0.14285714285714285</v>
      </c>
      <c r="J365" s="8"/>
      <c r="K365" s="9">
        <f t="shared" si="52"/>
        <v>-10</v>
      </c>
      <c r="L365" s="9">
        <f t="shared" si="50"/>
        <v>-31</v>
      </c>
      <c r="M365" s="10">
        <f t="shared" si="51"/>
        <v>-1.7142857142857154E-2</v>
      </c>
      <c r="N365" s="8" t="e">
        <f>VLOOKUP(A365,'FY27 Prelim Elig'!$A$7:$B$865,3,FALSE)</f>
        <v>#REF!</v>
      </c>
    </row>
    <row r="366" spans="1:14" x14ac:dyDescent="0.25">
      <c r="A366" s="36" t="s">
        <v>1194</v>
      </c>
      <c r="B366" s="36" t="s">
        <v>345</v>
      </c>
      <c r="C366" s="37">
        <v>212</v>
      </c>
      <c r="D366" s="37">
        <v>2230</v>
      </c>
      <c r="E366" s="7">
        <v>9.5067264573991034E-2</v>
      </c>
      <c r="G366" s="37">
        <v>257</v>
      </c>
      <c r="H366" s="37">
        <v>2339</v>
      </c>
      <c r="I366" s="7">
        <v>0.10987601539119282</v>
      </c>
      <c r="J366" s="8"/>
      <c r="K366" s="9">
        <f t="shared" si="52"/>
        <v>45</v>
      </c>
      <c r="L366" s="9">
        <f t="shared" si="50"/>
        <v>109</v>
      </c>
      <c r="M366" s="10">
        <f t="shared" si="51"/>
        <v>1.4808750817201788E-2</v>
      </c>
      <c r="N366" s="8" t="e">
        <f>VLOOKUP(A366,'FY27 Prelim Elig'!$A$7:$B$865,3,FALSE)</f>
        <v>#REF!</v>
      </c>
    </row>
    <row r="367" spans="1:14" x14ac:dyDescent="0.25">
      <c r="A367" s="36" t="s">
        <v>1195</v>
      </c>
      <c r="B367" s="36" t="s">
        <v>346</v>
      </c>
      <c r="C367" s="37">
        <v>56</v>
      </c>
      <c r="D367" s="37">
        <v>936</v>
      </c>
      <c r="E367" s="7">
        <v>5.9829059829059832E-2</v>
      </c>
      <c r="G367" s="37">
        <v>87</v>
      </c>
      <c r="H367" s="37">
        <v>941</v>
      </c>
      <c r="I367" s="7">
        <v>9.24548352816153E-2</v>
      </c>
      <c r="J367" s="8"/>
      <c r="K367" s="9">
        <f t="shared" si="52"/>
        <v>31</v>
      </c>
      <c r="L367" s="9">
        <f t="shared" si="50"/>
        <v>5</v>
      </c>
      <c r="M367" s="10">
        <f t="shared" si="51"/>
        <v>3.2625775452555468E-2</v>
      </c>
      <c r="N367" s="8" t="e">
        <f>VLOOKUP(A367,'FY27 Prelim Elig'!$A$7:$B$865,3,FALSE)</f>
        <v>#REF!</v>
      </c>
    </row>
    <row r="368" spans="1:14" x14ac:dyDescent="0.25">
      <c r="A368" s="36" t="s">
        <v>1196</v>
      </c>
      <c r="B368" s="36" t="s">
        <v>347</v>
      </c>
      <c r="C368" s="37">
        <v>122</v>
      </c>
      <c r="D368" s="37">
        <v>697</v>
      </c>
      <c r="E368" s="7">
        <v>0.17503586800573889</v>
      </c>
      <c r="G368" s="37">
        <v>122</v>
      </c>
      <c r="H368" s="37">
        <v>680</v>
      </c>
      <c r="I368" s="7">
        <v>0.17941176470588235</v>
      </c>
      <c r="J368" s="8"/>
      <c r="K368" s="9">
        <f t="shared" si="52"/>
        <v>0</v>
      </c>
      <c r="L368" s="9">
        <f t="shared" si="50"/>
        <v>-17</v>
      </c>
      <c r="M368" s="10">
        <f t="shared" si="51"/>
        <v>4.3758967001434612E-3</v>
      </c>
      <c r="N368" s="8" t="e">
        <f>VLOOKUP(A368,'FY27 Prelim Elig'!$A$7:$B$865,3,FALSE)</f>
        <v>#REF!</v>
      </c>
    </row>
    <row r="369" spans="1:14" x14ac:dyDescent="0.25">
      <c r="A369" s="36" t="s">
        <v>1197</v>
      </c>
      <c r="B369" s="36" t="s">
        <v>348</v>
      </c>
      <c r="C369" s="37">
        <v>55</v>
      </c>
      <c r="D369" s="37">
        <v>396</v>
      </c>
      <c r="E369" s="7">
        <v>0.1388888888888889</v>
      </c>
      <c r="G369" s="37">
        <v>54</v>
      </c>
      <c r="H369" s="37">
        <v>414</v>
      </c>
      <c r="I369" s="7">
        <v>0.13043478260869565</v>
      </c>
      <c r="J369" s="8"/>
      <c r="K369" s="9">
        <f t="shared" si="52"/>
        <v>-1</v>
      </c>
      <c r="L369" s="9">
        <f t="shared" si="50"/>
        <v>18</v>
      </c>
      <c r="M369" s="10">
        <f t="shared" si="51"/>
        <v>-8.4541062801932465E-3</v>
      </c>
      <c r="N369" s="8" t="e">
        <f>VLOOKUP(A369,'FY27 Prelim Elig'!$A$7:$B$865,3,FALSE)</f>
        <v>#REF!</v>
      </c>
    </row>
    <row r="370" spans="1:14" x14ac:dyDescent="0.25">
      <c r="A370" s="36" t="s">
        <v>1198</v>
      </c>
      <c r="B370" s="36" t="s">
        <v>349</v>
      </c>
      <c r="C370" s="37">
        <v>83</v>
      </c>
      <c r="D370" s="37">
        <v>860</v>
      </c>
      <c r="E370" s="7">
        <v>9.6511627906976746E-2</v>
      </c>
      <c r="G370" s="37">
        <v>83</v>
      </c>
      <c r="H370" s="37">
        <v>790</v>
      </c>
      <c r="I370" s="7">
        <v>0.10506329113924051</v>
      </c>
      <c r="J370" s="8"/>
      <c r="K370" s="9">
        <f t="shared" si="52"/>
        <v>0</v>
      </c>
      <c r="L370" s="9">
        <f t="shared" si="50"/>
        <v>-70</v>
      </c>
      <c r="M370" s="10">
        <f t="shared" si="51"/>
        <v>8.5516632322637648E-3</v>
      </c>
      <c r="N370" s="8" t="e">
        <f>VLOOKUP(A370,'FY27 Prelim Elig'!$A$7:$B$865,3,FALSE)</f>
        <v>#REF!</v>
      </c>
    </row>
    <row r="371" spans="1:14" x14ac:dyDescent="0.25">
      <c r="A371" s="36" t="s">
        <v>1199</v>
      </c>
      <c r="B371" s="36" t="s">
        <v>350</v>
      </c>
      <c r="C371" s="37">
        <v>1081</v>
      </c>
      <c r="D371" s="37">
        <v>26575</v>
      </c>
      <c r="E371" s="7">
        <v>4.0677328316086545E-2</v>
      </c>
      <c r="G371" s="37">
        <v>1318</v>
      </c>
      <c r="H371" s="37">
        <v>26761</v>
      </c>
      <c r="I371" s="7">
        <v>4.9250775382085873E-2</v>
      </c>
      <c r="J371" s="8"/>
      <c r="K371" s="9">
        <f t="shared" si="52"/>
        <v>237</v>
      </c>
      <c r="L371" s="9">
        <f t="shared" si="50"/>
        <v>186</v>
      </c>
      <c r="M371" s="10">
        <f t="shared" si="51"/>
        <v>8.5734470659993289E-3</v>
      </c>
      <c r="N371" s="8" t="e">
        <f>VLOOKUP(A371,'FY27 Prelim Elig'!$A$7:$B$865,3,FALSE)</f>
        <v>#REF!</v>
      </c>
    </row>
    <row r="372" spans="1:14" x14ac:dyDescent="0.25">
      <c r="A372" s="36" t="s">
        <v>1200</v>
      </c>
      <c r="B372" s="36" t="s">
        <v>351</v>
      </c>
      <c r="C372" s="37">
        <v>650</v>
      </c>
      <c r="D372" s="37">
        <v>2688</v>
      </c>
      <c r="E372" s="7">
        <v>0.24181547619047619</v>
      </c>
      <c r="G372" s="37">
        <v>693</v>
      </c>
      <c r="H372" s="37">
        <v>2733</v>
      </c>
      <c r="I372" s="7">
        <v>0.25356750823271129</v>
      </c>
      <c r="J372" s="8"/>
      <c r="K372" s="9">
        <f t="shared" si="52"/>
        <v>43</v>
      </c>
      <c r="L372" s="9">
        <f t="shared" si="50"/>
        <v>45</v>
      </c>
      <c r="M372" s="10">
        <f t="shared" si="51"/>
        <v>1.17520320422351E-2</v>
      </c>
      <c r="N372" s="8" t="e">
        <f>VLOOKUP(A372,'FY27 Prelim Elig'!$A$7:$B$865,3,FALSE)</f>
        <v>#REF!</v>
      </c>
    </row>
    <row r="373" spans="1:14" x14ac:dyDescent="0.25">
      <c r="A373" s="36" t="s">
        <v>1201</v>
      </c>
      <c r="B373" s="36" t="s">
        <v>840</v>
      </c>
      <c r="C373" s="37">
        <v>120</v>
      </c>
      <c r="D373" s="37">
        <v>551</v>
      </c>
      <c r="E373" s="7">
        <v>0.19980000000000001</v>
      </c>
      <c r="G373" s="6">
        <v>139</v>
      </c>
      <c r="H373" s="6">
        <v>612</v>
      </c>
      <c r="I373" s="7">
        <v>0.22712418300653595</v>
      </c>
      <c r="J373" s="8"/>
      <c r="K373" s="9">
        <f t="shared" ref="K373" si="55">G373-C373</f>
        <v>19</v>
      </c>
      <c r="L373" s="9">
        <f t="shared" ref="L373" si="56">H373-D373</f>
        <v>61</v>
      </c>
      <c r="M373" s="10">
        <f t="shared" ref="M373" si="57">I373-E373</f>
        <v>2.732418300653594E-2</v>
      </c>
      <c r="N373" s="8" t="s">
        <v>14404</v>
      </c>
    </row>
    <row r="374" spans="1:14" x14ac:dyDescent="0.25">
      <c r="A374" s="36" t="s">
        <v>1202</v>
      </c>
      <c r="B374" s="36" t="s">
        <v>352</v>
      </c>
      <c r="C374" s="37">
        <v>160</v>
      </c>
      <c r="D374" s="37">
        <v>955</v>
      </c>
      <c r="E374" s="7">
        <v>0.16753926701570682</v>
      </c>
      <c r="G374" s="37">
        <v>158</v>
      </c>
      <c r="H374" s="37">
        <v>894</v>
      </c>
      <c r="I374" s="7">
        <v>0.1767337807606264</v>
      </c>
      <c r="J374" s="8"/>
      <c r="K374" s="9">
        <f t="shared" si="52"/>
        <v>-2</v>
      </c>
      <c r="L374" s="9">
        <f t="shared" si="50"/>
        <v>-61</v>
      </c>
      <c r="M374" s="10">
        <f t="shared" si="51"/>
        <v>9.1945137449195857E-3</v>
      </c>
      <c r="N374" s="8" t="e">
        <f>VLOOKUP(A374,'FY27 Prelim Elig'!$A$7:$B$865,3,FALSE)</f>
        <v>#REF!</v>
      </c>
    </row>
    <row r="375" spans="1:14" x14ac:dyDescent="0.25">
      <c r="A375" s="36" t="s">
        <v>1203</v>
      </c>
      <c r="B375" s="36" t="s">
        <v>353</v>
      </c>
      <c r="C375" s="37">
        <v>96</v>
      </c>
      <c r="D375" s="37">
        <v>756</v>
      </c>
      <c r="E375" s="7">
        <v>0.12698412698412698</v>
      </c>
      <c r="G375" s="37">
        <v>106</v>
      </c>
      <c r="H375" s="37">
        <v>861</v>
      </c>
      <c r="I375" s="7">
        <v>0.12311265969802555</v>
      </c>
      <c r="J375" s="8"/>
      <c r="K375" s="9">
        <f t="shared" si="52"/>
        <v>10</v>
      </c>
      <c r="L375" s="9">
        <f t="shared" si="50"/>
        <v>105</v>
      </c>
      <c r="M375" s="10">
        <f t="shared" si="51"/>
        <v>-3.8714672861014238E-3</v>
      </c>
      <c r="N375" s="8" t="e">
        <f>VLOOKUP(A375,'FY27 Prelim Elig'!$A$7:$B$865,3,FALSE)</f>
        <v>#REF!</v>
      </c>
    </row>
    <row r="376" spans="1:14" x14ac:dyDescent="0.25">
      <c r="A376" s="36" t="s">
        <v>1204</v>
      </c>
      <c r="B376" s="36" t="s">
        <v>354</v>
      </c>
      <c r="C376" s="37">
        <v>8</v>
      </c>
      <c r="D376" s="37">
        <v>82</v>
      </c>
      <c r="E376" s="7">
        <v>9.7560975609756101E-2</v>
      </c>
      <c r="G376" s="37">
        <v>17</v>
      </c>
      <c r="H376" s="37">
        <v>70</v>
      </c>
      <c r="I376" s="7">
        <v>0.24285714285714285</v>
      </c>
      <c r="J376" s="8"/>
      <c r="K376" s="9">
        <f t="shared" si="52"/>
        <v>9</v>
      </c>
      <c r="L376" s="9">
        <f t="shared" si="50"/>
        <v>-12</v>
      </c>
      <c r="M376" s="10">
        <f t="shared" si="51"/>
        <v>0.14529616724738675</v>
      </c>
      <c r="N376" s="8" t="e">
        <f>VLOOKUP(A376,'FY27 Prelim Elig'!$A$7:$B$865,3,FALSE)</f>
        <v>#REF!</v>
      </c>
    </row>
    <row r="377" spans="1:14" x14ac:dyDescent="0.25">
      <c r="A377" s="36" t="s">
        <v>1205</v>
      </c>
      <c r="B377" s="36" t="s">
        <v>355</v>
      </c>
      <c r="C377" s="37">
        <v>41</v>
      </c>
      <c r="D377" s="37">
        <v>934</v>
      </c>
      <c r="E377" s="7">
        <v>4.3897216274089934E-2</v>
      </c>
      <c r="G377" s="37">
        <v>70</v>
      </c>
      <c r="H377" s="37">
        <v>1110</v>
      </c>
      <c r="I377" s="7">
        <v>6.3063063063063057E-2</v>
      </c>
      <c r="J377" s="8"/>
      <c r="K377" s="9">
        <f t="shared" si="52"/>
        <v>29</v>
      </c>
      <c r="L377" s="9">
        <f t="shared" si="50"/>
        <v>176</v>
      </c>
      <c r="M377" s="10">
        <f t="shared" si="51"/>
        <v>1.9165846788973123E-2</v>
      </c>
      <c r="N377" s="8" t="e">
        <f>VLOOKUP(A377,'FY27 Prelim Elig'!$A$7:$B$865,3,FALSE)</f>
        <v>#REF!</v>
      </c>
    </row>
    <row r="378" spans="1:14" x14ac:dyDescent="0.25">
      <c r="A378" s="36" t="s">
        <v>1206</v>
      </c>
      <c r="B378" s="36" t="s">
        <v>356</v>
      </c>
      <c r="C378" s="37">
        <v>32</v>
      </c>
      <c r="D378" s="37">
        <v>235</v>
      </c>
      <c r="E378" s="7">
        <v>0.13617021276595745</v>
      </c>
      <c r="G378" s="37">
        <v>33</v>
      </c>
      <c r="H378" s="37">
        <v>254</v>
      </c>
      <c r="I378" s="7">
        <v>0.12992125984251968</v>
      </c>
      <c r="J378" s="8"/>
      <c r="K378" s="9">
        <f t="shared" si="52"/>
        <v>1</v>
      </c>
      <c r="L378" s="9">
        <f t="shared" si="50"/>
        <v>19</v>
      </c>
      <c r="M378" s="10">
        <f t="shared" si="51"/>
        <v>-6.2489529234377728E-3</v>
      </c>
      <c r="N378" s="8" t="e">
        <f>VLOOKUP(A378,'FY27 Prelim Elig'!$A$7:$B$865,3,FALSE)</f>
        <v>#REF!</v>
      </c>
    </row>
    <row r="379" spans="1:14" x14ac:dyDescent="0.25">
      <c r="A379" s="36" t="s">
        <v>1207</v>
      </c>
      <c r="B379" s="36" t="s">
        <v>357</v>
      </c>
      <c r="C379" s="37">
        <v>1271</v>
      </c>
      <c r="D379" s="37">
        <v>9088</v>
      </c>
      <c r="E379" s="7">
        <v>0.13985475352112675</v>
      </c>
      <c r="G379" s="37">
        <v>1529</v>
      </c>
      <c r="H379" s="37">
        <v>8919</v>
      </c>
      <c r="I379" s="7">
        <v>0.17143177486265276</v>
      </c>
      <c r="J379" s="8"/>
      <c r="K379" s="9">
        <f t="shared" si="52"/>
        <v>258</v>
      </c>
      <c r="L379" s="9">
        <f t="shared" si="50"/>
        <v>-169</v>
      </c>
      <c r="M379" s="10">
        <f t="shared" si="51"/>
        <v>3.1577021341526013E-2</v>
      </c>
      <c r="N379" s="8" t="e">
        <f>VLOOKUP(A379,'FY27 Prelim Elig'!$A$7:$B$865,3,FALSE)</f>
        <v>#REF!</v>
      </c>
    </row>
    <row r="380" spans="1:14" x14ac:dyDescent="0.25">
      <c r="A380" s="36" t="s">
        <v>1208</v>
      </c>
      <c r="B380" s="36" t="s">
        <v>358</v>
      </c>
      <c r="C380" s="37">
        <v>544</v>
      </c>
      <c r="D380" s="37">
        <v>3539</v>
      </c>
      <c r="E380" s="7">
        <v>0.15371573890929641</v>
      </c>
      <c r="G380" s="37">
        <v>623</v>
      </c>
      <c r="H380" s="37">
        <v>3470</v>
      </c>
      <c r="I380" s="7">
        <v>0.17953890489913546</v>
      </c>
      <c r="J380" s="8"/>
      <c r="K380" s="9">
        <f t="shared" si="52"/>
        <v>79</v>
      </c>
      <c r="L380" s="9">
        <f t="shared" si="50"/>
        <v>-69</v>
      </c>
      <c r="M380" s="10">
        <f t="shared" si="51"/>
        <v>2.5823165989839053E-2</v>
      </c>
      <c r="N380" s="8" t="e">
        <f>VLOOKUP(A380,'FY27 Prelim Elig'!$A$7:$B$865,3,FALSE)</f>
        <v>#REF!</v>
      </c>
    </row>
    <row r="381" spans="1:14" x14ac:dyDescent="0.25">
      <c r="A381" s="36" t="s">
        <v>1209</v>
      </c>
      <c r="B381" s="36" t="s">
        <v>359</v>
      </c>
      <c r="C381" s="37">
        <v>31</v>
      </c>
      <c r="D381" s="37">
        <v>173</v>
      </c>
      <c r="E381" s="7">
        <v>0.1791907514450867</v>
      </c>
      <c r="G381" s="37">
        <v>33</v>
      </c>
      <c r="H381" s="37">
        <v>186</v>
      </c>
      <c r="I381" s="7">
        <v>0.17741935483870969</v>
      </c>
      <c r="J381" s="8"/>
      <c r="K381" s="9">
        <f t="shared" si="52"/>
        <v>2</v>
      </c>
      <c r="L381" s="9">
        <f t="shared" si="50"/>
        <v>13</v>
      </c>
      <c r="M381" s="10">
        <f t="shared" si="51"/>
        <v>-1.7713966063770126E-3</v>
      </c>
      <c r="N381" s="8" t="e">
        <f>VLOOKUP(A381,'FY27 Prelim Elig'!$A$7:$B$865,3,FALSE)</f>
        <v>#REF!</v>
      </c>
    </row>
    <row r="382" spans="1:14" x14ac:dyDescent="0.25">
      <c r="A382" s="36" t="s">
        <v>1210</v>
      </c>
      <c r="B382" s="36" t="s">
        <v>360</v>
      </c>
      <c r="C382" s="37">
        <v>186</v>
      </c>
      <c r="D382" s="37">
        <v>1526</v>
      </c>
      <c r="E382" s="7">
        <v>0.1218872870249017</v>
      </c>
      <c r="G382" s="37">
        <v>193</v>
      </c>
      <c r="H382" s="37">
        <v>1470</v>
      </c>
      <c r="I382" s="7">
        <v>0.13129251700680272</v>
      </c>
      <c r="J382" s="8"/>
      <c r="K382" s="9">
        <f t="shared" si="52"/>
        <v>7</v>
      </c>
      <c r="L382" s="9">
        <f t="shared" si="50"/>
        <v>-56</v>
      </c>
      <c r="M382" s="10">
        <f t="shared" si="51"/>
        <v>9.4052299819010199E-3</v>
      </c>
      <c r="N382" s="8" t="e">
        <f>VLOOKUP(A382,'FY27 Prelim Elig'!$A$7:$B$865,3,FALSE)</f>
        <v>#REF!</v>
      </c>
    </row>
    <row r="383" spans="1:14" x14ac:dyDescent="0.25">
      <c r="A383" s="36" t="s">
        <v>1211</v>
      </c>
      <c r="B383" s="36" t="s">
        <v>361</v>
      </c>
      <c r="C383" s="37">
        <v>315</v>
      </c>
      <c r="D383" s="37">
        <v>2799</v>
      </c>
      <c r="E383" s="7">
        <v>0.11254019292604502</v>
      </c>
      <c r="G383" s="37">
        <v>330</v>
      </c>
      <c r="H383" s="37">
        <v>2783</v>
      </c>
      <c r="I383" s="7">
        <v>0.11857707509881422</v>
      </c>
      <c r="J383" s="8"/>
      <c r="K383" s="9">
        <f t="shared" si="52"/>
        <v>15</v>
      </c>
      <c r="L383" s="9">
        <f t="shared" si="50"/>
        <v>-16</v>
      </c>
      <c r="M383" s="10">
        <f t="shared" si="51"/>
        <v>6.036882172769209E-3</v>
      </c>
      <c r="N383" s="8" t="e">
        <f>VLOOKUP(A383,'FY27 Prelim Elig'!$A$7:$B$865,3,FALSE)</f>
        <v>#REF!</v>
      </c>
    </row>
    <row r="384" spans="1:14" x14ac:dyDescent="0.25">
      <c r="A384" s="36" t="s">
        <v>1212</v>
      </c>
      <c r="B384" s="36" t="s">
        <v>362</v>
      </c>
      <c r="C384" s="37">
        <v>145</v>
      </c>
      <c r="D384" s="37">
        <v>2086</v>
      </c>
      <c r="E384" s="7">
        <v>6.9511025886864808E-2</v>
      </c>
      <c r="G384" s="37">
        <v>97</v>
      </c>
      <c r="H384" s="37">
        <v>1993</v>
      </c>
      <c r="I384" s="7">
        <v>4.8670346211741093E-2</v>
      </c>
      <c r="J384" s="8"/>
      <c r="K384" s="9">
        <f t="shared" si="52"/>
        <v>-48</v>
      </c>
      <c r="L384" s="9">
        <f t="shared" si="50"/>
        <v>-93</v>
      </c>
      <c r="M384" s="10">
        <f t="shared" si="51"/>
        <v>-2.0840679675123715E-2</v>
      </c>
      <c r="N384" s="8" t="e">
        <f>VLOOKUP(A384,'FY27 Prelim Elig'!$A$7:$B$865,3,FALSE)</f>
        <v>#REF!</v>
      </c>
    </row>
    <row r="385" spans="1:14" x14ac:dyDescent="0.25">
      <c r="A385" s="36" t="s">
        <v>1213</v>
      </c>
      <c r="B385" s="36" t="s">
        <v>363</v>
      </c>
      <c r="C385" s="37">
        <v>223</v>
      </c>
      <c r="D385" s="37">
        <v>1273</v>
      </c>
      <c r="E385" s="7">
        <v>0.17517674783974863</v>
      </c>
      <c r="G385" s="37">
        <v>244</v>
      </c>
      <c r="H385" s="37">
        <v>1216</v>
      </c>
      <c r="I385" s="7">
        <v>0.20065789473684212</v>
      </c>
      <c r="J385" s="8"/>
      <c r="K385" s="9">
        <f t="shared" si="52"/>
        <v>21</v>
      </c>
      <c r="L385" s="9">
        <f t="shared" si="50"/>
        <v>-57</v>
      </c>
      <c r="M385" s="10">
        <f t="shared" si="51"/>
        <v>2.5481146897093493E-2</v>
      </c>
      <c r="N385" s="8" t="e">
        <f>VLOOKUP(A385,'FY27 Prelim Elig'!$A$7:$B$865,3,FALSE)</f>
        <v>#REF!</v>
      </c>
    </row>
    <row r="386" spans="1:14" x14ac:dyDescent="0.25">
      <c r="A386" s="36" t="s">
        <v>1214</v>
      </c>
      <c r="B386" s="36" t="s">
        <v>364</v>
      </c>
      <c r="C386" s="37">
        <v>1993</v>
      </c>
      <c r="D386" s="37">
        <v>9824</v>
      </c>
      <c r="E386" s="7">
        <v>0.20287052117263843</v>
      </c>
      <c r="G386" s="37">
        <v>2361</v>
      </c>
      <c r="H386" s="37">
        <v>10177</v>
      </c>
      <c r="I386" s="7">
        <v>0.23199371130981625</v>
      </c>
      <c r="J386" s="8"/>
      <c r="K386" s="9">
        <f t="shared" si="52"/>
        <v>368</v>
      </c>
      <c r="L386" s="9">
        <f t="shared" si="50"/>
        <v>353</v>
      </c>
      <c r="M386" s="10">
        <f t="shared" si="51"/>
        <v>2.9123190137177818E-2</v>
      </c>
      <c r="N386" s="8" t="e">
        <f>VLOOKUP(A386,'FY27 Prelim Elig'!$A$7:$B$865,3,FALSE)</f>
        <v>#REF!</v>
      </c>
    </row>
    <row r="387" spans="1:14" x14ac:dyDescent="0.25">
      <c r="A387" s="36" t="s">
        <v>1215</v>
      </c>
      <c r="B387" s="36" t="s">
        <v>365</v>
      </c>
      <c r="C387" s="37">
        <v>808</v>
      </c>
      <c r="D387" s="37">
        <v>6038</v>
      </c>
      <c r="E387" s="7">
        <v>0.13381914541238821</v>
      </c>
      <c r="G387" s="37">
        <v>956</v>
      </c>
      <c r="H387" s="37">
        <v>6275</v>
      </c>
      <c r="I387" s="7">
        <v>0.15240000000000001</v>
      </c>
      <c r="J387" s="8"/>
      <c r="K387" s="9">
        <f t="shared" ref="K387" si="58">G387-C387</f>
        <v>148</v>
      </c>
      <c r="L387" s="9">
        <f t="shared" ref="L387" si="59">H387-D387</f>
        <v>237</v>
      </c>
      <c r="M387" s="10">
        <f t="shared" ref="M387" si="60">I387-E387</f>
        <v>1.85808545876118E-2</v>
      </c>
      <c r="N387" s="8" t="e">
        <f>VLOOKUP(A387,'FY27 Prelim Elig'!$A$7:$B$865,3,FALSE)</f>
        <v>#REF!</v>
      </c>
    </row>
    <row r="388" spans="1:14" x14ac:dyDescent="0.25">
      <c r="A388" s="80" t="s">
        <v>14385</v>
      </c>
      <c r="B388" s="36" t="s">
        <v>2569</v>
      </c>
      <c r="C388" s="86">
        <v>59</v>
      </c>
      <c r="D388" s="86">
        <v>333</v>
      </c>
      <c r="E388" s="87">
        <v>0.17717717717717718</v>
      </c>
      <c r="G388" s="88">
        <v>65</v>
      </c>
      <c r="H388" s="88">
        <v>353</v>
      </c>
      <c r="I388" s="89">
        <f t="shared" ref="I388" si="61">IF(H388&gt;0,G388/H388,0)</f>
        <v>0.18413597733711048</v>
      </c>
      <c r="J388" s="8"/>
      <c r="K388" s="9">
        <f t="shared" ref="K388" si="62">G388-C388</f>
        <v>6</v>
      </c>
      <c r="L388" s="9">
        <f t="shared" ref="L388" si="63">H388-D388</f>
        <v>20</v>
      </c>
      <c r="M388" s="10">
        <f t="shared" ref="M388" si="64">I388-E388</f>
        <v>6.9588001599333038E-3</v>
      </c>
      <c r="N388" s="8" t="e">
        <f>VLOOKUP(A388,'FY27 Prelim Elig'!$A$7:$B$865,3,FALSE)</f>
        <v>#REF!</v>
      </c>
    </row>
    <row r="389" spans="1:14" x14ac:dyDescent="0.25">
      <c r="A389" s="36" t="s">
        <v>1216</v>
      </c>
      <c r="B389" s="36" t="s">
        <v>366</v>
      </c>
      <c r="C389" s="37">
        <v>48</v>
      </c>
      <c r="D389" s="37">
        <v>233</v>
      </c>
      <c r="E389" s="7">
        <v>0.20600858369098712</v>
      </c>
      <c r="G389" s="37">
        <v>76</v>
      </c>
      <c r="H389" s="37">
        <v>265</v>
      </c>
      <c r="I389" s="7">
        <v>0.28679245283018867</v>
      </c>
      <c r="J389" s="8"/>
      <c r="K389" s="9">
        <f t="shared" si="52"/>
        <v>28</v>
      </c>
      <c r="L389" s="9">
        <f t="shared" si="50"/>
        <v>32</v>
      </c>
      <c r="M389" s="10">
        <f t="shared" si="51"/>
        <v>8.0783869139201547E-2</v>
      </c>
      <c r="N389" s="8" t="e">
        <f>VLOOKUP(A389,'FY27 Prelim Elig'!$A$7:$B$865,3,FALSE)</f>
        <v>#REF!</v>
      </c>
    </row>
    <row r="390" spans="1:14" x14ac:dyDescent="0.25">
      <c r="A390" s="36" t="s">
        <v>1217</v>
      </c>
      <c r="B390" s="36" t="s">
        <v>367</v>
      </c>
      <c r="C390" s="37">
        <v>140</v>
      </c>
      <c r="D390" s="37">
        <v>4824</v>
      </c>
      <c r="E390" s="7">
        <v>2.9021558872305141E-2</v>
      </c>
      <c r="G390" s="37">
        <v>195</v>
      </c>
      <c r="H390" s="37">
        <v>4743</v>
      </c>
      <c r="I390" s="7">
        <v>4.1113219481340925E-2</v>
      </c>
      <c r="J390" s="8"/>
      <c r="K390" s="9">
        <f t="shared" si="52"/>
        <v>55</v>
      </c>
      <c r="L390" s="9">
        <f t="shared" ref="L390:L455" si="65">H390-D390</f>
        <v>-81</v>
      </c>
      <c r="M390" s="10">
        <f t="shared" ref="M390:M455" si="66">I390-E390</f>
        <v>1.2091660609035784E-2</v>
      </c>
      <c r="N390" s="8" t="e">
        <f>VLOOKUP(A390,'FY27 Prelim Elig'!$A$7:$B$865,3,FALSE)</f>
        <v>#REF!</v>
      </c>
    </row>
    <row r="391" spans="1:14" x14ac:dyDescent="0.25">
      <c r="A391" s="36" t="s">
        <v>1218</v>
      </c>
      <c r="B391" s="36" t="s">
        <v>368</v>
      </c>
      <c r="C391" s="37">
        <v>1436</v>
      </c>
      <c r="D391" s="37">
        <v>5184</v>
      </c>
      <c r="E391" s="7">
        <v>0.27700617283950618</v>
      </c>
      <c r="G391" s="37">
        <v>1296</v>
      </c>
      <c r="H391" s="37">
        <v>4867</v>
      </c>
      <c r="I391" s="7">
        <v>0.26628313129237724</v>
      </c>
      <c r="J391" s="8"/>
      <c r="K391" s="9">
        <f t="shared" ref="K391:K456" si="67">G391-C391</f>
        <v>-140</v>
      </c>
      <c r="L391" s="9">
        <f t="shared" si="65"/>
        <v>-317</v>
      </c>
      <c r="M391" s="10">
        <f t="shared" si="66"/>
        <v>-1.0723041547128942E-2</v>
      </c>
      <c r="N391" s="8" t="e">
        <f>VLOOKUP(A391,'FY27 Prelim Elig'!$A$7:$B$865,3,FALSE)</f>
        <v>#REF!</v>
      </c>
    </row>
    <row r="392" spans="1:14" x14ac:dyDescent="0.25">
      <c r="A392" s="36" t="s">
        <v>1219</v>
      </c>
      <c r="B392" s="36" t="s">
        <v>369</v>
      </c>
      <c r="C392" s="37">
        <v>32</v>
      </c>
      <c r="D392" s="37">
        <v>205</v>
      </c>
      <c r="E392" s="7">
        <v>0.15609756097560976</v>
      </c>
      <c r="G392" s="37">
        <v>40</v>
      </c>
      <c r="H392" s="37">
        <v>214</v>
      </c>
      <c r="I392" s="7">
        <v>0.18691588785046728</v>
      </c>
      <c r="J392" s="8"/>
      <c r="K392" s="9">
        <f t="shared" si="67"/>
        <v>8</v>
      </c>
      <c r="L392" s="9">
        <f t="shared" si="65"/>
        <v>9</v>
      </c>
      <c r="M392" s="10">
        <f t="shared" si="66"/>
        <v>3.0818326874857527E-2</v>
      </c>
      <c r="N392" s="8" t="e">
        <f>VLOOKUP(A392,'FY27 Prelim Elig'!$A$7:$B$865,3,FALSE)</f>
        <v>#REF!</v>
      </c>
    </row>
    <row r="393" spans="1:14" x14ac:dyDescent="0.25">
      <c r="A393" s="36" t="s">
        <v>1220</v>
      </c>
      <c r="B393" s="36" t="s">
        <v>370</v>
      </c>
      <c r="C393" s="37">
        <v>158</v>
      </c>
      <c r="D393" s="37">
        <v>1668</v>
      </c>
      <c r="E393" s="7">
        <v>9.4724220623501193E-2</v>
      </c>
      <c r="G393" s="37">
        <v>206</v>
      </c>
      <c r="H393" s="37">
        <v>1581</v>
      </c>
      <c r="I393" s="7">
        <v>0.13029728020240355</v>
      </c>
      <c r="J393" s="8"/>
      <c r="K393" s="9">
        <f t="shared" si="67"/>
        <v>48</v>
      </c>
      <c r="L393" s="9">
        <f t="shared" si="65"/>
        <v>-87</v>
      </c>
      <c r="M393" s="10">
        <f t="shared" si="66"/>
        <v>3.5573059578902361E-2</v>
      </c>
      <c r="N393" s="8" t="e">
        <f>VLOOKUP(A393,'FY27 Prelim Elig'!$A$7:$B$865,3,FALSE)</f>
        <v>#REF!</v>
      </c>
    </row>
    <row r="394" spans="1:14" x14ac:dyDescent="0.25">
      <c r="A394" s="36" t="s">
        <v>1221</v>
      </c>
      <c r="B394" s="36" t="s">
        <v>371</v>
      </c>
      <c r="C394" s="37">
        <v>9</v>
      </c>
      <c r="D394" s="37">
        <v>111</v>
      </c>
      <c r="E394" s="7">
        <v>8.1081081081081086E-2</v>
      </c>
      <c r="G394" s="37">
        <v>14</v>
      </c>
      <c r="H394" s="37">
        <v>120</v>
      </c>
      <c r="I394" s="7">
        <v>0.11666666666666667</v>
      </c>
      <c r="J394" s="8"/>
      <c r="K394" s="9">
        <f t="shared" si="67"/>
        <v>5</v>
      </c>
      <c r="L394" s="9">
        <f t="shared" si="65"/>
        <v>9</v>
      </c>
      <c r="M394" s="10">
        <f t="shared" si="66"/>
        <v>3.5585585585585583E-2</v>
      </c>
      <c r="N394" s="8" t="e">
        <f>VLOOKUP(A394,'FY27 Prelim Elig'!$A$7:$B$865,3,FALSE)</f>
        <v>#REF!</v>
      </c>
    </row>
    <row r="395" spans="1:14" x14ac:dyDescent="0.25">
      <c r="A395" s="36" t="s">
        <v>1222</v>
      </c>
      <c r="B395" s="36" t="s">
        <v>372</v>
      </c>
      <c r="C395" s="37">
        <v>29</v>
      </c>
      <c r="D395" s="37">
        <v>480</v>
      </c>
      <c r="E395" s="7">
        <v>6.0416666666666667E-2</v>
      </c>
      <c r="G395" s="37">
        <v>17</v>
      </c>
      <c r="H395" s="37">
        <v>491</v>
      </c>
      <c r="I395" s="7">
        <v>3.4623217922606926E-2</v>
      </c>
      <c r="J395" s="8"/>
      <c r="K395" s="9">
        <f t="shared" si="67"/>
        <v>-12</v>
      </c>
      <c r="L395" s="9">
        <f t="shared" si="65"/>
        <v>11</v>
      </c>
      <c r="M395" s="10">
        <f t="shared" si="66"/>
        <v>-2.5793448744059741E-2</v>
      </c>
      <c r="N395" s="8" t="e">
        <f>VLOOKUP(A395,'FY27 Prelim Elig'!$A$7:$B$865,3,FALSE)</f>
        <v>#REF!</v>
      </c>
    </row>
    <row r="396" spans="1:14" x14ac:dyDescent="0.25">
      <c r="A396" s="36" t="s">
        <v>1223</v>
      </c>
      <c r="B396" s="36" t="s">
        <v>373</v>
      </c>
      <c r="C396" s="37">
        <v>426</v>
      </c>
      <c r="D396" s="37">
        <v>1891</v>
      </c>
      <c r="E396" s="7">
        <v>0.22527763088313063</v>
      </c>
      <c r="G396" s="37">
        <v>471</v>
      </c>
      <c r="H396" s="37">
        <v>1924</v>
      </c>
      <c r="I396" s="7">
        <v>0.2448024948024948</v>
      </c>
      <c r="J396" s="8"/>
      <c r="K396" s="9">
        <f t="shared" si="67"/>
        <v>45</v>
      </c>
      <c r="L396" s="9">
        <f t="shared" si="65"/>
        <v>33</v>
      </c>
      <c r="M396" s="10">
        <f t="shared" si="66"/>
        <v>1.9524863919364172E-2</v>
      </c>
      <c r="N396" s="8" t="e">
        <f>VLOOKUP(A396,'FY27 Prelim Elig'!$A$7:$B$865,3,FALSE)</f>
        <v>#REF!</v>
      </c>
    </row>
    <row r="397" spans="1:14" x14ac:dyDescent="0.25">
      <c r="A397" s="36" t="s">
        <v>1224</v>
      </c>
      <c r="B397" s="36" t="s">
        <v>374</v>
      </c>
      <c r="C397" s="37">
        <v>101</v>
      </c>
      <c r="D397" s="37">
        <v>2964</v>
      </c>
      <c r="E397" s="7">
        <v>3.4075573549257762E-2</v>
      </c>
      <c r="G397" s="37">
        <v>130</v>
      </c>
      <c r="H397" s="37">
        <v>3370</v>
      </c>
      <c r="I397" s="7">
        <v>3.857566765578635E-2</v>
      </c>
      <c r="J397" s="8"/>
      <c r="K397" s="9">
        <f t="shared" si="67"/>
        <v>29</v>
      </c>
      <c r="L397" s="9">
        <f t="shared" si="65"/>
        <v>406</v>
      </c>
      <c r="M397" s="10">
        <f t="shared" si="66"/>
        <v>4.5000941065285877E-3</v>
      </c>
      <c r="N397" s="8" t="e">
        <f>VLOOKUP(A397,'FY27 Prelim Elig'!$A$7:$B$865,3,FALSE)</f>
        <v>#REF!</v>
      </c>
    </row>
    <row r="398" spans="1:14" x14ac:dyDescent="0.25">
      <c r="A398" s="36" t="s">
        <v>1225</v>
      </c>
      <c r="B398" s="36" t="s">
        <v>375</v>
      </c>
      <c r="C398" s="37">
        <v>13</v>
      </c>
      <c r="D398" s="37">
        <v>100</v>
      </c>
      <c r="E398" s="7">
        <v>0.13</v>
      </c>
      <c r="G398" s="37">
        <v>20</v>
      </c>
      <c r="H398" s="37">
        <v>129</v>
      </c>
      <c r="I398" s="7">
        <v>0.15503875968992248</v>
      </c>
      <c r="J398" s="8"/>
      <c r="K398" s="9">
        <f t="shared" si="67"/>
        <v>7</v>
      </c>
      <c r="L398" s="9">
        <f t="shared" si="65"/>
        <v>29</v>
      </c>
      <c r="M398" s="10">
        <f t="shared" si="66"/>
        <v>2.5038759689922474E-2</v>
      </c>
      <c r="N398" s="8" t="e">
        <f>VLOOKUP(A398,'FY27 Prelim Elig'!$A$7:$B$865,3,FALSE)</f>
        <v>#REF!</v>
      </c>
    </row>
    <row r="399" spans="1:14" x14ac:dyDescent="0.25">
      <c r="A399" s="36" t="s">
        <v>1226</v>
      </c>
      <c r="B399" s="36" t="s">
        <v>376</v>
      </c>
      <c r="C399" s="37">
        <v>124</v>
      </c>
      <c r="D399" s="37">
        <v>1924</v>
      </c>
      <c r="E399" s="7">
        <v>6.4449064449064453E-2</v>
      </c>
      <c r="G399" s="37">
        <v>145</v>
      </c>
      <c r="H399" s="37">
        <v>1839</v>
      </c>
      <c r="I399" s="7">
        <v>7.8847199564980971E-2</v>
      </c>
      <c r="J399" s="8"/>
      <c r="K399" s="9">
        <f t="shared" si="67"/>
        <v>21</v>
      </c>
      <c r="L399" s="9">
        <f t="shared" si="65"/>
        <v>-85</v>
      </c>
      <c r="M399" s="10">
        <f t="shared" si="66"/>
        <v>1.4398135115916519E-2</v>
      </c>
      <c r="N399" s="8" t="e">
        <f>VLOOKUP(A399,'FY27 Prelim Elig'!$A$7:$B$865,3,FALSE)</f>
        <v>#REF!</v>
      </c>
    </row>
    <row r="400" spans="1:14" x14ac:dyDescent="0.25">
      <c r="A400" s="36" t="s">
        <v>1227</v>
      </c>
      <c r="B400" s="36" t="s">
        <v>377</v>
      </c>
      <c r="C400" s="37">
        <v>375</v>
      </c>
      <c r="D400" s="37">
        <v>3728</v>
      </c>
      <c r="E400" s="7">
        <v>0.10059012875536481</v>
      </c>
      <c r="G400" s="37">
        <v>388</v>
      </c>
      <c r="H400" s="37">
        <v>3619</v>
      </c>
      <c r="I400" s="7">
        <v>0.10721193699917105</v>
      </c>
      <c r="J400" s="8"/>
      <c r="K400" s="9">
        <f t="shared" si="67"/>
        <v>13</v>
      </c>
      <c r="L400" s="9">
        <f t="shared" si="65"/>
        <v>-109</v>
      </c>
      <c r="M400" s="10">
        <f t="shared" si="66"/>
        <v>6.621808243806232E-3</v>
      </c>
      <c r="N400" s="8" t="e">
        <f>VLOOKUP(A400,'FY27 Prelim Elig'!$A$7:$B$865,3,FALSE)</f>
        <v>#REF!</v>
      </c>
    </row>
    <row r="401" spans="1:14" x14ac:dyDescent="0.25">
      <c r="A401" s="36" t="s">
        <v>1228</v>
      </c>
      <c r="B401" s="36" t="s">
        <v>378</v>
      </c>
      <c r="C401" s="37">
        <v>115</v>
      </c>
      <c r="D401" s="37">
        <v>954</v>
      </c>
      <c r="E401" s="7">
        <v>0.12054507337526206</v>
      </c>
      <c r="G401" s="37">
        <v>142</v>
      </c>
      <c r="H401" s="37">
        <v>1018</v>
      </c>
      <c r="I401" s="7">
        <v>0.13948919449901767</v>
      </c>
      <c r="J401" s="8"/>
      <c r="K401" s="9">
        <f t="shared" si="67"/>
        <v>27</v>
      </c>
      <c r="L401" s="9">
        <f t="shared" si="65"/>
        <v>64</v>
      </c>
      <c r="M401" s="10">
        <f t="shared" si="66"/>
        <v>1.8944121123755611E-2</v>
      </c>
      <c r="N401" s="8" t="e">
        <f>VLOOKUP(A401,'FY27 Prelim Elig'!$A$7:$B$865,3,FALSE)</f>
        <v>#REF!</v>
      </c>
    </row>
    <row r="402" spans="1:14" x14ac:dyDescent="0.25">
      <c r="A402" s="36" t="s">
        <v>1229</v>
      </c>
      <c r="B402" s="36" t="s">
        <v>379</v>
      </c>
      <c r="C402" s="37">
        <v>47</v>
      </c>
      <c r="D402" s="37">
        <v>466</v>
      </c>
      <c r="E402" s="7">
        <v>0.10085836909871244</v>
      </c>
      <c r="G402" s="37">
        <v>69</v>
      </c>
      <c r="H402" s="37">
        <v>592</v>
      </c>
      <c r="I402" s="7">
        <v>0.11655405405405406</v>
      </c>
      <c r="J402" s="8"/>
      <c r="K402" s="9">
        <f t="shared" si="67"/>
        <v>22</v>
      </c>
      <c r="L402" s="9">
        <f t="shared" si="65"/>
        <v>126</v>
      </c>
      <c r="M402" s="10">
        <f t="shared" si="66"/>
        <v>1.5695684955341613E-2</v>
      </c>
      <c r="N402" s="8" t="e">
        <f>VLOOKUP(A402,'FY27 Prelim Elig'!$A$7:$B$865,3,FALSE)</f>
        <v>#REF!</v>
      </c>
    </row>
    <row r="403" spans="1:14" x14ac:dyDescent="0.25">
      <c r="A403" s="36" t="s">
        <v>1230</v>
      </c>
      <c r="B403" s="36" t="s">
        <v>380</v>
      </c>
      <c r="C403" s="37">
        <v>139</v>
      </c>
      <c r="D403" s="37">
        <v>3199</v>
      </c>
      <c r="E403" s="7">
        <v>4.3451078462019378E-2</v>
      </c>
      <c r="G403" s="88">
        <v>194</v>
      </c>
      <c r="H403" s="88">
        <v>3618</v>
      </c>
      <c r="I403" s="89">
        <f t="shared" ref="I403:I404" si="68">IF(H403&gt;0,G403/H403,0)</f>
        <v>5.3620784964068545E-2</v>
      </c>
      <c r="J403" s="8"/>
      <c r="K403" s="9">
        <f t="shared" si="67"/>
        <v>55</v>
      </c>
      <c r="L403" s="9">
        <f t="shared" si="65"/>
        <v>419</v>
      </c>
      <c r="M403" s="10">
        <f t="shared" si="66"/>
        <v>1.0169706502049167E-2</v>
      </c>
      <c r="N403" s="8" t="e">
        <f>VLOOKUP(A403,'FY27 Prelim Elig'!$A$7:$B$865,3,FALSE)</f>
        <v>#REF!</v>
      </c>
    </row>
    <row r="404" spans="1:14" x14ac:dyDescent="0.25">
      <c r="A404" s="36" t="s">
        <v>1231</v>
      </c>
      <c r="B404" s="36" t="s">
        <v>381</v>
      </c>
      <c r="C404" s="37">
        <v>131</v>
      </c>
      <c r="D404" s="37">
        <v>1332</v>
      </c>
      <c r="E404" s="7">
        <v>9.8348348348348352E-2</v>
      </c>
      <c r="G404" s="88">
        <v>154</v>
      </c>
      <c r="H404" s="88">
        <v>1487</v>
      </c>
      <c r="I404" s="89">
        <f t="shared" si="68"/>
        <v>0.10356422326832548</v>
      </c>
      <c r="J404" s="8"/>
      <c r="K404" s="9">
        <f t="shared" si="67"/>
        <v>23</v>
      </c>
      <c r="L404" s="9">
        <f t="shared" si="65"/>
        <v>155</v>
      </c>
      <c r="M404" s="10">
        <f t="shared" si="66"/>
        <v>5.2158749199771315E-3</v>
      </c>
      <c r="N404" s="8" t="e">
        <f>VLOOKUP(A404,'FY27 Prelim Elig'!$A$7:$B$865,3,FALSE)</f>
        <v>#REF!</v>
      </c>
    </row>
    <row r="405" spans="1:14" x14ac:dyDescent="0.25">
      <c r="A405" s="36" t="s">
        <v>1232</v>
      </c>
      <c r="B405" s="36" t="s">
        <v>382</v>
      </c>
      <c r="C405" s="37">
        <v>34</v>
      </c>
      <c r="D405" s="37">
        <v>211</v>
      </c>
      <c r="E405" s="7">
        <v>0.16113744075829384</v>
      </c>
      <c r="G405" s="37">
        <v>39</v>
      </c>
      <c r="H405" s="37">
        <v>208</v>
      </c>
      <c r="I405" s="7">
        <v>0.1875</v>
      </c>
      <c r="J405" s="8"/>
      <c r="K405" s="9">
        <f t="shared" si="67"/>
        <v>5</v>
      </c>
      <c r="L405" s="9">
        <f t="shared" si="65"/>
        <v>-3</v>
      </c>
      <c r="M405" s="10">
        <f t="shared" si="66"/>
        <v>2.6362559241706163E-2</v>
      </c>
      <c r="N405" s="8" t="e">
        <f>VLOOKUP(A405,'FY27 Prelim Elig'!$A$7:$B$865,3,FALSE)</f>
        <v>#REF!</v>
      </c>
    </row>
    <row r="406" spans="1:14" x14ac:dyDescent="0.25">
      <c r="A406" s="36" t="s">
        <v>1233</v>
      </c>
      <c r="B406" s="36" t="s">
        <v>383</v>
      </c>
      <c r="C406" s="37">
        <v>22</v>
      </c>
      <c r="D406" s="37">
        <v>249</v>
      </c>
      <c r="E406" s="7">
        <v>8.8353413654618476E-2</v>
      </c>
      <c r="G406" s="88">
        <v>41</v>
      </c>
      <c r="H406" s="88">
        <v>233</v>
      </c>
      <c r="I406" s="89">
        <f t="shared" ref="I406" si="69">IF(H406&gt;0,G406/H406,0)</f>
        <v>0.17596566523605151</v>
      </c>
      <c r="J406" s="8"/>
      <c r="K406" s="9">
        <f t="shared" si="67"/>
        <v>19</v>
      </c>
      <c r="L406" s="9">
        <f t="shared" si="65"/>
        <v>-16</v>
      </c>
      <c r="M406" s="10">
        <f t="shared" si="66"/>
        <v>8.7612251581433029E-2</v>
      </c>
      <c r="N406" s="8" t="e">
        <f>VLOOKUP(A406,'FY27 Prelim Elig'!$A$7:$B$865,3,FALSE)</f>
        <v>#REF!</v>
      </c>
    </row>
    <row r="407" spans="1:14" x14ac:dyDescent="0.25">
      <c r="A407" s="36" t="s">
        <v>1234</v>
      </c>
      <c r="B407" s="36" t="s">
        <v>384</v>
      </c>
      <c r="C407" s="37">
        <v>214</v>
      </c>
      <c r="D407" s="37">
        <v>898</v>
      </c>
      <c r="E407" s="7">
        <v>0.23830734966592429</v>
      </c>
      <c r="G407" s="37">
        <v>287</v>
      </c>
      <c r="H407" s="37">
        <v>987</v>
      </c>
      <c r="I407" s="7">
        <v>0.29078014184397161</v>
      </c>
      <c r="J407" s="8"/>
      <c r="K407" s="9">
        <f t="shared" si="67"/>
        <v>73</v>
      </c>
      <c r="L407" s="9">
        <f t="shared" si="65"/>
        <v>89</v>
      </c>
      <c r="M407" s="10">
        <f t="shared" si="66"/>
        <v>5.2472792178047317E-2</v>
      </c>
      <c r="N407" s="8" t="e">
        <f>VLOOKUP(A407,'FY27 Prelim Elig'!$A$7:$B$865,3,FALSE)</f>
        <v>#REF!</v>
      </c>
    </row>
    <row r="408" spans="1:14" x14ac:dyDescent="0.25">
      <c r="A408" s="36" t="s">
        <v>1235</v>
      </c>
      <c r="B408" s="36" t="s">
        <v>385</v>
      </c>
      <c r="C408" s="37">
        <v>155</v>
      </c>
      <c r="D408" s="37">
        <v>1283</v>
      </c>
      <c r="E408" s="7">
        <v>0.12081060015588464</v>
      </c>
      <c r="G408" s="37">
        <v>199</v>
      </c>
      <c r="H408" s="37">
        <v>1381</v>
      </c>
      <c r="I408" s="7">
        <v>0.14409847936278058</v>
      </c>
      <c r="J408" s="8"/>
      <c r="K408" s="9">
        <f t="shared" si="67"/>
        <v>44</v>
      </c>
      <c r="L408" s="9">
        <f t="shared" si="65"/>
        <v>98</v>
      </c>
      <c r="M408" s="10">
        <f t="shared" si="66"/>
        <v>2.3287879206895942E-2</v>
      </c>
      <c r="N408" s="8" t="e">
        <f>VLOOKUP(A408,'FY27 Prelim Elig'!$A$7:$B$865,3,FALSE)</f>
        <v>#REF!</v>
      </c>
    </row>
    <row r="409" spans="1:14" x14ac:dyDescent="0.25">
      <c r="A409" s="36" t="s">
        <v>1236</v>
      </c>
      <c r="B409" s="36" t="s">
        <v>386</v>
      </c>
      <c r="C409" s="37">
        <v>31</v>
      </c>
      <c r="D409" s="37">
        <v>201</v>
      </c>
      <c r="E409" s="7">
        <v>0.15422885572139303</v>
      </c>
      <c r="G409" s="88">
        <v>41</v>
      </c>
      <c r="H409" s="88">
        <v>201</v>
      </c>
      <c r="I409" s="89">
        <f t="shared" ref="I409:I410" si="70">IF(H409&gt;0,G409/H409,0)</f>
        <v>0.20398009950248755</v>
      </c>
      <c r="J409" s="8"/>
      <c r="K409" s="9">
        <f t="shared" si="67"/>
        <v>10</v>
      </c>
      <c r="L409" s="9">
        <f t="shared" si="65"/>
        <v>0</v>
      </c>
      <c r="M409" s="10">
        <f t="shared" si="66"/>
        <v>4.9751243781094523E-2</v>
      </c>
      <c r="N409" s="8" t="e">
        <f>VLOOKUP(A409,'FY27 Prelim Elig'!$A$7:$B$865,3,FALSE)</f>
        <v>#REF!</v>
      </c>
    </row>
    <row r="410" spans="1:14" x14ac:dyDescent="0.25">
      <c r="A410" s="36" t="s">
        <v>1237</v>
      </c>
      <c r="B410" s="36" t="s">
        <v>387</v>
      </c>
      <c r="C410" s="37">
        <v>30</v>
      </c>
      <c r="D410" s="37">
        <v>955</v>
      </c>
      <c r="E410" s="7">
        <v>3.1413612565445025E-2</v>
      </c>
      <c r="G410" s="88">
        <v>38</v>
      </c>
      <c r="H410" s="88">
        <v>1163</v>
      </c>
      <c r="I410" s="89">
        <f t="shared" si="70"/>
        <v>3.2674118658641442E-2</v>
      </c>
      <c r="J410" s="8"/>
      <c r="K410" s="9">
        <f t="shared" si="67"/>
        <v>8</v>
      </c>
      <c r="L410" s="9">
        <f t="shared" si="65"/>
        <v>208</v>
      </c>
      <c r="M410" s="10">
        <f t="shared" si="66"/>
        <v>1.2605060931964174E-3</v>
      </c>
      <c r="N410" s="8" t="e">
        <f>VLOOKUP(A410,'FY27 Prelim Elig'!$A$7:$B$865,3,FALSE)</f>
        <v>#REF!</v>
      </c>
    </row>
    <row r="411" spans="1:14" x14ac:dyDescent="0.25">
      <c r="A411" s="36" t="s">
        <v>1238</v>
      </c>
      <c r="B411" s="36" t="s">
        <v>388</v>
      </c>
      <c r="C411" s="37">
        <v>41</v>
      </c>
      <c r="D411" s="37">
        <v>977</v>
      </c>
      <c r="E411" s="7">
        <v>4.1965199590583417E-2</v>
      </c>
      <c r="G411" s="37">
        <v>60</v>
      </c>
      <c r="H411" s="37">
        <v>1072</v>
      </c>
      <c r="I411" s="7">
        <v>5.5970149253731345E-2</v>
      </c>
      <c r="J411" s="8"/>
      <c r="K411" s="9">
        <f t="shared" si="67"/>
        <v>19</v>
      </c>
      <c r="L411" s="9">
        <f t="shared" si="65"/>
        <v>95</v>
      </c>
      <c r="M411" s="10">
        <f t="shared" si="66"/>
        <v>1.4004949663147928E-2</v>
      </c>
      <c r="N411" s="8" t="e">
        <f>VLOOKUP(A411,'FY27 Prelim Elig'!$A$7:$B$865,3,FALSE)</f>
        <v>#REF!</v>
      </c>
    </row>
    <row r="412" spans="1:14" x14ac:dyDescent="0.25">
      <c r="A412" s="36" t="s">
        <v>1239</v>
      </c>
      <c r="B412" s="36" t="s">
        <v>389</v>
      </c>
      <c r="C412" s="37">
        <v>44</v>
      </c>
      <c r="D412" s="37">
        <v>1809</v>
      </c>
      <c r="E412" s="7">
        <v>2.4322830292979547E-2</v>
      </c>
      <c r="G412" s="37">
        <v>55</v>
      </c>
      <c r="H412" s="37">
        <v>1809</v>
      </c>
      <c r="I412" s="7">
        <v>3.0403537866224434E-2</v>
      </c>
      <c r="J412" s="8"/>
      <c r="K412" s="9">
        <f t="shared" si="67"/>
        <v>11</v>
      </c>
      <c r="L412" s="9">
        <f t="shared" si="65"/>
        <v>0</v>
      </c>
      <c r="M412" s="10">
        <f t="shared" si="66"/>
        <v>6.0807075732448868E-3</v>
      </c>
      <c r="N412" s="8" t="e">
        <f>VLOOKUP(A412,'FY27 Prelim Elig'!$A$7:$B$865,3,FALSE)</f>
        <v>#REF!</v>
      </c>
    </row>
    <row r="413" spans="1:14" x14ac:dyDescent="0.25">
      <c r="A413" s="36" t="s">
        <v>1240</v>
      </c>
      <c r="B413" s="36" t="s">
        <v>390</v>
      </c>
      <c r="C413" s="37">
        <v>65</v>
      </c>
      <c r="D413" s="37">
        <v>2370</v>
      </c>
      <c r="E413" s="7">
        <v>2.7426160337552744E-2</v>
      </c>
      <c r="G413" s="37">
        <v>65</v>
      </c>
      <c r="H413" s="37">
        <v>2283</v>
      </c>
      <c r="I413" s="7">
        <v>2.8471309680245291E-2</v>
      </c>
      <c r="J413" s="8"/>
      <c r="K413" s="9">
        <f t="shared" si="67"/>
        <v>0</v>
      </c>
      <c r="L413" s="9">
        <f t="shared" si="65"/>
        <v>-87</v>
      </c>
      <c r="M413" s="10">
        <f t="shared" si="66"/>
        <v>1.0451493426925466E-3</v>
      </c>
      <c r="N413" s="8" t="e">
        <f>VLOOKUP(A413,'FY27 Prelim Elig'!$A$7:$B$865,3,FALSE)</f>
        <v>#REF!</v>
      </c>
    </row>
    <row r="414" spans="1:14" x14ac:dyDescent="0.25">
      <c r="A414" s="36" t="s">
        <v>1241</v>
      </c>
      <c r="B414" s="36" t="s">
        <v>391</v>
      </c>
      <c r="C414" s="37">
        <v>133</v>
      </c>
      <c r="D414" s="37">
        <v>2647</v>
      </c>
      <c r="E414" s="7">
        <v>5.0245561012466945E-2</v>
      </c>
      <c r="G414" s="37">
        <v>190</v>
      </c>
      <c r="H414" s="37">
        <v>2822</v>
      </c>
      <c r="I414" s="7">
        <v>6.7328136073706593E-2</v>
      </c>
      <c r="J414" s="8"/>
      <c r="K414" s="9">
        <f t="shared" si="67"/>
        <v>57</v>
      </c>
      <c r="L414" s="9">
        <f t="shared" si="65"/>
        <v>175</v>
      </c>
      <c r="M414" s="10">
        <f t="shared" si="66"/>
        <v>1.7082575061239648E-2</v>
      </c>
      <c r="N414" s="8" t="e">
        <f>VLOOKUP(A414,'FY27 Prelim Elig'!$A$7:$B$865,3,FALSE)</f>
        <v>#REF!</v>
      </c>
    </row>
    <row r="415" spans="1:14" x14ac:dyDescent="0.25">
      <c r="A415" s="36" t="s">
        <v>1242</v>
      </c>
      <c r="B415" s="36" t="s">
        <v>392</v>
      </c>
      <c r="C415" s="37">
        <v>184</v>
      </c>
      <c r="D415" s="37">
        <v>3040</v>
      </c>
      <c r="E415" s="7">
        <v>6.0526315789473685E-2</v>
      </c>
      <c r="G415" s="37">
        <v>187</v>
      </c>
      <c r="H415" s="37">
        <v>2874</v>
      </c>
      <c r="I415" s="7">
        <v>6.5066109951287407E-2</v>
      </c>
      <c r="J415" s="8"/>
      <c r="K415" s="9">
        <f t="shared" si="67"/>
        <v>3</v>
      </c>
      <c r="L415" s="9">
        <f t="shared" si="65"/>
        <v>-166</v>
      </c>
      <c r="M415" s="10">
        <f t="shared" si="66"/>
        <v>4.5397941618137219E-3</v>
      </c>
      <c r="N415" s="8" t="e">
        <f>VLOOKUP(A415,'FY27 Prelim Elig'!$A$7:$B$865,3,FALSE)</f>
        <v>#REF!</v>
      </c>
    </row>
    <row r="416" spans="1:14" x14ac:dyDescent="0.25">
      <c r="A416" s="36" t="s">
        <v>1243</v>
      </c>
      <c r="B416" s="36" t="s">
        <v>393</v>
      </c>
      <c r="C416" s="37">
        <v>192</v>
      </c>
      <c r="D416" s="37">
        <v>5890</v>
      </c>
      <c r="E416" s="7">
        <v>3.259762308998302E-2</v>
      </c>
      <c r="G416" s="37">
        <v>239</v>
      </c>
      <c r="H416" s="37">
        <v>6166</v>
      </c>
      <c r="I416" s="7">
        <v>3.8760947129419396E-2</v>
      </c>
      <c r="J416" s="8"/>
      <c r="K416" s="9">
        <f t="shared" si="67"/>
        <v>47</v>
      </c>
      <c r="L416" s="9">
        <f t="shared" si="65"/>
        <v>276</v>
      </c>
      <c r="M416" s="10">
        <f t="shared" si="66"/>
        <v>6.1633240394363756E-3</v>
      </c>
      <c r="N416" s="8" t="e">
        <f>VLOOKUP(A416,'FY27 Prelim Elig'!$A$7:$B$865,3,FALSE)</f>
        <v>#REF!</v>
      </c>
    </row>
    <row r="417" spans="1:14" x14ac:dyDescent="0.25">
      <c r="A417" s="36" t="s">
        <v>1244</v>
      </c>
      <c r="B417" s="36" t="s">
        <v>394</v>
      </c>
      <c r="C417" s="37">
        <v>512</v>
      </c>
      <c r="D417" s="37">
        <v>2613</v>
      </c>
      <c r="E417" s="7">
        <v>0.1959433601224646</v>
      </c>
      <c r="G417" s="88">
        <v>608</v>
      </c>
      <c r="H417" s="88">
        <v>2870</v>
      </c>
      <c r="I417" s="89">
        <f t="shared" ref="I417:I419" si="71">IF(H417&gt;0,G417/H417,0)</f>
        <v>0.2118466898954704</v>
      </c>
      <c r="J417" s="8"/>
      <c r="K417" s="9">
        <f t="shared" si="67"/>
        <v>96</v>
      </c>
      <c r="L417" s="9">
        <f t="shared" si="65"/>
        <v>257</v>
      </c>
      <c r="M417" s="10">
        <f t="shared" si="66"/>
        <v>1.5903329773005792E-2</v>
      </c>
      <c r="N417" s="8" t="e">
        <f>VLOOKUP(A417,'FY27 Prelim Elig'!$A$7:$B$865,3,FALSE)</f>
        <v>#REF!</v>
      </c>
    </row>
    <row r="418" spans="1:14" x14ac:dyDescent="0.25">
      <c r="A418" s="36" t="s">
        <v>1245</v>
      </c>
      <c r="B418" s="36" t="s">
        <v>395</v>
      </c>
      <c r="C418" s="37">
        <v>84</v>
      </c>
      <c r="D418" s="37">
        <v>333</v>
      </c>
      <c r="E418" s="7">
        <v>0.25225225225225223</v>
      </c>
      <c r="G418" s="88">
        <v>99</v>
      </c>
      <c r="H418" s="88">
        <v>344</v>
      </c>
      <c r="I418" s="89">
        <f t="shared" si="71"/>
        <v>0.28779069767441862</v>
      </c>
      <c r="J418" s="8"/>
      <c r="K418" s="9">
        <f t="shared" si="67"/>
        <v>15</v>
      </c>
      <c r="L418" s="9">
        <f t="shared" si="65"/>
        <v>11</v>
      </c>
      <c r="M418" s="10">
        <f t="shared" si="66"/>
        <v>3.5538445422166387E-2</v>
      </c>
      <c r="N418" s="8" t="e">
        <f>VLOOKUP(A418,'FY27 Prelim Elig'!$A$7:$B$865,3,FALSE)</f>
        <v>#REF!</v>
      </c>
    </row>
    <row r="419" spans="1:14" x14ac:dyDescent="0.25">
      <c r="A419" s="36" t="s">
        <v>1246</v>
      </c>
      <c r="B419" s="36" t="s">
        <v>396</v>
      </c>
      <c r="C419" s="37">
        <v>232</v>
      </c>
      <c r="D419" s="37">
        <v>1210</v>
      </c>
      <c r="E419" s="7">
        <v>0.19173553719008266</v>
      </c>
      <c r="G419" s="88">
        <v>271</v>
      </c>
      <c r="H419" s="88">
        <v>1215</v>
      </c>
      <c r="I419" s="89">
        <f t="shared" si="71"/>
        <v>0.22304526748971193</v>
      </c>
      <c r="J419" s="8"/>
      <c r="K419" s="9">
        <f t="shared" si="67"/>
        <v>39</v>
      </c>
      <c r="L419" s="9">
        <f t="shared" si="65"/>
        <v>5</v>
      </c>
      <c r="M419" s="10">
        <f t="shared" si="66"/>
        <v>3.1309730299629274E-2</v>
      </c>
      <c r="N419" s="8" t="e">
        <f>VLOOKUP(A419,'FY27 Prelim Elig'!$A$7:$B$865,3,FALSE)</f>
        <v>#REF!</v>
      </c>
    </row>
    <row r="420" spans="1:14" x14ac:dyDescent="0.25">
      <c r="A420" s="36" t="s">
        <v>1247</v>
      </c>
      <c r="B420" s="36" t="s">
        <v>397</v>
      </c>
      <c r="C420" s="37">
        <v>77</v>
      </c>
      <c r="D420" s="37">
        <v>421</v>
      </c>
      <c r="E420" s="7">
        <v>0.1828978622327791</v>
      </c>
      <c r="G420" s="37">
        <v>87</v>
      </c>
      <c r="H420" s="37">
        <v>421</v>
      </c>
      <c r="I420" s="7">
        <v>0.20665083135391923</v>
      </c>
      <c r="J420" s="8"/>
      <c r="K420" s="9">
        <f t="shared" si="67"/>
        <v>10</v>
      </c>
      <c r="L420" s="9">
        <f t="shared" si="65"/>
        <v>0</v>
      </c>
      <c r="M420" s="10">
        <f t="shared" si="66"/>
        <v>2.3752969121140138E-2</v>
      </c>
      <c r="N420" s="8" t="s">
        <v>14404</v>
      </c>
    </row>
    <row r="421" spans="1:14" x14ac:dyDescent="0.25">
      <c r="A421" s="36" t="s">
        <v>1248</v>
      </c>
      <c r="B421" s="36" t="s">
        <v>398</v>
      </c>
      <c r="C421" s="37">
        <v>78</v>
      </c>
      <c r="D421" s="37">
        <v>661</v>
      </c>
      <c r="E421" s="7">
        <v>0.11800302571860817</v>
      </c>
      <c r="G421" s="37">
        <v>89</v>
      </c>
      <c r="H421" s="37">
        <v>652</v>
      </c>
      <c r="I421" s="7">
        <v>0.13650306748466257</v>
      </c>
      <c r="J421" s="8"/>
      <c r="K421" s="9">
        <f t="shared" si="67"/>
        <v>11</v>
      </c>
      <c r="L421" s="9">
        <f t="shared" si="65"/>
        <v>-9</v>
      </c>
      <c r="M421" s="10">
        <f t="shared" si="66"/>
        <v>1.8500041766054395E-2</v>
      </c>
      <c r="N421" s="8" t="e">
        <f>VLOOKUP(A421,'FY27 Prelim Elig'!$A$7:$B$865,3,FALSE)</f>
        <v>#REF!</v>
      </c>
    </row>
    <row r="422" spans="1:14" x14ac:dyDescent="0.25">
      <c r="A422" s="80" t="s">
        <v>14392</v>
      </c>
      <c r="B422" s="36" t="s">
        <v>2570</v>
      </c>
      <c r="C422" s="86">
        <v>24</v>
      </c>
      <c r="D422" s="86">
        <v>265</v>
      </c>
      <c r="E422" s="87">
        <v>9.056603773584905E-2</v>
      </c>
      <c r="G422" s="37">
        <v>34</v>
      </c>
      <c r="H422" s="37">
        <v>224</v>
      </c>
      <c r="I422" s="7">
        <v>0.15178571428571427</v>
      </c>
      <c r="J422" s="8"/>
      <c r="K422" s="9">
        <f t="shared" ref="K422" si="72">G422-C422</f>
        <v>10</v>
      </c>
      <c r="L422" s="9">
        <f t="shared" ref="L422" si="73">H422-D422</f>
        <v>-41</v>
      </c>
      <c r="M422" s="10">
        <f t="shared" ref="M422" si="74">I422-E422</f>
        <v>6.1219676549865223E-2</v>
      </c>
      <c r="N422" s="8" t="e">
        <f>VLOOKUP(A422,'FY27 Prelim Elig'!$A$7:$B$865,3,FALSE)</f>
        <v>#REF!</v>
      </c>
    </row>
    <row r="423" spans="1:14" x14ac:dyDescent="0.25">
      <c r="A423" s="36" t="s">
        <v>1249</v>
      </c>
      <c r="B423" s="36" t="s">
        <v>399</v>
      </c>
      <c r="C423" s="37">
        <v>64</v>
      </c>
      <c r="D423" s="37">
        <v>780</v>
      </c>
      <c r="E423" s="7">
        <v>8.2051282051282051E-2</v>
      </c>
      <c r="G423" s="88">
        <v>41</v>
      </c>
      <c r="H423" s="88">
        <v>319</v>
      </c>
      <c r="I423" s="89">
        <f t="shared" ref="I423:I427" si="75">IF(H423&gt;0,G423/H423,0)</f>
        <v>0.12852664576802508</v>
      </c>
      <c r="J423" s="8"/>
      <c r="K423" s="9">
        <f t="shared" si="67"/>
        <v>-23</v>
      </c>
      <c r="L423" s="9">
        <f t="shared" si="65"/>
        <v>-461</v>
      </c>
      <c r="M423" s="10">
        <f t="shared" si="66"/>
        <v>4.6475363716743032E-2</v>
      </c>
      <c r="N423" s="8" t="e">
        <f>VLOOKUP(A423,'FY27 Prelim Elig'!$A$7:$B$865,3,FALSE)</f>
        <v>#REF!</v>
      </c>
    </row>
    <row r="424" spans="1:14" x14ac:dyDescent="0.25">
      <c r="A424" s="36" t="s">
        <v>1250</v>
      </c>
      <c r="B424" s="36" t="s">
        <v>400</v>
      </c>
      <c r="C424" s="37">
        <v>25</v>
      </c>
      <c r="D424" s="37">
        <v>273</v>
      </c>
      <c r="E424" s="7">
        <v>9.1575091575091569E-2</v>
      </c>
      <c r="G424" s="88">
        <v>67</v>
      </c>
      <c r="H424" s="88">
        <v>1607</v>
      </c>
      <c r="I424" s="89">
        <f t="shared" si="75"/>
        <v>4.1692594897324207E-2</v>
      </c>
      <c r="J424" s="8"/>
      <c r="K424" s="9">
        <f t="shared" si="67"/>
        <v>42</v>
      </c>
      <c r="L424" s="9">
        <f t="shared" si="65"/>
        <v>1334</v>
      </c>
      <c r="M424" s="10">
        <f t="shared" si="66"/>
        <v>-4.9882496677767361E-2</v>
      </c>
      <c r="N424" s="8" t="e">
        <f>VLOOKUP(A424,'FY27 Prelim Elig'!$A$7:$B$865,3,FALSE)</f>
        <v>#REF!</v>
      </c>
    </row>
    <row r="425" spans="1:14" x14ac:dyDescent="0.25">
      <c r="A425" s="36" t="s">
        <v>1251</v>
      </c>
      <c r="B425" s="36" t="s">
        <v>401</v>
      </c>
      <c r="C425" s="37">
        <v>80</v>
      </c>
      <c r="D425" s="37">
        <v>1523</v>
      </c>
      <c r="E425" s="7">
        <v>5.2527905449770193E-2</v>
      </c>
      <c r="G425" s="88">
        <v>160</v>
      </c>
      <c r="H425" s="88">
        <v>3083</v>
      </c>
      <c r="I425" s="89">
        <f t="shared" si="75"/>
        <v>5.1897502432695426E-2</v>
      </c>
      <c r="J425" s="8"/>
      <c r="K425" s="9">
        <f t="shared" si="67"/>
        <v>80</v>
      </c>
      <c r="L425" s="9">
        <f t="shared" si="65"/>
        <v>1560</v>
      </c>
      <c r="M425" s="10">
        <f t="shared" si="66"/>
        <v>-6.3040301707476681E-4</v>
      </c>
      <c r="N425" s="8" t="e">
        <f>VLOOKUP(A425,'FY27 Prelim Elig'!$A$7:$B$865,3,FALSE)</f>
        <v>#REF!</v>
      </c>
    </row>
    <row r="426" spans="1:14" x14ac:dyDescent="0.25">
      <c r="A426" s="36" t="s">
        <v>1252</v>
      </c>
      <c r="B426" s="36" t="s">
        <v>402</v>
      </c>
      <c r="C426" s="37">
        <v>207</v>
      </c>
      <c r="D426" s="37">
        <v>2943</v>
      </c>
      <c r="E426" s="7">
        <v>7.0336391437308868E-2</v>
      </c>
      <c r="G426" s="88">
        <v>71</v>
      </c>
      <c r="H426" s="88">
        <v>834</v>
      </c>
      <c r="I426" s="89">
        <f t="shared" si="75"/>
        <v>8.5131894484412468E-2</v>
      </c>
      <c r="J426" s="8"/>
      <c r="K426" s="9">
        <f t="shared" si="67"/>
        <v>-136</v>
      </c>
      <c r="L426" s="9">
        <f t="shared" si="65"/>
        <v>-2109</v>
      </c>
      <c r="M426" s="10">
        <f t="shared" si="66"/>
        <v>1.47955030471036E-2</v>
      </c>
      <c r="N426" s="8" t="e">
        <f>VLOOKUP(A426,'FY27 Prelim Elig'!$A$7:$B$865,3,FALSE)</f>
        <v>#REF!</v>
      </c>
    </row>
    <row r="427" spans="1:14" x14ac:dyDescent="0.25">
      <c r="A427" s="36" t="s">
        <v>1253</v>
      </c>
      <c r="B427" s="36" t="s">
        <v>403</v>
      </c>
      <c r="C427" s="37">
        <v>67</v>
      </c>
      <c r="D427" s="37">
        <v>795</v>
      </c>
      <c r="E427" s="7">
        <v>8.4276729559748423E-2</v>
      </c>
      <c r="G427" s="88">
        <v>48</v>
      </c>
      <c r="H427" s="88">
        <v>751</v>
      </c>
      <c r="I427" s="89">
        <f t="shared" si="75"/>
        <v>6.3914780292942744E-2</v>
      </c>
      <c r="J427" s="8"/>
      <c r="K427" s="9">
        <f>G427-C427</f>
        <v>-19</v>
      </c>
      <c r="L427" s="9">
        <f>H427-D427</f>
        <v>-44</v>
      </c>
      <c r="M427" s="10">
        <f>I427-E427</f>
        <v>-2.0361949266805679E-2</v>
      </c>
      <c r="N427" s="8" t="e">
        <f>VLOOKUP(A427,'FY27 Prelim Elig'!$A$7:$B$865,3,FALSE)</f>
        <v>#REF!</v>
      </c>
    </row>
    <row r="428" spans="1:14" x14ac:dyDescent="0.25">
      <c r="A428" s="36" t="s">
        <v>1254</v>
      </c>
      <c r="B428" s="36" t="s">
        <v>404</v>
      </c>
      <c r="C428" s="37">
        <v>85</v>
      </c>
      <c r="D428" s="37">
        <v>635</v>
      </c>
      <c r="E428" s="7">
        <v>0.13385826771653545</v>
      </c>
      <c r="G428" s="88">
        <v>122</v>
      </c>
      <c r="H428" s="88">
        <v>628</v>
      </c>
      <c r="I428" s="89">
        <f>IF(H428&gt;0,G428/H428,0)</f>
        <v>0.19426751592356689</v>
      </c>
      <c r="J428" s="8"/>
      <c r="K428" s="9">
        <f t="shared" ref="K428:K431" si="76">G428-C428</f>
        <v>37</v>
      </c>
      <c r="L428" s="9">
        <f t="shared" ref="L428:L431" si="77">H428-D428</f>
        <v>-7</v>
      </c>
      <c r="M428" s="10">
        <f t="shared" ref="M428:M431" si="78">I428-E428</f>
        <v>6.0409248207031446E-2</v>
      </c>
      <c r="N428" s="8" t="e">
        <f>VLOOKUP(A428,'FY27 Prelim Elig'!$A$7:$B$865,3,FALSE)</f>
        <v>#REF!</v>
      </c>
    </row>
    <row r="429" spans="1:14" x14ac:dyDescent="0.25">
      <c r="A429" s="36" t="s">
        <v>1255</v>
      </c>
      <c r="B429" s="36" t="s">
        <v>405</v>
      </c>
      <c r="C429" s="37">
        <v>47</v>
      </c>
      <c r="D429" s="37">
        <v>535</v>
      </c>
      <c r="E429" s="7">
        <v>8.7850467289719625E-2</v>
      </c>
      <c r="G429" s="88">
        <v>50</v>
      </c>
      <c r="H429" s="88">
        <v>569</v>
      </c>
      <c r="I429" s="89">
        <f>IF(H429&gt;0,G429/H429,0)</f>
        <v>8.7873462214411252E-2</v>
      </c>
      <c r="J429" s="8"/>
      <c r="K429" s="9">
        <f t="shared" si="76"/>
        <v>3</v>
      </c>
      <c r="L429" s="9">
        <f t="shared" si="77"/>
        <v>34</v>
      </c>
      <c r="M429" s="10">
        <f t="shared" si="78"/>
        <v>2.2994924691627228E-5</v>
      </c>
      <c r="N429" s="8" t="e">
        <f>VLOOKUP(A429,'FY27 Prelim Elig'!$A$7:$B$865,3,FALSE)</f>
        <v>#REF!</v>
      </c>
    </row>
    <row r="430" spans="1:14" x14ac:dyDescent="0.25">
      <c r="A430" s="36" t="s">
        <v>1256</v>
      </c>
      <c r="B430" s="36" t="s">
        <v>406</v>
      </c>
      <c r="C430" s="37">
        <v>336</v>
      </c>
      <c r="D430" s="37">
        <v>3244</v>
      </c>
      <c r="E430" s="7">
        <v>0.10357583230579531</v>
      </c>
      <c r="G430" s="88">
        <v>455</v>
      </c>
      <c r="H430" s="88">
        <v>3409</v>
      </c>
      <c r="I430" s="89">
        <f>IF(H430&gt;0,G430/H430,0)</f>
        <v>0.13347022587268995</v>
      </c>
      <c r="J430" s="8"/>
      <c r="K430" s="9">
        <f t="shared" si="76"/>
        <v>119</v>
      </c>
      <c r="L430" s="9">
        <f t="shared" si="77"/>
        <v>165</v>
      </c>
      <c r="M430" s="10">
        <f t="shared" si="78"/>
        <v>2.9894393566894634E-2</v>
      </c>
      <c r="N430" s="8" t="e">
        <f>VLOOKUP(A430,'FY27 Prelim Elig'!$A$7:$B$865,3,FALSE)</f>
        <v>#REF!</v>
      </c>
    </row>
    <row r="431" spans="1:14" x14ac:dyDescent="0.25">
      <c r="A431" s="36" t="s">
        <v>1257</v>
      </c>
      <c r="B431" s="36" t="s">
        <v>407</v>
      </c>
      <c r="C431" s="37">
        <v>33</v>
      </c>
      <c r="D431" s="37">
        <v>655</v>
      </c>
      <c r="E431" s="7">
        <v>5.0381679389312976E-2</v>
      </c>
      <c r="G431" s="88">
        <v>39</v>
      </c>
      <c r="H431" s="88">
        <v>640</v>
      </c>
      <c r="I431" s="89">
        <f>IF(H431&gt;0,G431/H431,0)</f>
        <v>6.0937499999999999E-2</v>
      </c>
      <c r="J431" s="8"/>
      <c r="K431" s="9">
        <f t="shared" si="76"/>
        <v>6</v>
      </c>
      <c r="L431" s="9">
        <f t="shared" si="77"/>
        <v>-15</v>
      </c>
      <c r="M431" s="10">
        <f t="shared" si="78"/>
        <v>1.0555820610687022E-2</v>
      </c>
      <c r="N431" s="8" t="e">
        <f>VLOOKUP(A431,'FY27 Prelim Elig'!$A$7:$B$865,3,FALSE)</f>
        <v>#REF!</v>
      </c>
    </row>
    <row r="432" spans="1:14" x14ac:dyDescent="0.25">
      <c r="A432" s="80" t="s">
        <v>14388</v>
      </c>
      <c r="B432" s="36" t="s">
        <v>2571</v>
      </c>
      <c r="C432" s="86">
        <v>84</v>
      </c>
      <c r="D432" s="86">
        <v>3062</v>
      </c>
      <c r="E432" s="87">
        <v>2.7433050293925537E-2</v>
      </c>
      <c r="G432" s="88">
        <v>95</v>
      </c>
      <c r="H432" s="88">
        <v>3322</v>
      </c>
      <c r="I432" s="89">
        <f t="shared" ref="I432" si="79">IF(H432&gt;0,G432/H432,0)</f>
        <v>2.8597230583985552E-2</v>
      </c>
      <c r="J432" s="8"/>
      <c r="K432" s="9">
        <f t="shared" ref="K432" si="80">G432-C432</f>
        <v>11</v>
      </c>
      <c r="L432" s="9">
        <f t="shared" ref="L432" si="81">H432-D432</f>
        <v>260</v>
      </c>
      <c r="M432" s="10">
        <f t="shared" ref="M432" si="82">I432-E432</f>
        <v>1.164180290060015E-3</v>
      </c>
      <c r="N432" s="8" t="e">
        <f>VLOOKUP(A432,'FY27 Prelim Elig'!$A$7:$B$865,3,FALSE)</f>
        <v>#REF!</v>
      </c>
    </row>
    <row r="433" spans="1:14" x14ac:dyDescent="0.25">
      <c r="A433" s="36" t="s">
        <v>1258</v>
      </c>
      <c r="B433" s="36" t="s">
        <v>408</v>
      </c>
      <c r="C433" s="37">
        <v>56</v>
      </c>
      <c r="D433" s="37">
        <v>2421</v>
      </c>
      <c r="E433" s="7">
        <v>2.3130937629078894E-2</v>
      </c>
      <c r="G433" s="37">
        <v>60</v>
      </c>
      <c r="H433" s="37">
        <v>2524</v>
      </c>
      <c r="I433" s="7">
        <v>2.3771790808240888E-2</v>
      </c>
      <c r="J433" s="8"/>
      <c r="K433" s="9">
        <f t="shared" si="67"/>
        <v>4</v>
      </c>
      <c r="L433" s="9">
        <f t="shared" si="65"/>
        <v>103</v>
      </c>
      <c r="M433" s="10">
        <f t="shared" si="66"/>
        <v>6.4085317916199452E-4</v>
      </c>
      <c r="N433" s="8" t="e">
        <f>VLOOKUP(A433,'FY27 Prelim Elig'!$A$7:$B$865,3,FALSE)</f>
        <v>#REF!</v>
      </c>
    </row>
    <row r="434" spans="1:14" x14ac:dyDescent="0.25">
      <c r="A434" s="36" t="s">
        <v>1259</v>
      </c>
      <c r="B434" s="36" t="s">
        <v>409</v>
      </c>
      <c r="C434" s="37">
        <v>9</v>
      </c>
      <c r="D434" s="37">
        <v>115</v>
      </c>
      <c r="E434" s="7">
        <v>7.8260869565217397E-2</v>
      </c>
      <c r="G434" s="37">
        <v>17</v>
      </c>
      <c r="H434" s="37">
        <v>125</v>
      </c>
      <c r="I434" s="7">
        <v>0.13600000000000001</v>
      </c>
      <c r="J434" s="8"/>
      <c r="K434" s="9">
        <f t="shared" si="67"/>
        <v>8</v>
      </c>
      <c r="L434" s="9">
        <f t="shared" si="65"/>
        <v>10</v>
      </c>
      <c r="M434" s="10">
        <f t="shared" si="66"/>
        <v>5.7739130434782612E-2</v>
      </c>
      <c r="N434" s="8" t="e">
        <f>VLOOKUP(A434,'FY27 Prelim Elig'!$A$7:$B$865,3,FALSE)</f>
        <v>#REF!</v>
      </c>
    </row>
    <row r="435" spans="1:14" x14ac:dyDescent="0.25">
      <c r="A435" s="36" t="s">
        <v>1260</v>
      </c>
      <c r="B435" s="36" t="s">
        <v>410</v>
      </c>
      <c r="C435" s="37">
        <v>158</v>
      </c>
      <c r="D435" s="37">
        <v>1156</v>
      </c>
      <c r="E435" s="7">
        <v>0.13667820069204153</v>
      </c>
      <c r="G435" s="37">
        <v>194</v>
      </c>
      <c r="H435" s="37">
        <v>1087</v>
      </c>
      <c r="I435" s="7">
        <v>0.17847286108555657</v>
      </c>
      <c r="J435" s="8"/>
      <c r="K435" s="9">
        <f t="shared" si="67"/>
        <v>36</v>
      </c>
      <c r="L435" s="9">
        <f t="shared" si="65"/>
        <v>-69</v>
      </c>
      <c r="M435" s="10">
        <f t="shared" si="66"/>
        <v>4.1794660393515037E-2</v>
      </c>
      <c r="N435" s="8" t="e">
        <f>VLOOKUP(A435,'FY27 Prelim Elig'!$A$7:$B$865,3,FALSE)</f>
        <v>#REF!</v>
      </c>
    </row>
    <row r="436" spans="1:14" x14ac:dyDescent="0.25">
      <c r="A436" s="36" t="s">
        <v>1261</v>
      </c>
      <c r="B436" s="36" t="s">
        <v>411</v>
      </c>
      <c r="C436" s="37">
        <v>10</v>
      </c>
      <c r="D436" s="37">
        <v>201</v>
      </c>
      <c r="E436" s="7">
        <v>4.975124378109453E-2</v>
      </c>
      <c r="G436" s="37">
        <v>14</v>
      </c>
      <c r="H436" s="37">
        <v>179</v>
      </c>
      <c r="I436" s="7">
        <v>7.8212290502793297E-2</v>
      </c>
      <c r="J436" s="8"/>
      <c r="K436" s="9">
        <f t="shared" si="67"/>
        <v>4</v>
      </c>
      <c r="L436" s="9">
        <f t="shared" si="65"/>
        <v>-22</v>
      </c>
      <c r="M436" s="10">
        <f t="shared" si="66"/>
        <v>2.8461046721698767E-2</v>
      </c>
      <c r="N436" s="8" t="e">
        <f>VLOOKUP(A436,'FY27 Prelim Elig'!$A$7:$B$865,3,FALSE)</f>
        <v>#REF!</v>
      </c>
    </row>
    <row r="437" spans="1:14" x14ac:dyDescent="0.25">
      <c r="A437" s="36" t="s">
        <v>1262</v>
      </c>
      <c r="B437" s="36" t="s">
        <v>412</v>
      </c>
      <c r="C437" s="37">
        <v>113</v>
      </c>
      <c r="D437" s="37">
        <v>887</v>
      </c>
      <c r="E437" s="7">
        <v>0.1273957158962796</v>
      </c>
      <c r="G437" s="37">
        <v>82</v>
      </c>
      <c r="H437" s="37">
        <v>874</v>
      </c>
      <c r="I437" s="7">
        <v>9.3821510297482841E-2</v>
      </c>
      <c r="J437" s="8"/>
      <c r="K437" s="9">
        <f t="shared" si="67"/>
        <v>-31</v>
      </c>
      <c r="L437" s="9">
        <f t="shared" si="65"/>
        <v>-13</v>
      </c>
      <c r="M437" s="10">
        <f t="shared" si="66"/>
        <v>-3.3574205598796758E-2</v>
      </c>
      <c r="N437" s="8" t="e">
        <f>VLOOKUP(A437,'FY27 Prelim Elig'!$A$7:$B$865,3,FALSE)</f>
        <v>#REF!</v>
      </c>
    </row>
    <row r="438" spans="1:14" x14ac:dyDescent="0.25">
      <c r="A438" s="36" t="s">
        <v>1263</v>
      </c>
      <c r="B438" s="36" t="s">
        <v>413</v>
      </c>
      <c r="C438" s="37">
        <v>283</v>
      </c>
      <c r="D438" s="37">
        <v>996</v>
      </c>
      <c r="E438" s="7">
        <v>0.28413654618473894</v>
      </c>
      <c r="G438" s="37">
        <v>300</v>
      </c>
      <c r="H438" s="37">
        <v>872</v>
      </c>
      <c r="I438" s="7">
        <v>0.34403669724770641</v>
      </c>
      <c r="J438" s="8"/>
      <c r="K438" s="9">
        <f t="shared" si="67"/>
        <v>17</v>
      </c>
      <c r="L438" s="9">
        <f t="shared" si="65"/>
        <v>-124</v>
      </c>
      <c r="M438" s="10">
        <f t="shared" si="66"/>
        <v>5.9900151062967477E-2</v>
      </c>
      <c r="N438" s="8" t="e">
        <f>VLOOKUP(A438,'FY27 Prelim Elig'!$A$7:$B$865,3,FALSE)</f>
        <v>#REF!</v>
      </c>
    </row>
    <row r="439" spans="1:14" x14ac:dyDescent="0.25">
      <c r="A439" s="36" t="s">
        <v>1264</v>
      </c>
      <c r="B439" s="36" t="s">
        <v>414</v>
      </c>
      <c r="C439" s="37">
        <v>246</v>
      </c>
      <c r="D439" s="37">
        <v>1280</v>
      </c>
      <c r="E439" s="7">
        <v>0.19218750000000001</v>
      </c>
      <c r="G439" s="37">
        <v>299</v>
      </c>
      <c r="H439" s="37">
        <v>1263</v>
      </c>
      <c r="I439" s="7">
        <v>0.23673792557403009</v>
      </c>
      <c r="J439" s="8"/>
      <c r="K439" s="9">
        <f t="shared" si="67"/>
        <v>53</v>
      </c>
      <c r="L439" s="9">
        <f t="shared" si="65"/>
        <v>-17</v>
      </c>
      <c r="M439" s="10">
        <f t="shared" si="66"/>
        <v>4.4550425574030078E-2</v>
      </c>
      <c r="N439" s="8" t="e">
        <f>VLOOKUP(A439,'FY27 Prelim Elig'!$A$7:$B$865,3,FALSE)</f>
        <v>#REF!</v>
      </c>
    </row>
    <row r="440" spans="1:14" x14ac:dyDescent="0.25">
      <c r="A440" s="36" t="s">
        <v>1265</v>
      </c>
      <c r="B440" s="36" t="s">
        <v>415</v>
      </c>
      <c r="C440" s="37">
        <v>187</v>
      </c>
      <c r="D440" s="37">
        <v>6704</v>
      </c>
      <c r="E440" s="7">
        <v>2.7893794749403341E-2</v>
      </c>
      <c r="G440" s="37">
        <v>233</v>
      </c>
      <c r="H440" s="37">
        <v>7271</v>
      </c>
      <c r="I440" s="7">
        <v>3.2045110713794525E-2</v>
      </c>
      <c r="J440" s="8"/>
      <c r="K440" s="9">
        <f t="shared" si="67"/>
        <v>46</v>
      </c>
      <c r="L440" s="9">
        <f t="shared" si="65"/>
        <v>567</v>
      </c>
      <c r="M440" s="10">
        <f t="shared" si="66"/>
        <v>4.1513159643911841E-3</v>
      </c>
      <c r="N440" s="8" t="e">
        <f>VLOOKUP(A440,'FY27 Prelim Elig'!$A$7:$B$865,3,FALSE)</f>
        <v>#REF!</v>
      </c>
    </row>
    <row r="441" spans="1:14" x14ac:dyDescent="0.25">
      <c r="A441" s="36" t="s">
        <v>1266</v>
      </c>
      <c r="B441" s="36" t="s">
        <v>416</v>
      </c>
      <c r="C441" s="37">
        <v>40</v>
      </c>
      <c r="D441" s="37">
        <v>1538</v>
      </c>
      <c r="E441" s="7">
        <v>2.600780234070221E-2</v>
      </c>
      <c r="G441" s="37">
        <v>52</v>
      </c>
      <c r="H441" s="37">
        <v>1946</v>
      </c>
      <c r="I441" s="7">
        <v>2.6721479958890029E-2</v>
      </c>
      <c r="J441" s="8"/>
      <c r="K441" s="9">
        <f t="shared" si="67"/>
        <v>12</v>
      </c>
      <c r="L441" s="9">
        <f t="shared" si="65"/>
        <v>408</v>
      </c>
      <c r="M441" s="10">
        <f t="shared" si="66"/>
        <v>7.1367761818781975E-4</v>
      </c>
      <c r="N441" s="8" t="e">
        <f>VLOOKUP(A441,'FY27 Prelim Elig'!$A$7:$B$865,3,FALSE)</f>
        <v>#REF!</v>
      </c>
    </row>
    <row r="442" spans="1:14" x14ac:dyDescent="0.25">
      <c r="A442" s="36" t="s">
        <v>1267</v>
      </c>
      <c r="B442" s="36" t="s">
        <v>417</v>
      </c>
      <c r="C442" s="37">
        <v>162</v>
      </c>
      <c r="D442" s="37">
        <v>1276</v>
      </c>
      <c r="E442" s="7">
        <v>0.12695924764890282</v>
      </c>
      <c r="G442" s="37">
        <v>176</v>
      </c>
      <c r="H442" s="37">
        <v>1446</v>
      </c>
      <c r="I442" s="7">
        <v>0.12171507607192254</v>
      </c>
      <c r="J442" s="8"/>
      <c r="K442" s="9">
        <f t="shared" si="67"/>
        <v>14</v>
      </c>
      <c r="L442" s="9">
        <f t="shared" si="65"/>
        <v>170</v>
      </c>
      <c r="M442" s="10">
        <f t="shared" si="66"/>
        <v>-5.2441715769802749E-3</v>
      </c>
      <c r="N442" s="8" t="e">
        <f>VLOOKUP(A442,'FY27 Prelim Elig'!$A$7:$B$865,3,FALSE)</f>
        <v>#REF!</v>
      </c>
    </row>
    <row r="443" spans="1:14" x14ac:dyDescent="0.25">
      <c r="A443" s="36" t="s">
        <v>1268</v>
      </c>
      <c r="B443" s="36" t="s">
        <v>418</v>
      </c>
      <c r="C443" s="37">
        <v>72</v>
      </c>
      <c r="D443" s="37">
        <v>467</v>
      </c>
      <c r="E443" s="7">
        <v>0.15417558886509636</v>
      </c>
      <c r="G443" s="37">
        <v>85</v>
      </c>
      <c r="H443" s="37">
        <v>410</v>
      </c>
      <c r="I443" s="7">
        <v>0.2073170731707317</v>
      </c>
      <c r="J443" s="8"/>
      <c r="K443" s="9">
        <f t="shared" si="67"/>
        <v>13</v>
      </c>
      <c r="L443" s="9">
        <f t="shared" si="65"/>
        <v>-57</v>
      </c>
      <c r="M443" s="10">
        <f t="shared" si="66"/>
        <v>5.3141484305635339E-2</v>
      </c>
      <c r="N443" s="8" t="e">
        <f>VLOOKUP(A443,'FY27 Prelim Elig'!$A$7:$B$865,3,FALSE)</f>
        <v>#REF!</v>
      </c>
    </row>
    <row r="444" spans="1:14" x14ac:dyDescent="0.25">
      <c r="A444" s="36" t="s">
        <v>1269</v>
      </c>
      <c r="B444" s="36" t="s">
        <v>419</v>
      </c>
      <c r="C444" s="37">
        <v>4</v>
      </c>
      <c r="D444" s="37">
        <v>134</v>
      </c>
      <c r="E444" s="7">
        <v>2.9850746268656716E-2</v>
      </c>
      <c r="G444" s="37">
        <v>8</v>
      </c>
      <c r="H444" s="37">
        <v>117</v>
      </c>
      <c r="I444" s="7">
        <v>6.8376068376068383E-2</v>
      </c>
      <c r="J444" s="8"/>
      <c r="K444" s="9">
        <f t="shared" si="67"/>
        <v>4</v>
      </c>
      <c r="L444" s="9">
        <f t="shared" si="65"/>
        <v>-17</v>
      </c>
      <c r="M444" s="10">
        <f t="shared" si="66"/>
        <v>3.8525322107411664E-2</v>
      </c>
      <c r="N444" s="8" t="e">
        <f>VLOOKUP(A444,'FY27 Prelim Elig'!$A$7:$B$865,3,FALSE)</f>
        <v>#REF!</v>
      </c>
    </row>
    <row r="445" spans="1:14" x14ac:dyDescent="0.25">
      <c r="A445" s="36" t="s">
        <v>1270</v>
      </c>
      <c r="B445" s="36" t="s">
        <v>420</v>
      </c>
      <c r="C445" s="37">
        <v>92</v>
      </c>
      <c r="D445" s="37">
        <v>1754</v>
      </c>
      <c r="E445" s="7">
        <v>5.2451539338654506E-2</v>
      </c>
      <c r="G445" s="37">
        <v>120</v>
      </c>
      <c r="H445" s="37">
        <v>1841</v>
      </c>
      <c r="I445" s="7">
        <v>6.5181966322650733E-2</v>
      </c>
      <c r="J445" s="8"/>
      <c r="K445" s="9">
        <f t="shared" si="67"/>
        <v>28</v>
      </c>
      <c r="L445" s="9">
        <f t="shared" si="65"/>
        <v>87</v>
      </c>
      <c r="M445" s="10">
        <f t="shared" si="66"/>
        <v>1.2730426983996228E-2</v>
      </c>
      <c r="N445" s="8" t="e">
        <f>VLOOKUP(A445,'FY27 Prelim Elig'!$A$7:$B$865,3,FALSE)</f>
        <v>#REF!</v>
      </c>
    </row>
    <row r="446" spans="1:14" x14ac:dyDescent="0.25">
      <c r="A446" s="36" t="s">
        <v>1271</v>
      </c>
      <c r="B446" s="36" t="s">
        <v>421</v>
      </c>
      <c r="C446" s="37">
        <v>232</v>
      </c>
      <c r="D446" s="37">
        <v>1337</v>
      </c>
      <c r="E446" s="7">
        <v>0.17352281226626776</v>
      </c>
      <c r="G446" s="37">
        <v>237</v>
      </c>
      <c r="H446" s="37">
        <v>1427</v>
      </c>
      <c r="I446" s="7">
        <v>0.16608269096005607</v>
      </c>
      <c r="J446" s="8"/>
      <c r="K446" s="9">
        <f t="shared" si="67"/>
        <v>5</v>
      </c>
      <c r="L446" s="9">
        <f t="shared" si="65"/>
        <v>90</v>
      </c>
      <c r="M446" s="10">
        <f t="shared" si="66"/>
        <v>-7.4401213062116889E-3</v>
      </c>
      <c r="N446" s="8" t="e">
        <f>VLOOKUP(A446,'FY27 Prelim Elig'!$A$7:$B$865,3,FALSE)</f>
        <v>#REF!</v>
      </c>
    </row>
    <row r="447" spans="1:14" x14ac:dyDescent="0.25">
      <c r="A447" s="36" t="s">
        <v>1272</v>
      </c>
      <c r="B447" s="36" t="s">
        <v>422</v>
      </c>
      <c r="C447" s="37">
        <v>53</v>
      </c>
      <c r="D447" s="37">
        <v>657</v>
      </c>
      <c r="E447" s="7">
        <v>8.0669710806697104E-2</v>
      </c>
      <c r="G447" s="37">
        <v>54</v>
      </c>
      <c r="H447" s="37">
        <v>633</v>
      </c>
      <c r="I447" s="7">
        <v>8.5308056872037921E-2</v>
      </c>
      <c r="J447" s="8"/>
      <c r="K447" s="9">
        <f t="shared" si="67"/>
        <v>1</v>
      </c>
      <c r="L447" s="9">
        <f t="shared" si="65"/>
        <v>-24</v>
      </c>
      <c r="M447" s="10">
        <f t="shared" si="66"/>
        <v>4.6383460653408176E-3</v>
      </c>
      <c r="N447" s="8" t="e">
        <f>VLOOKUP(A447,'FY27 Prelim Elig'!$A$7:$B$865,3,FALSE)</f>
        <v>#REF!</v>
      </c>
    </row>
    <row r="448" spans="1:14" x14ac:dyDescent="0.25">
      <c r="A448" s="36" t="s">
        <v>1273</v>
      </c>
      <c r="B448" s="36" t="s">
        <v>423</v>
      </c>
      <c r="C448" s="37">
        <v>234</v>
      </c>
      <c r="D448" s="37">
        <v>3770</v>
      </c>
      <c r="E448" s="7">
        <v>6.2068965517241378E-2</v>
      </c>
      <c r="G448" s="37">
        <v>256</v>
      </c>
      <c r="H448" s="37">
        <v>3998</v>
      </c>
      <c r="I448" s="7">
        <v>6.4032016008003997E-2</v>
      </c>
      <c r="J448" s="8"/>
      <c r="K448" s="9">
        <f t="shared" si="67"/>
        <v>22</v>
      </c>
      <c r="L448" s="9">
        <f t="shared" si="65"/>
        <v>228</v>
      </c>
      <c r="M448" s="10">
        <f t="shared" si="66"/>
        <v>1.9630504907626189E-3</v>
      </c>
      <c r="N448" s="8" t="e">
        <f>VLOOKUP(A448,'FY27 Prelim Elig'!$A$7:$B$865,3,FALSE)</f>
        <v>#REF!</v>
      </c>
    </row>
    <row r="449" spans="1:14" x14ac:dyDescent="0.25">
      <c r="A449" s="36" t="s">
        <v>1274</v>
      </c>
      <c r="B449" s="36" t="s">
        <v>424</v>
      </c>
      <c r="C449" s="37">
        <v>214</v>
      </c>
      <c r="D449" s="37">
        <v>3248</v>
      </c>
      <c r="E449" s="7">
        <v>6.5886699507389165E-2</v>
      </c>
      <c r="G449" s="37">
        <v>272</v>
      </c>
      <c r="H449" s="37">
        <v>3526</v>
      </c>
      <c r="I449" s="7">
        <v>7.7141236528644352E-2</v>
      </c>
      <c r="J449" s="8"/>
      <c r="K449" s="9">
        <f t="shared" si="67"/>
        <v>58</v>
      </c>
      <c r="L449" s="9">
        <f t="shared" si="65"/>
        <v>278</v>
      </c>
      <c r="M449" s="10">
        <f t="shared" si="66"/>
        <v>1.1254537021255187E-2</v>
      </c>
      <c r="N449" s="8" t="e">
        <f>VLOOKUP(A449,'FY27 Prelim Elig'!$A$7:$B$865,3,FALSE)</f>
        <v>#REF!</v>
      </c>
    </row>
    <row r="450" spans="1:14" x14ac:dyDescent="0.25">
      <c r="A450" s="36" t="s">
        <v>1275</v>
      </c>
      <c r="B450" s="36" t="s">
        <v>425</v>
      </c>
      <c r="C450" s="37">
        <v>9</v>
      </c>
      <c r="D450" s="37">
        <v>131</v>
      </c>
      <c r="E450" s="7">
        <v>6.8702290076335881E-2</v>
      </c>
      <c r="G450" s="37">
        <v>12</v>
      </c>
      <c r="H450" s="37">
        <v>113</v>
      </c>
      <c r="I450" s="7">
        <v>0.10619469026548672</v>
      </c>
      <c r="J450" s="8"/>
      <c r="K450" s="9">
        <f t="shared" si="67"/>
        <v>3</v>
      </c>
      <c r="L450" s="9">
        <f t="shared" si="65"/>
        <v>-18</v>
      </c>
      <c r="M450" s="10">
        <f t="shared" si="66"/>
        <v>3.7492400189150843E-2</v>
      </c>
      <c r="N450" s="8" t="e">
        <f>VLOOKUP(A450,'FY27 Prelim Elig'!$A$7:$B$865,3,FALSE)</f>
        <v>#REF!</v>
      </c>
    </row>
    <row r="451" spans="1:14" x14ac:dyDescent="0.25">
      <c r="A451" s="36" t="s">
        <v>1276</v>
      </c>
      <c r="B451" s="36" t="s">
        <v>426</v>
      </c>
      <c r="C451" s="37">
        <v>42</v>
      </c>
      <c r="D451" s="37">
        <v>418</v>
      </c>
      <c r="E451" s="7">
        <v>0.10047846889952153</v>
      </c>
      <c r="G451" s="37">
        <v>49</v>
      </c>
      <c r="H451" s="37">
        <v>388</v>
      </c>
      <c r="I451" s="7">
        <v>0.12628865979381443</v>
      </c>
      <c r="J451" s="8"/>
      <c r="K451" s="9">
        <f t="shared" si="67"/>
        <v>7</v>
      </c>
      <c r="L451" s="9">
        <f t="shared" si="65"/>
        <v>-30</v>
      </c>
      <c r="M451" s="10">
        <f t="shared" si="66"/>
        <v>2.58101908942929E-2</v>
      </c>
      <c r="N451" s="8" t="e">
        <f>VLOOKUP(A451,'FY27 Prelim Elig'!$A$7:$B$865,3,FALSE)</f>
        <v>#REF!</v>
      </c>
    </row>
    <row r="452" spans="1:14" x14ac:dyDescent="0.25">
      <c r="A452" s="36" t="s">
        <v>1277</v>
      </c>
      <c r="B452" s="36" t="s">
        <v>427</v>
      </c>
      <c r="C452" s="37">
        <v>32</v>
      </c>
      <c r="D452" s="37">
        <v>120</v>
      </c>
      <c r="E452" s="7">
        <v>0.26666666666666666</v>
      </c>
      <c r="G452" s="37">
        <v>25</v>
      </c>
      <c r="H452" s="37">
        <v>105</v>
      </c>
      <c r="I452" s="7">
        <v>0.23809523809523808</v>
      </c>
      <c r="J452" s="8"/>
      <c r="K452" s="9">
        <f t="shared" si="67"/>
        <v>-7</v>
      </c>
      <c r="L452" s="9">
        <f t="shared" si="65"/>
        <v>-15</v>
      </c>
      <c r="M452" s="10">
        <f t="shared" si="66"/>
        <v>-2.8571428571428581E-2</v>
      </c>
      <c r="N452" s="8" t="e">
        <f>VLOOKUP(A452,'FY27 Prelim Elig'!$A$7:$B$865,3,FALSE)</f>
        <v>#REF!</v>
      </c>
    </row>
    <row r="453" spans="1:14" x14ac:dyDescent="0.25">
      <c r="A453" s="36" t="s">
        <v>1278</v>
      </c>
      <c r="B453" s="36" t="s">
        <v>428</v>
      </c>
      <c r="C453" s="37">
        <v>346</v>
      </c>
      <c r="D453" s="37">
        <v>2346</v>
      </c>
      <c r="E453" s="7">
        <v>0.1474850809889173</v>
      </c>
      <c r="G453" s="37">
        <v>439</v>
      </c>
      <c r="H453" s="37">
        <v>2589</v>
      </c>
      <c r="I453" s="7">
        <v>0.16956353804557744</v>
      </c>
      <c r="J453" s="8"/>
      <c r="K453" s="9">
        <f t="shared" si="67"/>
        <v>93</v>
      </c>
      <c r="L453" s="9">
        <f t="shared" si="65"/>
        <v>243</v>
      </c>
      <c r="M453" s="10">
        <f t="shared" si="66"/>
        <v>2.2078457056660145E-2</v>
      </c>
      <c r="N453" s="8" t="e">
        <f>VLOOKUP(A453,'FY27 Prelim Elig'!$A$7:$B$865,3,FALSE)</f>
        <v>#REF!</v>
      </c>
    </row>
    <row r="454" spans="1:14" x14ac:dyDescent="0.25">
      <c r="A454" s="36" t="s">
        <v>1279</v>
      </c>
      <c r="B454" s="36" t="s">
        <v>429</v>
      </c>
      <c r="C454" s="37">
        <v>151</v>
      </c>
      <c r="D454" s="37">
        <v>3919</v>
      </c>
      <c r="E454" s="7">
        <v>3.8530237305435061E-2</v>
      </c>
      <c r="G454" s="37">
        <v>193</v>
      </c>
      <c r="H454" s="37">
        <v>4401</v>
      </c>
      <c r="I454" s="7">
        <v>4.3853669620540783E-2</v>
      </c>
      <c r="J454" s="8"/>
      <c r="K454" s="9">
        <f t="shared" si="67"/>
        <v>42</v>
      </c>
      <c r="L454" s="9">
        <f t="shared" si="65"/>
        <v>482</v>
      </c>
      <c r="M454" s="10">
        <f t="shared" si="66"/>
        <v>5.3234323151057222E-3</v>
      </c>
      <c r="N454" s="8" t="e">
        <f>VLOOKUP(A454,'FY27 Prelim Elig'!$A$7:$B$865,3,FALSE)</f>
        <v>#REF!</v>
      </c>
    </row>
    <row r="455" spans="1:14" x14ac:dyDescent="0.25">
      <c r="A455" s="36" t="s">
        <v>1280</v>
      </c>
      <c r="B455" s="36" t="s">
        <v>430</v>
      </c>
      <c r="C455" s="37">
        <v>344</v>
      </c>
      <c r="D455" s="37">
        <v>2011</v>
      </c>
      <c r="E455" s="7">
        <v>0.17105917454002983</v>
      </c>
      <c r="G455" s="88">
        <v>438</v>
      </c>
      <c r="H455" s="88">
        <v>2030</v>
      </c>
      <c r="I455" s="89">
        <f t="shared" ref="I455:I461" si="83">IF(H455&gt;0,G455/H455,0)</f>
        <v>0.21576354679802956</v>
      </c>
      <c r="J455" s="8"/>
      <c r="K455" s="9">
        <f t="shared" si="67"/>
        <v>94</v>
      </c>
      <c r="L455" s="9">
        <f t="shared" si="65"/>
        <v>19</v>
      </c>
      <c r="M455" s="10">
        <f t="shared" si="66"/>
        <v>4.4704372257999725E-2</v>
      </c>
      <c r="N455" s="8" t="e">
        <f>VLOOKUP(A455,'FY27 Prelim Elig'!$A$7:$B$865,3,FALSE)</f>
        <v>#REF!</v>
      </c>
    </row>
    <row r="456" spans="1:14" x14ac:dyDescent="0.25">
      <c r="A456" s="36" t="s">
        <v>1281</v>
      </c>
      <c r="B456" s="36" t="s">
        <v>431</v>
      </c>
      <c r="C456" s="37">
        <v>234</v>
      </c>
      <c r="D456" s="37">
        <v>887</v>
      </c>
      <c r="E456" s="7">
        <v>0.26381059751972941</v>
      </c>
      <c r="G456" s="88">
        <v>315</v>
      </c>
      <c r="H456" s="88">
        <v>721</v>
      </c>
      <c r="I456" s="89">
        <f t="shared" si="83"/>
        <v>0.43689320388349512</v>
      </c>
      <c r="J456" s="8"/>
      <c r="K456" s="9">
        <f t="shared" si="67"/>
        <v>81</v>
      </c>
      <c r="L456" s="9">
        <f t="shared" ref="L456:L520" si="84">H456-D456</f>
        <v>-166</v>
      </c>
      <c r="M456" s="10">
        <f t="shared" ref="M456:M520" si="85">I456-E456</f>
        <v>0.17308260636376571</v>
      </c>
      <c r="N456" s="8" t="e">
        <f>VLOOKUP(A456,'FY27 Prelim Elig'!$A$7:$B$865,3,FALSE)</f>
        <v>#REF!</v>
      </c>
    </row>
    <row r="457" spans="1:14" x14ac:dyDescent="0.25">
      <c r="A457" s="36" t="s">
        <v>1282</v>
      </c>
      <c r="B457" s="36" t="s">
        <v>432</v>
      </c>
      <c r="C457" s="37">
        <v>115</v>
      </c>
      <c r="D457" s="37">
        <v>1424</v>
      </c>
      <c r="E457" s="7">
        <v>8.0758426966292138E-2</v>
      </c>
      <c r="G457" s="88">
        <v>161</v>
      </c>
      <c r="H457" s="88">
        <v>1516</v>
      </c>
      <c r="I457" s="89">
        <f t="shared" si="83"/>
        <v>0.10620052770448549</v>
      </c>
      <c r="J457" s="8"/>
      <c r="K457" s="9">
        <f t="shared" ref="K457:K521" si="86">G457-C457</f>
        <v>46</v>
      </c>
      <c r="L457" s="9">
        <f t="shared" si="84"/>
        <v>92</v>
      </c>
      <c r="M457" s="10">
        <f t="shared" si="85"/>
        <v>2.5442100738193349E-2</v>
      </c>
      <c r="N457" s="8" t="e">
        <f>VLOOKUP(A457,'FY27 Prelim Elig'!$A$7:$B$865,3,FALSE)</f>
        <v>#REF!</v>
      </c>
    </row>
    <row r="458" spans="1:14" x14ac:dyDescent="0.25">
      <c r="A458" s="36" t="s">
        <v>1283</v>
      </c>
      <c r="B458" s="36" t="s">
        <v>433</v>
      </c>
      <c r="C458" s="37">
        <v>157</v>
      </c>
      <c r="D458" s="37">
        <v>3128</v>
      </c>
      <c r="E458" s="7">
        <v>5.0191815856777497E-2</v>
      </c>
      <c r="G458" s="88">
        <v>133</v>
      </c>
      <c r="H458" s="88">
        <v>3477</v>
      </c>
      <c r="I458" s="89">
        <f t="shared" si="83"/>
        <v>3.825136612021858E-2</v>
      </c>
      <c r="J458" s="8"/>
      <c r="K458" s="9">
        <f t="shared" si="86"/>
        <v>-24</v>
      </c>
      <c r="L458" s="9">
        <f t="shared" si="84"/>
        <v>349</v>
      </c>
      <c r="M458" s="10">
        <f t="shared" si="85"/>
        <v>-1.1940449736558917E-2</v>
      </c>
      <c r="N458" s="8" t="e">
        <f>VLOOKUP(A458,'FY27 Prelim Elig'!$A$7:$B$865,3,FALSE)</f>
        <v>#REF!</v>
      </c>
    </row>
    <row r="459" spans="1:14" x14ac:dyDescent="0.25">
      <c r="A459" s="36" t="s">
        <v>1284</v>
      </c>
      <c r="B459" s="36" t="s">
        <v>434</v>
      </c>
      <c r="C459" s="37">
        <v>519</v>
      </c>
      <c r="D459" s="37">
        <v>6695</v>
      </c>
      <c r="E459" s="7">
        <v>7.752053771471247E-2</v>
      </c>
      <c r="G459" s="88">
        <v>645</v>
      </c>
      <c r="H459" s="88">
        <v>7541</v>
      </c>
      <c r="I459" s="89">
        <f t="shared" si="83"/>
        <v>8.5532422755602702E-2</v>
      </c>
      <c r="J459" s="8"/>
      <c r="K459" s="9">
        <f t="shared" si="86"/>
        <v>126</v>
      </c>
      <c r="L459" s="9">
        <f t="shared" si="84"/>
        <v>846</v>
      </c>
      <c r="M459" s="10">
        <f t="shared" si="85"/>
        <v>8.011885040890232E-3</v>
      </c>
      <c r="N459" s="8" t="e">
        <f>VLOOKUP(A459,'FY27 Prelim Elig'!$A$7:$B$865,3,FALSE)</f>
        <v>#REF!</v>
      </c>
    </row>
    <row r="460" spans="1:14" x14ac:dyDescent="0.25">
      <c r="A460" s="36" t="s">
        <v>1285</v>
      </c>
      <c r="B460" s="36" t="s">
        <v>435</v>
      </c>
      <c r="C460" s="37">
        <v>9</v>
      </c>
      <c r="D460" s="37">
        <v>73</v>
      </c>
      <c r="E460" s="7">
        <v>0.12328767123287671</v>
      </c>
      <c r="G460" s="88">
        <v>10</v>
      </c>
      <c r="H460" s="88">
        <v>60</v>
      </c>
      <c r="I460" s="89">
        <f t="shared" si="83"/>
        <v>0.16666666666666666</v>
      </c>
      <c r="J460" s="8"/>
      <c r="K460" s="9">
        <f t="shared" si="86"/>
        <v>1</v>
      </c>
      <c r="L460" s="9">
        <f t="shared" si="84"/>
        <v>-13</v>
      </c>
      <c r="M460" s="10">
        <f t="shared" si="85"/>
        <v>4.3378995433789952E-2</v>
      </c>
      <c r="N460" s="8" t="e">
        <f>VLOOKUP(A460,'FY27 Prelim Elig'!$A$7:$B$865,3,FALSE)</f>
        <v>#REF!</v>
      </c>
    </row>
    <row r="461" spans="1:14" x14ac:dyDescent="0.25">
      <c r="A461" s="36" t="s">
        <v>1286</v>
      </c>
      <c r="B461" s="36" t="s">
        <v>436</v>
      </c>
      <c r="C461" s="37">
        <v>37</v>
      </c>
      <c r="D461" s="37">
        <v>1175</v>
      </c>
      <c r="E461" s="7">
        <v>3.1489361702127662E-2</v>
      </c>
      <c r="G461" s="88">
        <v>62</v>
      </c>
      <c r="H461" s="88">
        <v>1682</v>
      </c>
      <c r="I461" s="89">
        <f t="shared" si="83"/>
        <v>3.6860879904875146E-2</v>
      </c>
      <c r="J461" s="8"/>
      <c r="K461" s="9">
        <f t="shared" si="86"/>
        <v>25</v>
      </c>
      <c r="L461" s="9">
        <f t="shared" si="84"/>
        <v>507</v>
      </c>
      <c r="M461" s="10">
        <f t="shared" si="85"/>
        <v>5.3715182027474842E-3</v>
      </c>
      <c r="N461" s="8" t="e">
        <f>VLOOKUP(A461,'FY27 Prelim Elig'!$A$7:$B$865,3,FALSE)</f>
        <v>#REF!</v>
      </c>
    </row>
    <row r="462" spans="1:14" x14ac:dyDescent="0.25">
      <c r="A462" s="36" t="s">
        <v>1287</v>
      </c>
      <c r="B462" s="36" t="s">
        <v>437</v>
      </c>
      <c r="C462" s="37">
        <v>329</v>
      </c>
      <c r="D462" s="37">
        <v>2374</v>
      </c>
      <c r="E462" s="7">
        <v>0.13858466722830665</v>
      </c>
      <c r="G462" s="37">
        <v>403</v>
      </c>
      <c r="H462" s="37">
        <v>2419</v>
      </c>
      <c r="I462" s="7">
        <v>0.16659776767259199</v>
      </c>
      <c r="J462" s="8"/>
      <c r="K462" s="9">
        <f t="shared" si="86"/>
        <v>74</v>
      </c>
      <c r="L462" s="9">
        <f t="shared" si="84"/>
        <v>45</v>
      </c>
      <c r="M462" s="10">
        <f t="shared" si="85"/>
        <v>2.8013100444285344E-2</v>
      </c>
      <c r="N462" s="8" t="e">
        <f>VLOOKUP(A462,'FY27 Prelim Elig'!$A$7:$B$865,3,FALSE)</f>
        <v>#REF!</v>
      </c>
    </row>
    <row r="463" spans="1:14" x14ac:dyDescent="0.25">
      <c r="A463" s="36" t="s">
        <v>1288</v>
      </c>
      <c r="B463" s="36" t="s">
        <v>438</v>
      </c>
      <c r="C463" s="37">
        <v>190</v>
      </c>
      <c r="D463" s="37">
        <v>2072</v>
      </c>
      <c r="E463" s="7">
        <v>9.1698841698841696E-2</v>
      </c>
      <c r="G463" s="37">
        <v>167</v>
      </c>
      <c r="H463" s="37">
        <v>2053</v>
      </c>
      <c r="I463" s="7">
        <v>8.1344374086702392E-2</v>
      </c>
      <c r="J463" s="8"/>
      <c r="K463" s="9">
        <f t="shared" si="86"/>
        <v>-23</v>
      </c>
      <c r="L463" s="9">
        <f t="shared" si="84"/>
        <v>-19</v>
      </c>
      <c r="M463" s="10">
        <f t="shared" si="85"/>
        <v>-1.0354467612139304E-2</v>
      </c>
      <c r="N463" s="8" t="e">
        <f>VLOOKUP(A463,'FY27 Prelim Elig'!$A$7:$B$865,3,FALSE)</f>
        <v>#REF!</v>
      </c>
    </row>
    <row r="464" spans="1:14" x14ac:dyDescent="0.25">
      <c r="A464" s="36" t="s">
        <v>1289</v>
      </c>
      <c r="B464" s="36" t="s">
        <v>439</v>
      </c>
      <c r="C464" s="37">
        <v>57</v>
      </c>
      <c r="D464" s="37">
        <v>768</v>
      </c>
      <c r="E464" s="7">
        <v>7.421875E-2</v>
      </c>
      <c r="G464" s="37">
        <v>50</v>
      </c>
      <c r="H464" s="37">
        <v>806</v>
      </c>
      <c r="I464" s="7">
        <v>6.2034739454094295E-2</v>
      </c>
      <c r="J464" s="8"/>
      <c r="K464" s="9">
        <f t="shared" si="86"/>
        <v>-7</v>
      </c>
      <c r="L464" s="9">
        <f t="shared" si="84"/>
        <v>38</v>
      </c>
      <c r="M464" s="10">
        <f t="shared" si="85"/>
        <v>-1.2184010545905705E-2</v>
      </c>
      <c r="N464" s="8" t="e">
        <f>VLOOKUP(A464,'FY27 Prelim Elig'!$A$7:$B$865,3,FALSE)</f>
        <v>#REF!</v>
      </c>
    </row>
    <row r="465" spans="1:14" x14ac:dyDescent="0.25">
      <c r="A465" s="36" t="s">
        <v>1290</v>
      </c>
      <c r="B465" s="36" t="s">
        <v>440</v>
      </c>
      <c r="C465" s="37">
        <v>111</v>
      </c>
      <c r="D465" s="37">
        <v>1124</v>
      </c>
      <c r="E465" s="7">
        <v>9.8754448398576514E-2</v>
      </c>
      <c r="G465" s="37">
        <v>97</v>
      </c>
      <c r="H465" s="37">
        <v>1138</v>
      </c>
      <c r="I465" s="7">
        <v>8.5237258347978906E-2</v>
      </c>
      <c r="J465" s="8"/>
      <c r="K465" s="9">
        <f t="shared" si="86"/>
        <v>-14</v>
      </c>
      <c r="L465" s="9">
        <f t="shared" si="84"/>
        <v>14</v>
      </c>
      <c r="M465" s="10">
        <f t="shared" si="85"/>
        <v>-1.3517190050597608E-2</v>
      </c>
      <c r="N465" s="8" t="e">
        <f>VLOOKUP(A465,'FY27 Prelim Elig'!$A$7:$B$865,3,FALSE)</f>
        <v>#REF!</v>
      </c>
    </row>
    <row r="466" spans="1:14" x14ac:dyDescent="0.25">
      <c r="A466" s="36" t="s">
        <v>1291</v>
      </c>
      <c r="B466" s="36" t="s">
        <v>441</v>
      </c>
      <c r="C466" s="37">
        <v>749</v>
      </c>
      <c r="D466" s="37">
        <v>4061</v>
      </c>
      <c r="E466" s="7">
        <v>0.18443733070672247</v>
      </c>
      <c r="G466" s="37">
        <v>763</v>
      </c>
      <c r="H466" s="37">
        <v>4124</v>
      </c>
      <c r="I466" s="7">
        <v>0.1850145489815713</v>
      </c>
      <c r="J466" s="8"/>
      <c r="K466" s="9">
        <f t="shared" si="86"/>
        <v>14</v>
      </c>
      <c r="L466" s="9">
        <f t="shared" si="84"/>
        <v>63</v>
      </c>
      <c r="M466" s="10">
        <f t="shared" si="85"/>
        <v>5.7721827484882859E-4</v>
      </c>
      <c r="N466" s="8" t="e">
        <f>VLOOKUP(A466,'FY27 Prelim Elig'!$A$7:$B$865,3,FALSE)</f>
        <v>#REF!</v>
      </c>
    </row>
    <row r="467" spans="1:14" x14ac:dyDescent="0.25">
      <c r="A467" s="36" t="s">
        <v>1292</v>
      </c>
      <c r="B467" s="36" t="s">
        <v>442</v>
      </c>
      <c r="C467" s="37">
        <v>89</v>
      </c>
      <c r="D467" s="37">
        <v>493</v>
      </c>
      <c r="E467" s="7">
        <v>0.18052738336713997</v>
      </c>
      <c r="G467" s="37">
        <v>110</v>
      </c>
      <c r="H467" s="37">
        <v>485</v>
      </c>
      <c r="I467" s="7">
        <v>0.22680412371134021</v>
      </c>
      <c r="J467" s="8"/>
      <c r="K467" s="9">
        <f t="shared" si="86"/>
        <v>21</v>
      </c>
      <c r="L467" s="9">
        <f t="shared" si="84"/>
        <v>-8</v>
      </c>
      <c r="M467" s="10">
        <f t="shared" si="85"/>
        <v>4.6276740344200235E-2</v>
      </c>
      <c r="N467" s="8" t="e">
        <f>VLOOKUP(A467,'FY27 Prelim Elig'!$A$7:$B$865,3,FALSE)</f>
        <v>#REF!</v>
      </c>
    </row>
    <row r="468" spans="1:14" x14ac:dyDescent="0.25">
      <c r="A468" s="36" t="s">
        <v>1293</v>
      </c>
      <c r="B468" s="36" t="s">
        <v>443</v>
      </c>
      <c r="C468" s="37">
        <v>85</v>
      </c>
      <c r="D468" s="37">
        <v>1167</v>
      </c>
      <c r="E468" s="7">
        <v>7.2836332476435298E-2</v>
      </c>
      <c r="G468" s="37">
        <v>96</v>
      </c>
      <c r="H468" s="37">
        <v>1257</v>
      </c>
      <c r="I468" s="7">
        <v>7.6372315035799526E-2</v>
      </c>
      <c r="J468" s="8"/>
      <c r="K468" s="9">
        <f t="shared" si="86"/>
        <v>11</v>
      </c>
      <c r="L468" s="9">
        <f t="shared" si="84"/>
        <v>90</v>
      </c>
      <c r="M468" s="10">
        <f t="shared" si="85"/>
        <v>3.5359825593642286E-3</v>
      </c>
      <c r="N468" s="8" t="e">
        <f>VLOOKUP(A468,'FY27 Prelim Elig'!$A$7:$B$865,3,FALSE)</f>
        <v>#REF!</v>
      </c>
    </row>
    <row r="469" spans="1:14" x14ac:dyDescent="0.25">
      <c r="A469" s="36" t="s">
        <v>1294</v>
      </c>
      <c r="B469" s="36" t="s">
        <v>444</v>
      </c>
      <c r="C469" s="37">
        <v>415</v>
      </c>
      <c r="D469" s="37">
        <v>2958</v>
      </c>
      <c r="E469" s="7">
        <v>0.1402974983096687</v>
      </c>
      <c r="G469" s="37">
        <v>441</v>
      </c>
      <c r="H469" s="37">
        <v>2675</v>
      </c>
      <c r="I469" s="7">
        <v>0.16485981308411216</v>
      </c>
      <c r="J469" s="8"/>
      <c r="K469" s="9">
        <f t="shared" si="86"/>
        <v>26</v>
      </c>
      <c r="L469" s="9">
        <f t="shared" si="84"/>
        <v>-283</v>
      </c>
      <c r="M469" s="10">
        <f t="shared" si="85"/>
        <v>2.4562314774443456E-2</v>
      </c>
      <c r="N469" s="8" t="e">
        <f>VLOOKUP(A469,'FY27 Prelim Elig'!$A$7:$B$865,3,FALSE)</f>
        <v>#REF!</v>
      </c>
    </row>
    <row r="470" spans="1:14" x14ac:dyDescent="0.25">
      <c r="A470" s="36" t="s">
        <v>1295</v>
      </c>
      <c r="B470" s="36" t="s">
        <v>445</v>
      </c>
      <c r="C470" s="37">
        <v>96</v>
      </c>
      <c r="D470" s="37">
        <v>476</v>
      </c>
      <c r="E470" s="7">
        <v>0.20168067226890757</v>
      </c>
      <c r="G470" s="37">
        <v>124</v>
      </c>
      <c r="H470" s="37">
        <v>500</v>
      </c>
      <c r="I470" s="7">
        <v>0.248</v>
      </c>
      <c r="J470" s="8"/>
      <c r="K470" s="9">
        <f t="shared" si="86"/>
        <v>28</v>
      </c>
      <c r="L470" s="9">
        <f t="shared" si="84"/>
        <v>24</v>
      </c>
      <c r="M470" s="10">
        <f t="shared" si="85"/>
        <v>4.631932773109243E-2</v>
      </c>
      <c r="N470" s="8" t="e">
        <f>VLOOKUP(A470,'FY27 Prelim Elig'!$A$7:$B$865,3,FALSE)</f>
        <v>#REF!</v>
      </c>
    </row>
    <row r="471" spans="1:14" x14ac:dyDescent="0.25">
      <c r="A471" s="36" t="s">
        <v>1296</v>
      </c>
      <c r="B471" s="36" t="s">
        <v>446</v>
      </c>
      <c r="C471" s="37">
        <v>169</v>
      </c>
      <c r="D471" s="37">
        <v>1277</v>
      </c>
      <c r="E471" s="7">
        <v>0.13234142521534847</v>
      </c>
      <c r="G471" s="37">
        <v>204</v>
      </c>
      <c r="H471" s="37">
        <v>1317</v>
      </c>
      <c r="I471" s="7">
        <v>0.15489749430523919</v>
      </c>
      <c r="J471" s="8"/>
      <c r="K471" s="9">
        <f t="shared" si="86"/>
        <v>35</v>
      </c>
      <c r="L471" s="9">
        <f t="shared" si="84"/>
        <v>40</v>
      </c>
      <c r="M471" s="10">
        <f t="shared" si="85"/>
        <v>2.2556069089890718E-2</v>
      </c>
      <c r="N471" s="8" t="e">
        <f>VLOOKUP(A471,'FY27 Prelim Elig'!$A$7:$B$865,3,FALSE)</f>
        <v>#REF!</v>
      </c>
    </row>
    <row r="472" spans="1:14" x14ac:dyDescent="0.25">
      <c r="A472" s="36" t="s">
        <v>1297</v>
      </c>
      <c r="B472" s="36" t="s">
        <v>447</v>
      </c>
      <c r="C472" s="37">
        <v>50</v>
      </c>
      <c r="D472" s="37">
        <v>336</v>
      </c>
      <c r="E472" s="7">
        <v>0.14880952380952381</v>
      </c>
      <c r="G472" s="37">
        <v>78</v>
      </c>
      <c r="H472" s="37">
        <v>439</v>
      </c>
      <c r="I472" s="7">
        <v>0.1776765375854214</v>
      </c>
      <c r="J472" s="8"/>
      <c r="K472" s="9">
        <f t="shared" si="86"/>
        <v>28</v>
      </c>
      <c r="L472" s="9">
        <f t="shared" si="84"/>
        <v>103</v>
      </c>
      <c r="M472" s="10">
        <f t="shared" si="85"/>
        <v>2.8867013775897593E-2</v>
      </c>
      <c r="N472" s="8" t="e">
        <f>VLOOKUP(A472,'FY27 Prelim Elig'!$A$7:$B$865,3,FALSE)</f>
        <v>#REF!</v>
      </c>
    </row>
    <row r="473" spans="1:14" x14ac:dyDescent="0.25">
      <c r="A473" s="36" t="s">
        <v>1298</v>
      </c>
      <c r="B473" s="36" t="s">
        <v>448</v>
      </c>
      <c r="C473" s="37">
        <v>158</v>
      </c>
      <c r="D473" s="37">
        <v>3299</v>
      </c>
      <c r="E473" s="7">
        <v>4.7893301000303125E-2</v>
      </c>
      <c r="G473" s="37">
        <v>240</v>
      </c>
      <c r="H473" s="37">
        <v>4315</v>
      </c>
      <c r="I473" s="7">
        <v>5.5619930475086905E-2</v>
      </c>
      <c r="J473" s="8"/>
      <c r="K473" s="9">
        <f t="shared" si="86"/>
        <v>82</v>
      </c>
      <c r="L473" s="9">
        <f t="shared" si="84"/>
        <v>1016</v>
      </c>
      <c r="M473" s="10">
        <f t="shared" si="85"/>
        <v>7.7266294747837805E-3</v>
      </c>
      <c r="N473" s="8" t="e">
        <f>VLOOKUP(A473,'FY27 Prelim Elig'!$A$7:$B$865,3,FALSE)</f>
        <v>#REF!</v>
      </c>
    </row>
    <row r="474" spans="1:14" x14ac:dyDescent="0.25">
      <c r="A474" s="36" t="s">
        <v>1299</v>
      </c>
      <c r="B474" s="36" t="s">
        <v>449</v>
      </c>
      <c r="C474" s="37">
        <v>423</v>
      </c>
      <c r="D474" s="37">
        <v>1946</v>
      </c>
      <c r="E474" s="7">
        <v>0.21736896197327851</v>
      </c>
      <c r="G474" s="37">
        <v>479</v>
      </c>
      <c r="H474" s="37">
        <v>1946</v>
      </c>
      <c r="I474" s="7">
        <v>0.24614594039054472</v>
      </c>
      <c r="J474" s="8"/>
      <c r="K474" s="9">
        <f t="shared" si="86"/>
        <v>56</v>
      </c>
      <c r="L474" s="9">
        <f t="shared" si="84"/>
        <v>0</v>
      </c>
      <c r="M474" s="10">
        <f t="shared" si="85"/>
        <v>2.8776978417266202E-2</v>
      </c>
      <c r="N474" s="8" t="e">
        <f>VLOOKUP(A474,'FY27 Prelim Elig'!$A$7:$B$865,3,FALSE)</f>
        <v>#REF!</v>
      </c>
    </row>
    <row r="475" spans="1:14" x14ac:dyDescent="0.25">
      <c r="A475" s="36" t="s">
        <v>1300</v>
      </c>
      <c r="B475" s="36" t="s">
        <v>450</v>
      </c>
      <c r="C475" s="37">
        <v>581</v>
      </c>
      <c r="D475" s="37">
        <v>3085</v>
      </c>
      <c r="E475" s="7">
        <v>0.18833063209076176</v>
      </c>
      <c r="G475" s="37">
        <v>638</v>
      </c>
      <c r="H475" s="37">
        <v>2634</v>
      </c>
      <c r="I475" s="7">
        <v>0.24221716021260439</v>
      </c>
      <c r="J475" s="8"/>
      <c r="K475" s="9">
        <f t="shared" si="86"/>
        <v>57</v>
      </c>
      <c r="L475" s="9">
        <f t="shared" si="84"/>
        <v>-451</v>
      </c>
      <c r="M475" s="10">
        <f t="shared" si="85"/>
        <v>5.3886528121842636E-2</v>
      </c>
      <c r="N475" s="8" t="e">
        <f>VLOOKUP(A475,'FY27 Prelim Elig'!$A$7:$B$865,3,FALSE)</f>
        <v>#REF!</v>
      </c>
    </row>
    <row r="476" spans="1:14" x14ac:dyDescent="0.25">
      <c r="A476" s="36" t="s">
        <v>1301</v>
      </c>
      <c r="B476" s="36" t="s">
        <v>451</v>
      </c>
      <c r="C476" s="37">
        <v>625</v>
      </c>
      <c r="D476" s="37">
        <v>3443</v>
      </c>
      <c r="E476" s="7">
        <v>0.18152773743828057</v>
      </c>
      <c r="G476" s="37">
        <v>574</v>
      </c>
      <c r="H476" s="37">
        <v>3114</v>
      </c>
      <c r="I476" s="7">
        <v>0.18432883750802825</v>
      </c>
      <c r="J476" s="8"/>
      <c r="K476" s="9">
        <f t="shared" si="86"/>
        <v>-51</v>
      </c>
      <c r="L476" s="9">
        <f t="shared" si="84"/>
        <v>-329</v>
      </c>
      <c r="M476" s="10">
        <f t="shared" si="85"/>
        <v>2.8011000697476807E-3</v>
      </c>
      <c r="N476" s="8" t="e">
        <f>VLOOKUP(A476,'FY27 Prelim Elig'!$A$7:$B$865,3,FALSE)</f>
        <v>#REF!</v>
      </c>
    </row>
    <row r="477" spans="1:14" x14ac:dyDescent="0.25">
      <c r="A477" s="36" t="s">
        <v>1302</v>
      </c>
      <c r="B477" s="36" t="s">
        <v>452</v>
      </c>
      <c r="C477" s="37">
        <v>1187</v>
      </c>
      <c r="D477" s="37">
        <v>5534</v>
      </c>
      <c r="E477" s="7">
        <v>0.21449222985182509</v>
      </c>
      <c r="G477" s="37">
        <v>1275</v>
      </c>
      <c r="H477" s="37">
        <v>5379</v>
      </c>
      <c r="I477" s="7">
        <v>0.23703290574456218</v>
      </c>
      <c r="J477" s="8"/>
      <c r="K477" s="9">
        <f t="shared" si="86"/>
        <v>88</v>
      </c>
      <c r="L477" s="9">
        <f t="shared" si="84"/>
        <v>-155</v>
      </c>
      <c r="M477" s="10">
        <f t="shared" si="85"/>
        <v>2.2540675892737089E-2</v>
      </c>
      <c r="N477" s="8" t="e">
        <f>VLOOKUP(A477,'FY27 Prelim Elig'!$A$7:$B$865,3,FALSE)</f>
        <v>#REF!</v>
      </c>
    </row>
    <row r="478" spans="1:14" x14ac:dyDescent="0.25">
      <c r="A478" s="36" t="s">
        <v>1303</v>
      </c>
      <c r="B478" s="36" t="s">
        <v>453</v>
      </c>
      <c r="C478" s="37">
        <v>33</v>
      </c>
      <c r="D478" s="37">
        <v>354</v>
      </c>
      <c r="E478" s="7">
        <v>9.3220338983050849E-2</v>
      </c>
      <c r="G478" s="37">
        <v>58</v>
      </c>
      <c r="H478" s="37">
        <v>385</v>
      </c>
      <c r="I478" s="7">
        <v>0.15064935064935064</v>
      </c>
      <c r="J478" s="8"/>
      <c r="K478" s="9">
        <f t="shared" si="86"/>
        <v>25</v>
      </c>
      <c r="L478" s="9">
        <f t="shared" si="84"/>
        <v>31</v>
      </c>
      <c r="M478" s="10">
        <f t="shared" si="85"/>
        <v>5.7429011666299795E-2</v>
      </c>
      <c r="N478" s="8" t="e">
        <f>VLOOKUP(A478,'FY27 Prelim Elig'!$A$7:$B$865,3,FALSE)</f>
        <v>#REF!</v>
      </c>
    </row>
    <row r="479" spans="1:14" x14ac:dyDescent="0.25">
      <c r="A479" s="36" t="s">
        <v>1304</v>
      </c>
      <c r="B479" s="36" t="s">
        <v>454</v>
      </c>
      <c r="C479" s="37">
        <v>7</v>
      </c>
      <c r="D479" s="37">
        <v>57</v>
      </c>
      <c r="E479" s="7">
        <v>0.12280701754385964</v>
      </c>
      <c r="G479" s="37">
        <v>11</v>
      </c>
      <c r="H479" s="37">
        <v>72</v>
      </c>
      <c r="I479" s="7">
        <v>0.15277777777777779</v>
      </c>
      <c r="J479" s="8"/>
      <c r="K479" s="9">
        <f t="shared" si="86"/>
        <v>4</v>
      </c>
      <c r="L479" s="9">
        <f t="shared" si="84"/>
        <v>15</v>
      </c>
      <c r="M479" s="10">
        <f t="shared" si="85"/>
        <v>2.9970760233918148E-2</v>
      </c>
      <c r="N479" s="8" t="e">
        <f>VLOOKUP(A479,'FY27 Prelim Elig'!$A$7:$B$865,3,FALSE)</f>
        <v>#REF!</v>
      </c>
    </row>
    <row r="480" spans="1:14" x14ac:dyDescent="0.25">
      <c r="A480" s="36" t="s">
        <v>1305</v>
      </c>
      <c r="B480" s="36" t="s">
        <v>455</v>
      </c>
      <c r="C480" s="37">
        <v>396</v>
      </c>
      <c r="D480" s="37">
        <v>4497</v>
      </c>
      <c r="E480" s="7">
        <v>8.805870580386925E-2</v>
      </c>
      <c r="G480" s="37">
        <v>367</v>
      </c>
      <c r="H480" s="37">
        <v>4539</v>
      </c>
      <c r="I480" s="7">
        <v>8.0854813835646619E-2</v>
      </c>
      <c r="J480" s="8"/>
      <c r="K480" s="9">
        <f t="shared" si="86"/>
        <v>-29</v>
      </c>
      <c r="L480" s="9">
        <f t="shared" si="84"/>
        <v>42</v>
      </c>
      <c r="M480" s="10">
        <f t="shared" si="85"/>
        <v>-7.203891968222631E-3</v>
      </c>
      <c r="N480" s="8" t="e">
        <f>VLOOKUP(A480,'FY27 Prelim Elig'!$A$7:$B$865,3,FALSE)</f>
        <v>#REF!</v>
      </c>
    </row>
    <row r="481" spans="1:14" x14ac:dyDescent="0.25">
      <c r="A481" s="36" t="s">
        <v>1306</v>
      </c>
      <c r="B481" s="36" t="s">
        <v>456</v>
      </c>
      <c r="C481" s="37">
        <v>166</v>
      </c>
      <c r="D481" s="37">
        <v>2317</v>
      </c>
      <c r="E481" s="7">
        <v>7.1644367716875268E-2</v>
      </c>
      <c r="G481" s="37">
        <v>150</v>
      </c>
      <c r="H481" s="37">
        <v>2327</v>
      </c>
      <c r="I481" s="7">
        <v>6.4460678985818656E-2</v>
      </c>
      <c r="J481" s="8"/>
      <c r="K481" s="9">
        <f t="shared" si="86"/>
        <v>-16</v>
      </c>
      <c r="L481" s="9">
        <f t="shared" si="84"/>
        <v>10</v>
      </c>
      <c r="M481" s="10">
        <f t="shared" si="85"/>
        <v>-7.1836887310566117E-3</v>
      </c>
      <c r="N481" s="8" t="e">
        <f>VLOOKUP(A481,'FY27 Prelim Elig'!$A$7:$B$865,3,FALSE)</f>
        <v>#REF!</v>
      </c>
    </row>
    <row r="482" spans="1:14" x14ac:dyDescent="0.25">
      <c r="A482" s="36" t="s">
        <v>1307</v>
      </c>
      <c r="B482" s="36" t="s">
        <v>457</v>
      </c>
      <c r="C482" s="37">
        <v>1084</v>
      </c>
      <c r="D482" s="37">
        <v>14472</v>
      </c>
      <c r="E482" s="7">
        <v>7.4903261470425656E-2</v>
      </c>
      <c r="G482" s="37">
        <v>1293</v>
      </c>
      <c r="H482" s="37">
        <v>15121</v>
      </c>
      <c r="I482" s="7">
        <v>8.5510217578202499E-2</v>
      </c>
      <c r="J482" s="8"/>
      <c r="K482" s="9">
        <f t="shared" si="86"/>
        <v>209</v>
      </c>
      <c r="L482" s="9">
        <f t="shared" si="84"/>
        <v>649</v>
      </c>
      <c r="M482" s="10">
        <f t="shared" si="85"/>
        <v>1.0606956107776844E-2</v>
      </c>
      <c r="N482" s="8" t="e">
        <f>VLOOKUP(A482,'FY27 Prelim Elig'!$A$7:$B$865,3,FALSE)</f>
        <v>#REF!</v>
      </c>
    </row>
    <row r="483" spans="1:14" x14ac:dyDescent="0.25">
      <c r="A483" s="36" t="s">
        <v>1308</v>
      </c>
      <c r="B483" s="36" t="s">
        <v>458</v>
      </c>
      <c r="C483" s="37">
        <v>50</v>
      </c>
      <c r="D483" s="37">
        <v>715</v>
      </c>
      <c r="E483" s="7">
        <v>6.9930069930069935E-2</v>
      </c>
      <c r="G483" s="37">
        <v>65</v>
      </c>
      <c r="H483" s="37">
        <v>749</v>
      </c>
      <c r="I483" s="7">
        <v>8.678237650200267E-2</v>
      </c>
      <c r="J483" s="8"/>
      <c r="K483" s="9">
        <f t="shared" si="86"/>
        <v>15</v>
      </c>
      <c r="L483" s="9">
        <f t="shared" si="84"/>
        <v>34</v>
      </c>
      <c r="M483" s="10">
        <f t="shared" si="85"/>
        <v>1.6852306571932735E-2</v>
      </c>
      <c r="N483" s="8" t="e">
        <f>VLOOKUP(A483,'FY27 Prelim Elig'!$A$7:$B$865,3,FALSE)</f>
        <v>#REF!</v>
      </c>
    </row>
    <row r="484" spans="1:14" x14ac:dyDescent="0.25">
      <c r="A484" s="36" t="s">
        <v>1309</v>
      </c>
      <c r="B484" s="36" t="s">
        <v>459</v>
      </c>
      <c r="C484" s="37">
        <v>164</v>
      </c>
      <c r="D484" s="37">
        <v>1170</v>
      </c>
      <c r="E484" s="7">
        <v>0.14017094017094017</v>
      </c>
      <c r="G484" s="37">
        <v>205</v>
      </c>
      <c r="H484" s="37">
        <v>1218</v>
      </c>
      <c r="I484" s="7">
        <v>0.1683087027914614</v>
      </c>
      <c r="J484" s="8"/>
      <c r="K484" s="9">
        <f t="shared" si="86"/>
        <v>41</v>
      </c>
      <c r="L484" s="9">
        <f t="shared" si="84"/>
        <v>48</v>
      </c>
      <c r="M484" s="10">
        <f t="shared" si="85"/>
        <v>2.8137762620521228E-2</v>
      </c>
      <c r="N484" s="8" t="e">
        <f>VLOOKUP(A484,'FY27 Prelim Elig'!$A$7:$B$865,3,FALSE)</f>
        <v>#REF!</v>
      </c>
    </row>
    <row r="485" spans="1:14" x14ac:dyDescent="0.25">
      <c r="A485" s="36" t="s">
        <v>1310</v>
      </c>
      <c r="B485" s="36" t="s">
        <v>460</v>
      </c>
      <c r="C485" s="37">
        <v>67</v>
      </c>
      <c r="D485" s="37">
        <v>582</v>
      </c>
      <c r="E485" s="7">
        <v>0.11512027491408934</v>
      </c>
      <c r="G485" s="37">
        <v>82</v>
      </c>
      <c r="H485" s="37">
        <v>607</v>
      </c>
      <c r="I485" s="7">
        <v>0.13509060955518945</v>
      </c>
      <c r="J485" s="8"/>
      <c r="K485" s="9">
        <f t="shared" si="86"/>
        <v>15</v>
      </c>
      <c r="L485" s="9">
        <f t="shared" si="84"/>
        <v>25</v>
      </c>
      <c r="M485" s="10">
        <f t="shared" si="85"/>
        <v>1.997033464110011E-2</v>
      </c>
      <c r="N485" s="8" t="e">
        <f>VLOOKUP(A485,'FY27 Prelim Elig'!$A$7:$B$865,3,FALSE)</f>
        <v>#REF!</v>
      </c>
    </row>
    <row r="486" spans="1:14" x14ac:dyDescent="0.25">
      <c r="A486" s="36" t="s">
        <v>1311</v>
      </c>
      <c r="B486" s="36" t="s">
        <v>461</v>
      </c>
      <c r="C486" s="37">
        <v>161</v>
      </c>
      <c r="D486" s="37">
        <v>1201</v>
      </c>
      <c r="E486" s="7">
        <v>0.1340549542048293</v>
      </c>
      <c r="G486" s="37">
        <v>200</v>
      </c>
      <c r="H486" s="37">
        <v>1273</v>
      </c>
      <c r="I486" s="7">
        <v>0.15710919088766692</v>
      </c>
      <c r="J486" s="8"/>
      <c r="K486" s="9">
        <f t="shared" si="86"/>
        <v>39</v>
      </c>
      <c r="L486" s="9">
        <f t="shared" si="84"/>
        <v>72</v>
      </c>
      <c r="M486" s="10">
        <f t="shared" si="85"/>
        <v>2.3054236682837626E-2</v>
      </c>
      <c r="N486" s="8" t="e">
        <f>VLOOKUP(A486,'FY27 Prelim Elig'!$A$7:$B$865,3,FALSE)</f>
        <v>#REF!</v>
      </c>
    </row>
    <row r="487" spans="1:14" x14ac:dyDescent="0.25">
      <c r="A487" s="36" t="s">
        <v>1312</v>
      </c>
      <c r="B487" s="36" t="s">
        <v>462</v>
      </c>
      <c r="C487" s="37">
        <v>33</v>
      </c>
      <c r="D487" s="37">
        <v>252</v>
      </c>
      <c r="E487" s="7">
        <v>0.13095238095238096</v>
      </c>
      <c r="G487" s="37">
        <v>51</v>
      </c>
      <c r="H487" s="37">
        <v>209</v>
      </c>
      <c r="I487" s="7">
        <v>0.24401913875598086</v>
      </c>
      <c r="J487" s="8"/>
      <c r="K487" s="9">
        <f t="shared" si="86"/>
        <v>18</v>
      </c>
      <c r="L487" s="9">
        <f t="shared" si="84"/>
        <v>-43</v>
      </c>
      <c r="M487" s="10">
        <f t="shared" si="85"/>
        <v>0.1130667578035999</v>
      </c>
      <c r="N487" s="8" t="e">
        <f>VLOOKUP(A487,'FY27 Prelim Elig'!$A$7:$B$865,3,FALSE)</f>
        <v>#REF!</v>
      </c>
    </row>
    <row r="488" spans="1:14" x14ac:dyDescent="0.25">
      <c r="A488" s="36" t="s">
        <v>1313</v>
      </c>
      <c r="B488" s="36" t="s">
        <v>463</v>
      </c>
      <c r="C488" s="37">
        <v>159</v>
      </c>
      <c r="D488" s="37">
        <v>492</v>
      </c>
      <c r="E488" s="7">
        <v>0.32317073170731708</v>
      </c>
      <c r="G488" s="37">
        <v>191</v>
      </c>
      <c r="H488" s="37">
        <v>487</v>
      </c>
      <c r="I488" s="7">
        <v>0.3921971252566735</v>
      </c>
      <c r="J488" s="8"/>
      <c r="K488" s="9">
        <f t="shared" si="86"/>
        <v>32</v>
      </c>
      <c r="L488" s="9">
        <f t="shared" si="84"/>
        <v>-5</v>
      </c>
      <c r="M488" s="10">
        <f t="shared" si="85"/>
        <v>6.9026393549356413E-2</v>
      </c>
      <c r="N488" s="8" t="e">
        <f>VLOOKUP(A488,'FY27 Prelim Elig'!$A$7:$B$865,3,FALSE)</f>
        <v>#REF!</v>
      </c>
    </row>
    <row r="489" spans="1:14" x14ac:dyDescent="0.25">
      <c r="A489" s="36" t="s">
        <v>1314</v>
      </c>
      <c r="B489" s="36" t="s">
        <v>464</v>
      </c>
      <c r="C489" s="37">
        <v>89</v>
      </c>
      <c r="D489" s="37">
        <v>1005</v>
      </c>
      <c r="E489" s="7">
        <v>8.8557213930348253E-2</v>
      </c>
      <c r="G489" s="37">
        <v>134</v>
      </c>
      <c r="H489" s="37">
        <v>1071</v>
      </c>
      <c r="I489" s="7">
        <v>0.12511671335200747</v>
      </c>
      <c r="J489" s="8"/>
      <c r="K489" s="9">
        <f t="shared" si="86"/>
        <v>45</v>
      </c>
      <c r="L489" s="9">
        <f t="shared" si="84"/>
        <v>66</v>
      </c>
      <c r="M489" s="10">
        <f t="shared" si="85"/>
        <v>3.6559499421659217E-2</v>
      </c>
      <c r="N489" s="8" t="e">
        <f>VLOOKUP(A489,'FY27 Prelim Elig'!$A$7:$B$865,3,FALSE)</f>
        <v>#REF!</v>
      </c>
    </row>
    <row r="490" spans="1:14" x14ac:dyDescent="0.25">
      <c r="A490" s="36" t="s">
        <v>1315</v>
      </c>
      <c r="B490" s="36" t="s">
        <v>465</v>
      </c>
      <c r="C490" s="37">
        <v>120</v>
      </c>
      <c r="D490" s="37">
        <v>1670</v>
      </c>
      <c r="E490" s="7">
        <v>7.1856287425149698E-2</v>
      </c>
      <c r="G490" s="37">
        <v>113</v>
      </c>
      <c r="H490" s="37">
        <v>1626</v>
      </c>
      <c r="I490" s="7">
        <v>6.9495694956949572E-2</v>
      </c>
      <c r="J490" s="8"/>
      <c r="K490" s="9">
        <f t="shared" si="86"/>
        <v>-7</v>
      </c>
      <c r="L490" s="9">
        <f t="shared" si="84"/>
        <v>-44</v>
      </c>
      <c r="M490" s="10">
        <f t="shared" si="85"/>
        <v>-2.3605924682001261E-3</v>
      </c>
      <c r="N490" s="8" t="e">
        <f>VLOOKUP(A490,'FY27 Prelim Elig'!$A$7:$B$865,3,FALSE)</f>
        <v>#REF!</v>
      </c>
    </row>
    <row r="491" spans="1:14" x14ac:dyDescent="0.25">
      <c r="A491" s="36" t="s">
        <v>1316</v>
      </c>
      <c r="B491" s="36" t="s">
        <v>466</v>
      </c>
      <c r="C491" s="37">
        <v>47</v>
      </c>
      <c r="D491" s="37">
        <v>867</v>
      </c>
      <c r="E491" s="7">
        <v>5.4209919261822379E-2</v>
      </c>
      <c r="G491" s="37">
        <v>60</v>
      </c>
      <c r="H491" s="37">
        <v>954</v>
      </c>
      <c r="I491" s="7">
        <v>6.2893081761006289E-2</v>
      </c>
      <c r="J491" s="8"/>
      <c r="K491" s="9">
        <f t="shared" si="86"/>
        <v>13</v>
      </c>
      <c r="L491" s="9">
        <f t="shared" si="84"/>
        <v>87</v>
      </c>
      <c r="M491" s="10">
        <f t="shared" si="85"/>
        <v>8.6831624991839107E-3</v>
      </c>
      <c r="N491" s="8" t="e">
        <f>VLOOKUP(A491,'FY27 Prelim Elig'!$A$7:$B$865,3,FALSE)</f>
        <v>#REF!</v>
      </c>
    </row>
    <row r="492" spans="1:14" x14ac:dyDescent="0.25">
      <c r="A492" s="80" t="s">
        <v>1316</v>
      </c>
      <c r="B492" s="36" t="s">
        <v>2572</v>
      </c>
      <c r="C492" s="86">
        <v>43</v>
      </c>
      <c r="D492" s="86">
        <v>971</v>
      </c>
      <c r="E492" s="87">
        <v>4.4284243048403706E-2</v>
      </c>
      <c r="G492" s="88">
        <v>55</v>
      </c>
      <c r="H492" s="88">
        <v>992</v>
      </c>
      <c r="I492" s="89">
        <f t="shared" ref="I492" si="87">IF(H492&gt;0,G492/H492,0)</f>
        <v>5.5443548387096774E-2</v>
      </c>
      <c r="J492" s="8"/>
      <c r="K492" s="9">
        <f t="shared" ref="K492" si="88">G492-C492</f>
        <v>12</v>
      </c>
      <c r="L492" s="9">
        <f t="shared" ref="L492" si="89">H492-D492</f>
        <v>21</v>
      </c>
      <c r="M492" s="10">
        <f t="shared" ref="M492" si="90">I492-E492</f>
        <v>1.1159305338693068E-2</v>
      </c>
      <c r="N492" s="8" t="e">
        <f>VLOOKUP(A492,'FY27 Prelim Elig'!$A$7:$B$865,3,FALSE)</f>
        <v>#REF!</v>
      </c>
    </row>
    <row r="493" spans="1:14" x14ac:dyDescent="0.25">
      <c r="A493" s="36" t="s">
        <v>1317</v>
      </c>
      <c r="B493" s="36" t="s">
        <v>467</v>
      </c>
      <c r="C493" s="37">
        <v>83</v>
      </c>
      <c r="D493" s="37">
        <v>663</v>
      </c>
      <c r="E493" s="7">
        <v>0.12518853695324283</v>
      </c>
      <c r="G493" s="37">
        <v>71</v>
      </c>
      <c r="H493" s="37">
        <v>753</v>
      </c>
      <c r="I493" s="7">
        <v>9.4289508632138114E-2</v>
      </c>
      <c r="J493" s="8"/>
      <c r="K493" s="9">
        <f t="shared" si="86"/>
        <v>-12</v>
      </c>
      <c r="L493" s="9">
        <f t="shared" si="84"/>
        <v>90</v>
      </c>
      <c r="M493" s="10">
        <f t="shared" si="85"/>
        <v>-3.0899028321104721E-2</v>
      </c>
      <c r="N493" s="8" t="e">
        <f>VLOOKUP(A493,'FY27 Prelim Elig'!$A$7:$B$865,3,FALSE)</f>
        <v>#REF!</v>
      </c>
    </row>
    <row r="494" spans="1:14" x14ac:dyDescent="0.25">
      <c r="A494" s="36" t="s">
        <v>1318</v>
      </c>
      <c r="B494" s="36" t="s">
        <v>468</v>
      </c>
      <c r="C494" s="37">
        <v>325</v>
      </c>
      <c r="D494" s="37">
        <v>1803</v>
      </c>
      <c r="E494" s="7">
        <v>0.18025513033832502</v>
      </c>
      <c r="G494" s="37">
        <v>359</v>
      </c>
      <c r="H494" s="37">
        <v>1678</v>
      </c>
      <c r="I494" s="7">
        <v>0.21394517282479142</v>
      </c>
      <c r="J494" s="8"/>
      <c r="K494" s="9">
        <f t="shared" si="86"/>
        <v>34</v>
      </c>
      <c r="L494" s="9">
        <f t="shared" si="84"/>
        <v>-125</v>
      </c>
      <c r="M494" s="10">
        <f t="shared" si="85"/>
        <v>3.3690042486466398E-2</v>
      </c>
      <c r="N494" s="8" t="e">
        <f>VLOOKUP(A494,'FY27 Prelim Elig'!$A$7:$B$865,3,FALSE)</f>
        <v>#REF!</v>
      </c>
    </row>
    <row r="495" spans="1:14" x14ac:dyDescent="0.25">
      <c r="A495" s="36" t="s">
        <v>1319</v>
      </c>
      <c r="B495" s="36" t="s">
        <v>469</v>
      </c>
      <c r="C495" s="37">
        <v>119</v>
      </c>
      <c r="D495" s="37">
        <v>1034</v>
      </c>
      <c r="E495" s="7">
        <v>0.11508704061895551</v>
      </c>
      <c r="G495" s="37">
        <v>125</v>
      </c>
      <c r="H495" s="37">
        <v>957</v>
      </c>
      <c r="I495" s="7">
        <v>0.13061650992685475</v>
      </c>
      <c r="J495" s="8"/>
      <c r="K495" s="9">
        <f t="shared" si="86"/>
        <v>6</v>
      </c>
      <c r="L495" s="9">
        <f t="shared" si="84"/>
        <v>-77</v>
      </c>
      <c r="M495" s="10">
        <f t="shared" si="85"/>
        <v>1.5529469307899238E-2</v>
      </c>
      <c r="N495" s="8" t="e">
        <f>VLOOKUP(A495,'FY27 Prelim Elig'!$A$7:$B$865,3,FALSE)</f>
        <v>#REF!</v>
      </c>
    </row>
    <row r="496" spans="1:14" x14ac:dyDescent="0.25">
      <c r="A496" s="36" t="s">
        <v>1320</v>
      </c>
      <c r="B496" s="36" t="s">
        <v>470</v>
      </c>
      <c r="C496" s="37">
        <v>91</v>
      </c>
      <c r="D496" s="37">
        <v>558</v>
      </c>
      <c r="E496" s="7">
        <v>0.16308243727598568</v>
      </c>
      <c r="G496" s="37">
        <v>87</v>
      </c>
      <c r="H496" s="37">
        <v>591</v>
      </c>
      <c r="I496" s="7">
        <v>0.14720812182741116</v>
      </c>
      <c r="J496" s="8"/>
      <c r="K496" s="9">
        <f t="shared" si="86"/>
        <v>-4</v>
      </c>
      <c r="L496" s="9">
        <f t="shared" si="84"/>
        <v>33</v>
      </c>
      <c r="M496" s="10">
        <f t="shared" si="85"/>
        <v>-1.5874315448574511E-2</v>
      </c>
      <c r="N496" s="8" t="e">
        <f>VLOOKUP(A496,'FY27 Prelim Elig'!$A$7:$B$865,3,FALSE)</f>
        <v>#REF!</v>
      </c>
    </row>
    <row r="497" spans="1:14" x14ac:dyDescent="0.25">
      <c r="A497" s="36" t="s">
        <v>1321</v>
      </c>
      <c r="B497" s="36" t="s">
        <v>471</v>
      </c>
      <c r="C497" s="37">
        <v>40</v>
      </c>
      <c r="D497" s="37">
        <v>1501</v>
      </c>
      <c r="E497" s="7">
        <v>2.6648900732844771E-2</v>
      </c>
      <c r="G497" s="37">
        <v>47</v>
      </c>
      <c r="H497" s="37">
        <v>1370</v>
      </c>
      <c r="I497" s="7">
        <v>3.4306569343065696E-2</v>
      </c>
      <c r="J497" s="8"/>
      <c r="K497" s="9">
        <f t="shared" si="86"/>
        <v>7</v>
      </c>
      <c r="L497" s="9">
        <f t="shared" si="84"/>
        <v>-131</v>
      </c>
      <c r="M497" s="10">
        <f t="shared" si="85"/>
        <v>7.6576686102209253E-3</v>
      </c>
      <c r="N497" s="8" t="e">
        <f>VLOOKUP(A497,'FY27 Prelim Elig'!$A$7:$B$865,3,FALSE)</f>
        <v>#REF!</v>
      </c>
    </row>
    <row r="498" spans="1:14" x14ac:dyDescent="0.25">
      <c r="A498" s="36" t="s">
        <v>1322</v>
      </c>
      <c r="B498" s="36" t="s">
        <v>472</v>
      </c>
      <c r="C498" s="37">
        <v>24</v>
      </c>
      <c r="D498" s="37">
        <v>256</v>
      </c>
      <c r="E498" s="7">
        <v>9.375E-2</v>
      </c>
      <c r="G498" s="37">
        <v>32</v>
      </c>
      <c r="H498" s="37">
        <v>250</v>
      </c>
      <c r="I498" s="7">
        <v>0.128</v>
      </c>
      <c r="J498" s="8"/>
      <c r="K498" s="9">
        <f t="shared" si="86"/>
        <v>8</v>
      </c>
      <c r="L498" s="9">
        <f t="shared" si="84"/>
        <v>-6</v>
      </c>
      <c r="M498" s="10">
        <f t="shared" si="85"/>
        <v>3.4250000000000003E-2</v>
      </c>
      <c r="N498" s="8" t="e">
        <f>VLOOKUP(A498,'FY27 Prelim Elig'!$A$7:$B$865,3,FALSE)</f>
        <v>#REF!</v>
      </c>
    </row>
    <row r="499" spans="1:14" x14ac:dyDescent="0.25">
      <c r="A499" s="36" t="s">
        <v>1323</v>
      </c>
      <c r="B499" s="36" t="s">
        <v>473</v>
      </c>
      <c r="C499" s="37">
        <v>56</v>
      </c>
      <c r="D499" s="37">
        <v>898</v>
      </c>
      <c r="E499" s="7">
        <v>6.2360801781737196E-2</v>
      </c>
      <c r="G499" s="37">
        <v>52</v>
      </c>
      <c r="H499" s="37">
        <v>879</v>
      </c>
      <c r="I499" s="7">
        <v>5.9158134243458477E-2</v>
      </c>
      <c r="J499" s="8"/>
      <c r="K499" s="9">
        <f t="shared" si="86"/>
        <v>-4</v>
      </c>
      <c r="L499" s="9">
        <f t="shared" si="84"/>
        <v>-19</v>
      </c>
      <c r="M499" s="10">
        <f t="shared" si="85"/>
        <v>-3.2026675382787195E-3</v>
      </c>
      <c r="N499" s="8" t="e">
        <f>VLOOKUP(A499,'FY27 Prelim Elig'!$A$7:$B$865,3,FALSE)</f>
        <v>#REF!</v>
      </c>
    </row>
    <row r="500" spans="1:14" x14ac:dyDescent="0.25">
      <c r="A500" s="36" t="s">
        <v>1324</v>
      </c>
      <c r="B500" s="36" t="s">
        <v>474</v>
      </c>
      <c r="C500" s="37">
        <v>182</v>
      </c>
      <c r="D500" s="37">
        <v>3929</v>
      </c>
      <c r="E500" s="7">
        <v>4.6322219394247903E-2</v>
      </c>
      <c r="G500" s="37">
        <v>259</v>
      </c>
      <c r="H500" s="37">
        <v>4822</v>
      </c>
      <c r="I500" s="7">
        <v>5.3712152633761924E-2</v>
      </c>
      <c r="J500" s="8"/>
      <c r="K500" s="9">
        <f t="shared" si="86"/>
        <v>77</v>
      </c>
      <c r="L500" s="9">
        <f t="shared" si="84"/>
        <v>893</v>
      </c>
      <c r="M500" s="10">
        <f t="shared" si="85"/>
        <v>7.389933239514021E-3</v>
      </c>
      <c r="N500" s="8" t="e">
        <f>VLOOKUP(A500,'FY27 Prelim Elig'!$A$7:$B$865,3,FALSE)</f>
        <v>#REF!</v>
      </c>
    </row>
    <row r="501" spans="1:14" x14ac:dyDescent="0.25">
      <c r="A501" s="36" t="s">
        <v>1325</v>
      </c>
      <c r="B501" s="36" t="s">
        <v>475</v>
      </c>
      <c r="C501" s="37">
        <v>87</v>
      </c>
      <c r="D501" s="37">
        <v>2450</v>
      </c>
      <c r="E501" s="7">
        <v>3.5510204081632656E-2</v>
      </c>
      <c r="G501" s="37">
        <v>95</v>
      </c>
      <c r="H501" s="37">
        <v>2776</v>
      </c>
      <c r="I501" s="7">
        <v>3.4221902017291063E-2</v>
      </c>
      <c r="J501" s="8"/>
      <c r="K501" s="9">
        <f t="shared" si="86"/>
        <v>8</v>
      </c>
      <c r="L501" s="9">
        <f t="shared" si="84"/>
        <v>326</v>
      </c>
      <c r="M501" s="10">
        <f t="shared" si="85"/>
        <v>-1.2883020643415927E-3</v>
      </c>
      <c r="N501" s="8" t="e">
        <f>VLOOKUP(A501,'FY27 Prelim Elig'!$A$7:$B$865,3,FALSE)</f>
        <v>#REF!</v>
      </c>
    </row>
    <row r="502" spans="1:14" x14ac:dyDescent="0.25">
      <c r="A502" s="36" t="s">
        <v>1326</v>
      </c>
      <c r="B502" s="36" t="s">
        <v>476</v>
      </c>
      <c r="C502" s="37">
        <v>78</v>
      </c>
      <c r="D502" s="37">
        <v>1912</v>
      </c>
      <c r="E502" s="7">
        <v>4.079497907949791E-2</v>
      </c>
      <c r="G502" s="37">
        <v>71</v>
      </c>
      <c r="H502" s="37">
        <v>1753</v>
      </c>
      <c r="I502" s="7">
        <v>4.0501996577296064E-2</v>
      </c>
      <c r="J502" s="8"/>
      <c r="K502" s="9">
        <f t="shared" si="86"/>
        <v>-7</v>
      </c>
      <c r="L502" s="9">
        <f t="shared" si="84"/>
        <v>-159</v>
      </c>
      <c r="M502" s="10">
        <f t="shared" si="85"/>
        <v>-2.9298250220184674E-4</v>
      </c>
      <c r="N502" s="8" t="e">
        <f>VLOOKUP(A502,'FY27 Prelim Elig'!$A$7:$B$865,3,FALSE)</f>
        <v>#REF!</v>
      </c>
    </row>
    <row r="503" spans="1:14" x14ac:dyDescent="0.25">
      <c r="A503" s="36" t="s">
        <v>1327</v>
      </c>
      <c r="B503" s="36" t="s">
        <v>477</v>
      </c>
      <c r="C503" s="37">
        <v>1171</v>
      </c>
      <c r="D503" s="37">
        <v>7638</v>
      </c>
      <c r="E503" s="7">
        <v>0.15331238544121498</v>
      </c>
      <c r="G503" s="37">
        <v>1538</v>
      </c>
      <c r="H503" s="37">
        <v>8152</v>
      </c>
      <c r="I503" s="7">
        <v>0.18866535819430816</v>
      </c>
      <c r="J503" s="8"/>
      <c r="K503" s="9">
        <f t="shared" si="86"/>
        <v>367</v>
      </c>
      <c r="L503" s="9">
        <f t="shared" si="84"/>
        <v>514</v>
      </c>
      <c r="M503" s="10">
        <f t="shared" si="85"/>
        <v>3.5352972753093181E-2</v>
      </c>
      <c r="N503" s="8" t="e">
        <f>VLOOKUP(A503,'FY27 Prelim Elig'!$A$7:$B$865,3,FALSE)</f>
        <v>#REF!</v>
      </c>
    </row>
    <row r="504" spans="1:14" x14ac:dyDescent="0.25">
      <c r="A504" s="36" t="s">
        <v>1328</v>
      </c>
      <c r="B504" s="36" t="s">
        <v>478</v>
      </c>
      <c r="C504" s="37">
        <v>186</v>
      </c>
      <c r="D504" s="37">
        <v>1039</v>
      </c>
      <c r="E504" s="7">
        <v>0.17901828681424448</v>
      </c>
      <c r="G504" s="37">
        <v>195</v>
      </c>
      <c r="H504" s="37">
        <v>1133</v>
      </c>
      <c r="I504" s="7">
        <v>0.17210944395410416</v>
      </c>
      <c r="J504" s="8"/>
      <c r="K504" s="9">
        <f t="shared" si="86"/>
        <v>9</v>
      </c>
      <c r="L504" s="9">
        <f t="shared" si="84"/>
        <v>94</v>
      </c>
      <c r="M504" s="10">
        <f t="shared" si="85"/>
        <v>-6.9088428601403185E-3</v>
      </c>
      <c r="N504" s="8" t="e">
        <f>VLOOKUP(A504,'FY27 Prelim Elig'!$A$7:$B$865,3,FALSE)</f>
        <v>#REF!</v>
      </c>
    </row>
    <row r="505" spans="1:14" x14ac:dyDescent="0.25">
      <c r="A505" s="36" t="s">
        <v>1329</v>
      </c>
      <c r="B505" s="36" t="s">
        <v>479</v>
      </c>
      <c r="C505" s="37">
        <v>266</v>
      </c>
      <c r="D505" s="37">
        <v>1691</v>
      </c>
      <c r="E505" s="7">
        <v>0.15730337078651685</v>
      </c>
      <c r="G505" s="37">
        <v>297</v>
      </c>
      <c r="H505" s="37">
        <v>1697</v>
      </c>
      <c r="I505" s="7">
        <v>0.17501473187978786</v>
      </c>
      <c r="J505" s="8"/>
      <c r="K505" s="9">
        <f t="shared" si="86"/>
        <v>31</v>
      </c>
      <c r="L505" s="9">
        <f t="shared" si="84"/>
        <v>6</v>
      </c>
      <c r="M505" s="10">
        <f t="shared" si="85"/>
        <v>1.7711361093271011E-2</v>
      </c>
      <c r="N505" s="8" t="e">
        <f>VLOOKUP(A505,'FY27 Prelim Elig'!$A$7:$B$865,3,FALSE)</f>
        <v>#REF!</v>
      </c>
    </row>
    <row r="506" spans="1:14" x14ac:dyDescent="0.25">
      <c r="A506" s="36" t="s">
        <v>1330</v>
      </c>
      <c r="B506" s="36" t="s">
        <v>480</v>
      </c>
      <c r="C506" s="37">
        <v>26</v>
      </c>
      <c r="D506" s="37">
        <v>307</v>
      </c>
      <c r="E506" s="7">
        <v>8.4690553745928335E-2</v>
      </c>
      <c r="G506" s="37">
        <v>34</v>
      </c>
      <c r="H506" s="37">
        <v>311</v>
      </c>
      <c r="I506" s="7">
        <v>0.10932475884244373</v>
      </c>
      <c r="J506" s="8"/>
      <c r="K506" s="9">
        <f t="shared" si="86"/>
        <v>8</v>
      </c>
      <c r="L506" s="9">
        <f t="shared" si="84"/>
        <v>4</v>
      </c>
      <c r="M506" s="10">
        <f t="shared" si="85"/>
        <v>2.4634205096515399E-2</v>
      </c>
      <c r="N506" s="8" t="e">
        <f>VLOOKUP(A506,'FY27 Prelim Elig'!$A$7:$B$865,3,FALSE)</f>
        <v>#REF!</v>
      </c>
    </row>
    <row r="507" spans="1:14" x14ac:dyDescent="0.25">
      <c r="A507" s="36" t="s">
        <v>1331</v>
      </c>
      <c r="B507" s="36" t="s">
        <v>481</v>
      </c>
      <c r="C507" s="37">
        <v>60</v>
      </c>
      <c r="D507" s="37">
        <v>1504</v>
      </c>
      <c r="E507" s="7">
        <v>3.9893617021276598E-2</v>
      </c>
      <c r="G507" s="37">
        <v>79</v>
      </c>
      <c r="H507" s="37">
        <v>1691</v>
      </c>
      <c r="I507" s="7">
        <v>4.6717918391484328E-2</v>
      </c>
      <c r="J507" s="8"/>
      <c r="K507" s="9">
        <f t="shared" si="86"/>
        <v>19</v>
      </c>
      <c r="L507" s="9">
        <f t="shared" si="84"/>
        <v>187</v>
      </c>
      <c r="M507" s="10">
        <f t="shared" si="85"/>
        <v>6.8243013702077304E-3</v>
      </c>
      <c r="N507" s="8" t="e">
        <f>VLOOKUP(A507,'FY27 Prelim Elig'!$A$7:$B$865,3,FALSE)</f>
        <v>#REF!</v>
      </c>
    </row>
    <row r="508" spans="1:14" x14ac:dyDescent="0.25">
      <c r="A508" s="36" t="s">
        <v>1332</v>
      </c>
      <c r="B508" s="36" t="s">
        <v>482</v>
      </c>
      <c r="C508" s="37">
        <v>35</v>
      </c>
      <c r="D508" s="37">
        <v>289</v>
      </c>
      <c r="E508" s="7">
        <v>0.12110726643598616</v>
      </c>
      <c r="G508" s="37">
        <v>40</v>
      </c>
      <c r="H508" s="37">
        <v>270</v>
      </c>
      <c r="I508" s="7">
        <v>0.14814814814814814</v>
      </c>
      <c r="J508" s="8"/>
      <c r="K508" s="9">
        <f t="shared" si="86"/>
        <v>5</v>
      </c>
      <c r="L508" s="9">
        <f t="shared" si="84"/>
        <v>-19</v>
      </c>
      <c r="M508" s="10">
        <f t="shared" si="85"/>
        <v>2.7040881712161985E-2</v>
      </c>
      <c r="N508" s="8" t="e">
        <f>VLOOKUP(A508,'FY27 Prelim Elig'!$A$7:$B$865,3,FALSE)</f>
        <v>#REF!</v>
      </c>
    </row>
    <row r="509" spans="1:14" x14ac:dyDescent="0.25">
      <c r="A509" s="36" t="s">
        <v>1333</v>
      </c>
      <c r="B509" s="36" t="s">
        <v>483</v>
      </c>
      <c r="C509" s="37">
        <v>71</v>
      </c>
      <c r="D509" s="37">
        <v>1005</v>
      </c>
      <c r="E509" s="7">
        <v>7.0646766169154232E-2</v>
      </c>
      <c r="G509" s="37">
        <v>65</v>
      </c>
      <c r="H509" s="37">
        <v>1014</v>
      </c>
      <c r="I509" s="7">
        <v>6.4102564102564097E-2</v>
      </c>
      <c r="J509" s="8"/>
      <c r="K509" s="9">
        <f t="shared" si="86"/>
        <v>-6</v>
      </c>
      <c r="L509" s="9">
        <f t="shared" si="84"/>
        <v>9</v>
      </c>
      <c r="M509" s="10">
        <f t="shared" si="85"/>
        <v>-6.5442020665901351E-3</v>
      </c>
      <c r="N509" s="8" t="e">
        <f>VLOOKUP(A509,'FY27 Prelim Elig'!$A$7:$B$865,3,FALSE)</f>
        <v>#REF!</v>
      </c>
    </row>
    <row r="510" spans="1:14" x14ac:dyDescent="0.25">
      <c r="A510" s="36" t="s">
        <v>1334</v>
      </c>
      <c r="B510" s="36" t="s">
        <v>484</v>
      </c>
      <c r="C510" s="37">
        <v>123</v>
      </c>
      <c r="D510" s="37">
        <v>1259</v>
      </c>
      <c r="E510" s="7">
        <v>9.7696584590945199E-2</v>
      </c>
      <c r="G510" s="37">
        <v>144</v>
      </c>
      <c r="H510" s="37">
        <v>1266</v>
      </c>
      <c r="I510" s="7">
        <v>0.11374407582938388</v>
      </c>
      <c r="J510" s="8"/>
      <c r="K510" s="9">
        <f t="shared" si="86"/>
        <v>21</v>
      </c>
      <c r="L510" s="9">
        <f t="shared" si="84"/>
        <v>7</v>
      </c>
      <c r="M510" s="10">
        <f t="shared" si="85"/>
        <v>1.6047491238438683E-2</v>
      </c>
      <c r="N510" s="8" t="e">
        <f>VLOOKUP(A510,'FY27 Prelim Elig'!$A$7:$B$865,3,FALSE)</f>
        <v>#REF!</v>
      </c>
    </row>
    <row r="511" spans="1:14" x14ac:dyDescent="0.25">
      <c r="A511" s="36" t="s">
        <v>1335</v>
      </c>
      <c r="B511" s="36" t="s">
        <v>485</v>
      </c>
      <c r="C511" s="37">
        <v>89</v>
      </c>
      <c r="D511" s="37">
        <v>951</v>
      </c>
      <c r="E511" s="7">
        <v>9.3585699263932703E-2</v>
      </c>
      <c r="G511" s="37">
        <v>122</v>
      </c>
      <c r="H511" s="37">
        <v>1069</v>
      </c>
      <c r="I511" s="7">
        <v>0.11412535079513564</v>
      </c>
      <c r="J511" s="8"/>
      <c r="K511" s="9">
        <f t="shared" si="86"/>
        <v>33</v>
      </c>
      <c r="L511" s="9">
        <f t="shared" si="84"/>
        <v>118</v>
      </c>
      <c r="M511" s="10">
        <f t="shared" si="85"/>
        <v>2.0539651531202935E-2</v>
      </c>
      <c r="N511" s="8" t="e">
        <f>VLOOKUP(A511,'FY27 Prelim Elig'!$A$7:$B$865,3,FALSE)</f>
        <v>#REF!</v>
      </c>
    </row>
    <row r="512" spans="1:14" x14ac:dyDescent="0.25">
      <c r="A512" s="36" t="s">
        <v>1336</v>
      </c>
      <c r="B512" s="36" t="s">
        <v>486</v>
      </c>
      <c r="C512" s="37">
        <v>32</v>
      </c>
      <c r="D512" s="37">
        <v>294</v>
      </c>
      <c r="E512" s="7">
        <v>0.10884353741496598</v>
      </c>
      <c r="G512" s="37">
        <v>42</v>
      </c>
      <c r="H512" s="37">
        <v>305</v>
      </c>
      <c r="I512" s="7">
        <v>0.13770491803278689</v>
      </c>
      <c r="J512" s="8"/>
      <c r="K512" s="9">
        <f t="shared" si="86"/>
        <v>10</v>
      </c>
      <c r="L512" s="9">
        <f t="shared" si="84"/>
        <v>11</v>
      </c>
      <c r="M512" s="10">
        <f t="shared" si="85"/>
        <v>2.8861380617820911E-2</v>
      </c>
      <c r="N512" s="8" t="e">
        <f>VLOOKUP(A512,'FY27 Prelim Elig'!$A$7:$B$865,3,FALSE)</f>
        <v>#REF!</v>
      </c>
    </row>
    <row r="513" spans="1:14" x14ac:dyDescent="0.25">
      <c r="A513" s="36" t="s">
        <v>1337</v>
      </c>
      <c r="B513" s="36" t="s">
        <v>487</v>
      </c>
      <c r="C513" s="37">
        <v>106</v>
      </c>
      <c r="D513" s="37">
        <v>3116</v>
      </c>
      <c r="E513" s="7">
        <v>3.4017971758664958E-2</v>
      </c>
      <c r="G513" s="37">
        <v>166</v>
      </c>
      <c r="H513" s="37">
        <v>3631</v>
      </c>
      <c r="I513" s="7">
        <v>4.5717433213990639E-2</v>
      </c>
      <c r="J513" s="8"/>
      <c r="K513" s="9">
        <f t="shared" si="86"/>
        <v>60</v>
      </c>
      <c r="L513" s="9">
        <f t="shared" si="84"/>
        <v>515</v>
      </c>
      <c r="M513" s="10">
        <f t="shared" si="85"/>
        <v>1.1699461455325681E-2</v>
      </c>
      <c r="N513" s="8" t="e">
        <f>VLOOKUP(A513,'FY27 Prelim Elig'!$A$7:$B$865,3,FALSE)</f>
        <v>#REF!</v>
      </c>
    </row>
    <row r="514" spans="1:14" x14ac:dyDescent="0.25">
      <c r="A514" s="36" t="s">
        <v>1338</v>
      </c>
      <c r="B514" s="36" t="s">
        <v>488</v>
      </c>
      <c r="C514" s="37">
        <v>76</v>
      </c>
      <c r="D514" s="37">
        <v>821</v>
      </c>
      <c r="E514" s="7">
        <v>9.2570036540803896E-2</v>
      </c>
      <c r="G514" s="37">
        <v>104</v>
      </c>
      <c r="H514" s="37">
        <v>1059</v>
      </c>
      <c r="I514" s="7">
        <v>9.8205854579792251E-2</v>
      </c>
      <c r="J514" s="8"/>
      <c r="K514" s="9">
        <f t="shared" si="86"/>
        <v>28</v>
      </c>
      <c r="L514" s="9">
        <f t="shared" si="84"/>
        <v>238</v>
      </c>
      <c r="M514" s="10">
        <f t="shared" si="85"/>
        <v>5.635818038988355E-3</v>
      </c>
      <c r="N514" s="8" t="e">
        <f>VLOOKUP(A514,'FY27 Prelim Elig'!$A$7:$B$865,3,FALSE)</f>
        <v>#REF!</v>
      </c>
    </row>
    <row r="515" spans="1:14" x14ac:dyDescent="0.25">
      <c r="A515" s="36" t="s">
        <v>1339</v>
      </c>
      <c r="B515" s="36" t="s">
        <v>489</v>
      </c>
      <c r="C515" s="37">
        <v>64</v>
      </c>
      <c r="D515" s="37">
        <v>502</v>
      </c>
      <c r="E515" s="7">
        <v>0.12749003984063745</v>
      </c>
      <c r="G515" s="37">
        <v>96</v>
      </c>
      <c r="H515" s="37">
        <v>516</v>
      </c>
      <c r="I515" s="7">
        <v>0.18604651162790697</v>
      </c>
      <c r="J515" s="8"/>
      <c r="K515" s="9">
        <f t="shared" si="86"/>
        <v>32</v>
      </c>
      <c r="L515" s="9">
        <f t="shared" si="84"/>
        <v>14</v>
      </c>
      <c r="M515" s="10">
        <f t="shared" si="85"/>
        <v>5.8556471787269526E-2</v>
      </c>
      <c r="N515" s="8" t="e">
        <f>VLOOKUP(A515,'FY27 Prelim Elig'!$A$7:$B$865,3,FALSE)</f>
        <v>#REF!</v>
      </c>
    </row>
    <row r="516" spans="1:14" x14ac:dyDescent="0.25">
      <c r="A516" s="36" t="s">
        <v>1340</v>
      </c>
      <c r="B516" s="36" t="s">
        <v>490</v>
      </c>
      <c r="C516" s="37">
        <v>83</v>
      </c>
      <c r="D516" s="37">
        <v>2236</v>
      </c>
      <c r="E516" s="7">
        <v>3.7119856887298748E-2</v>
      </c>
      <c r="G516" s="37">
        <v>122</v>
      </c>
      <c r="H516" s="37">
        <v>2676</v>
      </c>
      <c r="I516" s="7">
        <v>4.5590433482810166E-2</v>
      </c>
      <c r="J516" s="8"/>
      <c r="K516" s="9">
        <f t="shared" si="86"/>
        <v>39</v>
      </c>
      <c r="L516" s="9">
        <f t="shared" si="84"/>
        <v>440</v>
      </c>
      <c r="M516" s="10">
        <f t="shared" si="85"/>
        <v>8.4705765955114184E-3</v>
      </c>
      <c r="N516" s="8" t="e">
        <f>VLOOKUP(A516,'FY27 Prelim Elig'!$A$7:$B$865,3,FALSE)</f>
        <v>#REF!</v>
      </c>
    </row>
    <row r="517" spans="1:14" x14ac:dyDescent="0.25">
      <c r="A517" s="36" t="s">
        <v>1341</v>
      </c>
      <c r="B517" s="36" t="s">
        <v>491</v>
      </c>
      <c r="C517" s="37">
        <v>436</v>
      </c>
      <c r="D517" s="37">
        <v>1474</v>
      </c>
      <c r="E517" s="7">
        <v>0.29579375848032563</v>
      </c>
      <c r="G517" s="37">
        <v>431</v>
      </c>
      <c r="H517" s="37">
        <v>1411</v>
      </c>
      <c r="I517" s="7">
        <v>0.30545712260807939</v>
      </c>
      <c r="J517" s="8"/>
      <c r="K517" s="9">
        <f t="shared" si="86"/>
        <v>-5</v>
      </c>
      <c r="L517" s="9">
        <f t="shared" si="84"/>
        <v>-63</v>
      </c>
      <c r="M517" s="10">
        <f t="shared" si="85"/>
        <v>9.6633641277537596E-3</v>
      </c>
      <c r="N517" s="8" t="e">
        <f>VLOOKUP(A517,'FY27 Prelim Elig'!$A$7:$B$865,3,FALSE)</f>
        <v>#REF!</v>
      </c>
    </row>
    <row r="518" spans="1:14" x14ac:dyDescent="0.25">
      <c r="A518" s="36" t="s">
        <v>1342</v>
      </c>
      <c r="B518" s="36" t="s">
        <v>492</v>
      </c>
      <c r="C518" s="37">
        <v>51</v>
      </c>
      <c r="D518" s="37">
        <v>544</v>
      </c>
      <c r="E518" s="7">
        <v>9.375E-2</v>
      </c>
      <c r="G518" s="88">
        <v>36</v>
      </c>
      <c r="H518" s="88">
        <v>569</v>
      </c>
      <c r="I518" s="89">
        <f t="shared" ref="I518" si="91">IF(H518&gt;0,G518/H518,0)</f>
        <v>6.32688927943761E-2</v>
      </c>
      <c r="J518" s="8"/>
      <c r="K518" s="9">
        <f t="shared" si="86"/>
        <v>-15</v>
      </c>
      <c r="L518" s="9">
        <f t="shared" si="84"/>
        <v>25</v>
      </c>
      <c r="M518" s="10">
        <f t="shared" si="85"/>
        <v>-3.04811072056239E-2</v>
      </c>
      <c r="N518" s="8" t="e">
        <f>VLOOKUP(A518,'FY27 Prelim Elig'!$A$7:$B$865,3,FALSE)</f>
        <v>#REF!</v>
      </c>
    </row>
    <row r="519" spans="1:14" x14ac:dyDescent="0.25">
      <c r="A519" s="36" t="s">
        <v>1343</v>
      </c>
      <c r="B519" s="36" t="s">
        <v>493</v>
      </c>
      <c r="C519" s="37">
        <v>258</v>
      </c>
      <c r="D519" s="37">
        <v>1452</v>
      </c>
      <c r="E519" s="7">
        <v>0.17768595041322313</v>
      </c>
      <c r="G519" s="37">
        <v>247</v>
      </c>
      <c r="H519" s="37">
        <v>1484</v>
      </c>
      <c r="I519" s="7">
        <v>0.1664420485175202</v>
      </c>
      <c r="J519" s="8"/>
      <c r="K519" s="9">
        <f t="shared" si="86"/>
        <v>-11</v>
      </c>
      <c r="L519" s="9">
        <f t="shared" si="84"/>
        <v>32</v>
      </c>
      <c r="M519" s="10">
        <f t="shared" si="85"/>
        <v>-1.1243901895702929E-2</v>
      </c>
      <c r="N519" s="8" t="e">
        <f>VLOOKUP(A519,'FY27 Prelim Elig'!$A$7:$B$865,3,FALSE)</f>
        <v>#REF!</v>
      </c>
    </row>
    <row r="520" spans="1:14" x14ac:dyDescent="0.25">
      <c r="A520" s="36" t="s">
        <v>1344</v>
      </c>
      <c r="B520" s="36" t="s">
        <v>494</v>
      </c>
      <c r="C520" s="37">
        <v>142</v>
      </c>
      <c r="D520" s="37">
        <v>2310</v>
      </c>
      <c r="E520" s="7">
        <v>6.1471861471861469E-2</v>
      </c>
      <c r="G520" s="37">
        <v>154</v>
      </c>
      <c r="H520" s="37">
        <v>2430</v>
      </c>
      <c r="I520" s="7">
        <v>6.3374485596707816E-2</v>
      </c>
      <c r="J520" s="8"/>
      <c r="K520" s="9">
        <f t="shared" si="86"/>
        <v>12</v>
      </c>
      <c r="L520" s="9">
        <f t="shared" si="84"/>
        <v>120</v>
      </c>
      <c r="M520" s="10">
        <f t="shared" si="85"/>
        <v>1.9026241248463471E-3</v>
      </c>
      <c r="N520" s="8" t="e">
        <f>VLOOKUP(A520,'FY27 Prelim Elig'!$A$7:$B$865,3,FALSE)</f>
        <v>#REF!</v>
      </c>
    </row>
    <row r="521" spans="1:14" x14ac:dyDescent="0.25">
      <c r="A521" s="36" t="s">
        <v>1345</v>
      </c>
      <c r="B521" s="36" t="s">
        <v>495</v>
      </c>
      <c r="C521" s="37">
        <v>55</v>
      </c>
      <c r="D521" s="37">
        <v>360</v>
      </c>
      <c r="E521" s="7">
        <v>0.15277777777777779</v>
      </c>
      <c r="G521" s="37">
        <v>58</v>
      </c>
      <c r="H521" s="37">
        <v>365</v>
      </c>
      <c r="I521" s="7">
        <v>0.15890410958904111</v>
      </c>
      <c r="J521" s="8"/>
      <c r="K521" s="9">
        <f t="shared" si="86"/>
        <v>3</v>
      </c>
      <c r="L521" s="9">
        <f t="shared" ref="L521:L584" si="92">H521-D521</f>
        <v>5</v>
      </c>
      <c r="M521" s="10">
        <f t="shared" ref="M521:M584" si="93">I521-E521</f>
        <v>6.1263318112633192E-3</v>
      </c>
      <c r="N521" s="8" t="e">
        <f>VLOOKUP(A521,'FY27 Prelim Elig'!$A$7:$B$865,3,FALSE)</f>
        <v>#REF!</v>
      </c>
    </row>
    <row r="522" spans="1:14" x14ac:dyDescent="0.25">
      <c r="A522" s="36" t="s">
        <v>1346</v>
      </c>
      <c r="B522" s="36" t="s">
        <v>496</v>
      </c>
      <c r="C522" s="37">
        <v>132</v>
      </c>
      <c r="D522" s="37">
        <v>2289</v>
      </c>
      <c r="E522" s="7">
        <v>5.7667103538663174E-2</v>
      </c>
      <c r="G522" s="37">
        <v>152</v>
      </c>
      <c r="H522" s="37">
        <v>2317</v>
      </c>
      <c r="I522" s="7">
        <v>6.5602071644367724E-2</v>
      </c>
      <c r="J522" s="8"/>
      <c r="K522" s="9">
        <f t="shared" ref="K522:K585" si="94">G522-C522</f>
        <v>20</v>
      </c>
      <c r="L522" s="9">
        <f t="shared" si="92"/>
        <v>28</v>
      </c>
      <c r="M522" s="10">
        <f t="shared" si="93"/>
        <v>7.9349681057045499E-3</v>
      </c>
      <c r="N522" s="8" t="e">
        <f>VLOOKUP(A522,'FY27 Prelim Elig'!$A$7:$B$865,3,FALSE)</f>
        <v>#REF!</v>
      </c>
    </row>
    <row r="523" spans="1:14" x14ac:dyDescent="0.25">
      <c r="A523" s="36" t="s">
        <v>1347</v>
      </c>
      <c r="B523" s="36" t="s">
        <v>497</v>
      </c>
      <c r="C523" s="37">
        <v>139</v>
      </c>
      <c r="D523" s="37">
        <v>1658</v>
      </c>
      <c r="E523" s="7">
        <v>8.3835946924004826E-2</v>
      </c>
      <c r="G523" s="37">
        <v>160</v>
      </c>
      <c r="H523" s="37">
        <v>1691</v>
      </c>
      <c r="I523" s="7">
        <v>9.461856889414548E-2</v>
      </c>
      <c r="J523" s="8"/>
      <c r="K523" s="9">
        <f t="shared" si="94"/>
        <v>21</v>
      </c>
      <c r="L523" s="9">
        <f t="shared" si="92"/>
        <v>33</v>
      </c>
      <c r="M523" s="10">
        <f t="shared" si="93"/>
        <v>1.0782621970140654E-2</v>
      </c>
      <c r="N523" s="8" t="e">
        <f>VLOOKUP(A523,'FY27 Prelim Elig'!$A$7:$B$865,3,FALSE)</f>
        <v>#REF!</v>
      </c>
    </row>
    <row r="524" spans="1:14" x14ac:dyDescent="0.25">
      <c r="A524" s="36" t="s">
        <v>1348</v>
      </c>
      <c r="B524" s="36" t="s">
        <v>498</v>
      </c>
      <c r="C524" s="37">
        <v>531</v>
      </c>
      <c r="D524" s="37">
        <v>2386</v>
      </c>
      <c r="E524" s="7">
        <v>0.2225481978206203</v>
      </c>
      <c r="G524" s="37">
        <v>551</v>
      </c>
      <c r="H524" s="37">
        <v>2201</v>
      </c>
      <c r="I524" s="7">
        <v>0.25034075420263519</v>
      </c>
      <c r="J524" s="8"/>
      <c r="K524" s="9">
        <f t="shared" si="94"/>
        <v>20</v>
      </c>
      <c r="L524" s="9">
        <f t="shared" si="92"/>
        <v>-185</v>
      </c>
      <c r="M524" s="10">
        <f t="shared" si="93"/>
        <v>2.7792556382014888E-2</v>
      </c>
      <c r="N524" s="8" t="e">
        <f>VLOOKUP(A524,'FY27 Prelim Elig'!$A$7:$B$865,3,FALSE)</f>
        <v>#REF!</v>
      </c>
    </row>
    <row r="525" spans="1:14" x14ac:dyDescent="0.25">
      <c r="A525" s="36" t="s">
        <v>1349</v>
      </c>
      <c r="B525" s="36" t="s">
        <v>499</v>
      </c>
      <c r="C525" s="37">
        <v>76</v>
      </c>
      <c r="D525" s="37">
        <v>671</v>
      </c>
      <c r="E525" s="7">
        <v>0.11326378539493294</v>
      </c>
      <c r="G525" s="37">
        <v>74</v>
      </c>
      <c r="H525" s="37">
        <v>573</v>
      </c>
      <c r="I525" s="7">
        <v>0.12914485165794065</v>
      </c>
      <c r="J525" s="8"/>
      <c r="K525" s="9">
        <f t="shared" si="94"/>
        <v>-2</v>
      </c>
      <c r="L525" s="9">
        <f t="shared" si="92"/>
        <v>-98</v>
      </c>
      <c r="M525" s="10">
        <f t="shared" si="93"/>
        <v>1.5881066263007712E-2</v>
      </c>
      <c r="N525" s="8" t="e">
        <f>VLOOKUP(A525,'FY27 Prelim Elig'!$A$7:$B$865,3,FALSE)</f>
        <v>#REF!</v>
      </c>
    </row>
    <row r="526" spans="1:14" x14ac:dyDescent="0.25">
      <c r="A526" s="36" t="s">
        <v>1350</v>
      </c>
      <c r="B526" s="36" t="s">
        <v>500</v>
      </c>
      <c r="C526" s="37">
        <v>627</v>
      </c>
      <c r="D526" s="37">
        <v>17481</v>
      </c>
      <c r="E526" s="7">
        <v>3.5867513300154454E-2</v>
      </c>
      <c r="G526" s="37">
        <v>781</v>
      </c>
      <c r="H526" s="37">
        <v>17940</v>
      </c>
      <c r="I526" s="7">
        <v>4.3534002229654402E-2</v>
      </c>
      <c r="J526" s="8"/>
      <c r="K526" s="9">
        <f t="shared" si="94"/>
        <v>154</v>
      </c>
      <c r="L526" s="9">
        <f t="shared" si="92"/>
        <v>459</v>
      </c>
      <c r="M526" s="10">
        <f t="shared" si="93"/>
        <v>7.6664889294999483E-3</v>
      </c>
      <c r="N526" s="8" t="e">
        <f>VLOOKUP(A526,'FY27 Prelim Elig'!$A$7:$B$865,3,FALSE)</f>
        <v>#REF!</v>
      </c>
    </row>
    <row r="527" spans="1:14" x14ac:dyDescent="0.25">
      <c r="A527" s="36" t="s">
        <v>1351</v>
      </c>
      <c r="B527" s="36" t="s">
        <v>501</v>
      </c>
      <c r="C527" s="37">
        <v>59</v>
      </c>
      <c r="D527" s="37">
        <v>638</v>
      </c>
      <c r="E527" s="7">
        <v>9.2476489028213163E-2</v>
      </c>
      <c r="G527" s="37">
        <v>73</v>
      </c>
      <c r="H527" s="37">
        <v>663</v>
      </c>
      <c r="I527" s="7">
        <v>0.11010558069381599</v>
      </c>
      <c r="J527" s="8"/>
      <c r="K527" s="9">
        <f t="shared" si="94"/>
        <v>14</v>
      </c>
      <c r="L527" s="9">
        <f t="shared" si="92"/>
        <v>25</v>
      </c>
      <c r="M527" s="10">
        <f t="shared" si="93"/>
        <v>1.7629091665602822E-2</v>
      </c>
      <c r="N527" s="8" t="e">
        <f>VLOOKUP(A527,'FY27 Prelim Elig'!$A$7:$B$865,3,FALSE)</f>
        <v>#REF!</v>
      </c>
    </row>
    <row r="528" spans="1:14" x14ac:dyDescent="0.25">
      <c r="A528" s="36" t="s">
        <v>1352</v>
      </c>
      <c r="B528" s="36" t="s">
        <v>502</v>
      </c>
      <c r="C528" s="37">
        <v>33</v>
      </c>
      <c r="D528" s="37">
        <v>485</v>
      </c>
      <c r="E528" s="7">
        <v>6.8041237113402056E-2</v>
      </c>
      <c r="G528" s="88">
        <v>44</v>
      </c>
      <c r="H528" s="88">
        <v>490</v>
      </c>
      <c r="I528" s="89">
        <f t="shared" ref="I528" si="95">IF(H528&gt;0,G528/H528,0)</f>
        <v>8.9795918367346933E-2</v>
      </c>
      <c r="J528" s="8"/>
      <c r="K528" s="9">
        <f t="shared" si="94"/>
        <v>11</v>
      </c>
      <c r="L528" s="9">
        <f t="shared" si="92"/>
        <v>5</v>
      </c>
      <c r="M528" s="10">
        <f t="shared" si="93"/>
        <v>2.1754681253944877E-2</v>
      </c>
      <c r="N528" s="8" t="e">
        <f>VLOOKUP(A528,'FY27 Prelim Elig'!$A$7:$B$865,3,FALSE)</f>
        <v>#REF!</v>
      </c>
    </row>
    <row r="529" spans="1:14" ht="15" customHeight="1" x14ac:dyDescent="0.25">
      <c r="A529" s="36" t="s">
        <v>1353</v>
      </c>
      <c r="B529" s="36" t="s">
        <v>503</v>
      </c>
      <c r="C529" s="37">
        <v>45</v>
      </c>
      <c r="D529" s="37">
        <v>330</v>
      </c>
      <c r="E529" s="7">
        <v>0.13636363636363635</v>
      </c>
      <c r="G529" s="37">
        <v>53</v>
      </c>
      <c r="H529" s="37">
        <v>326</v>
      </c>
      <c r="I529" s="7">
        <v>0.16257668711656442</v>
      </c>
      <c r="J529" s="8"/>
      <c r="K529" s="9">
        <f t="shared" si="94"/>
        <v>8</v>
      </c>
      <c r="L529" s="9">
        <f t="shared" si="92"/>
        <v>-4</v>
      </c>
      <c r="M529" s="10">
        <f t="shared" si="93"/>
        <v>2.6213050752928069E-2</v>
      </c>
      <c r="N529" s="8" t="e">
        <f>VLOOKUP(A529,'FY27 Prelim Elig'!$A$7:$B$865,3,FALSE)</f>
        <v>#REF!</v>
      </c>
    </row>
    <row r="530" spans="1:14" x14ac:dyDescent="0.25">
      <c r="A530" s="36" t="s">
        <v>1354</v>
      </c>
      <c r="B530" s="36" t="s">
        <v>504</v>
      </c>
      <c r="C530" s="37">
        <v>76</v>
      </c>
      <c r="D530" s="37">
        <v>800</v>
      </c>
      <c r="E530" s="7">
        <v>9.5000000000000001E-2</v>
      </c>
      <c r="G530" s="37">
        <v>108</v>
      </c>
      <c r="H530" s="37">
        <v>699</v>
      </c>
      <c r="I530" s="7">
        <v>0.15450643776824036</v>
      </c>
      <c r="J530" s="8"/>
      <c r="K530" s="9">
        <f t="shared" si="94"/>
        <v>32</v>
      </c>
      <c r="L530" s="9">
        <f t="shared" si="92"/>
        <v>-101</v>
      </c>
      <c r="M530" s="10">
        <f t="shared" si="93"/>
        <v>5.9506437768240356E-2</v>
      </c>
      <c r="N530" s="8" t="e">
        <f>VLOOKUP(A530,'FY27 Prelim Elig'!$A$7:$B$865,3,FALSE)</f>
        <v>#REF!</v>
      </c>
    </row>
    <row r="531" spans="1:14" x14ac:dyDescent="0.25">
      <c r="A531" s="36" t="s">
        <v>1355</v>
      </c>
      <c r="B531" s="36" t="s">
        <v>505</v>
      </c>
      <c r="C531" s="37">
        <v>5</v>
      </c>
      <c r="D531" s="37">
        <v>109</v>
      </c>
      <c r="E531" s="7">
        <v>4.5871559633027525E-2</v>
      </c>
      <c r="G531" s="37">
        <v>4</v>
      </c>
      <c r="H531" s="37">
        <v>116</v>
      </c>
      <c r="I531" s="7">
        <v>3.4482758620689655E-2</v>
      </c>
      <c r="J531" s="8"/>
      <c r="K531" s="9">
        <f t="shared" si="94"/>
        <v>-1</v>
      </c>
      <c r="L531" s="9">
        <f t="shared" si="92"/>
        <v>7</v>
      </c>
      <c r="M531" s="10">
        <f t="shared" si="93"/>
        <v>-1.1388801012337871E-2</v>
      </c>
      <c r="N531" s="8" t="e">
        <f>VLOOKUP(A531,'FY27 Prelim Elig'!$A$7:$B$865,3,FALSE)</f>
        <v>#REF!</v>
      </c>
    </row>
    <row r="532" spans="1:14" x14ac:dyDescent="0.25">
      <c r="A532" s="36" t="s">
        <v>1356</v>
      </c>
      <c r="B532" s="36" t="s">
        <v>506</v>
      </c>
      <c r="C532" s="37">
        <v>50</v>
      </c>
      <c r="D532" s="37">
        <v>603</v>
      </c>
      <c r="E532" s="7">
        <v>8.2918739635157543E-2</v>
      </c>
      <c r="G532" s="37">
        <v>56</v>
      </c>
      <c r="H532" s="37">
        <v>572</v>
      </c>
      <c r="I532" s="7">
        <v>9.7902097902097904E-2</v>
      </c>
      <c r="J532" s="8"/>
      <c r="K532" s="9">
        <f t="shared" si="94"/>
        <v>6</v>
      </c>
      <c r="L532" s="9">
        <f t="shared" si="92"/>
        <v>-31</v>
      </c>
      <c r="M532" s="10">
        <f t="shared" si="93"/>
        <v>1.4983358266940361E-2</v>
      </c>
      <c r="N532" s="8" t="e">
        <f>VLOOKUP(A532,'FY27 Prelim Elig'!$A$7:$B$865,3,FALSE)</f>
        <v>#REF!</v>
      </c>
    </row>
    <row r="533" spans="1:14" x14ac:dyDescent="0.25">
      <c r="A533" s="36" t="s">
        <v>1358</v>
      </c>
      <c r="B533" s="36" t="s">
        <v>507</v>
      </c>
      <c r="C533" s="37">
        <v>18</v>
      </c>
      <c r="D533" s="37">
        <v>115</v>
      </c>
      <c r="E533" s="7">
        <v>0.15652173913043479</v>
      </c>
      <c r="G533" s="88">
        <v>17</v>
      </c>
      <c r="H533" s="88">
        <v>122</v>
      </c>
      <c r="I533" s="89">
        <f t="shared" ref="I533:I551" si="96">IF(H533&gt;0,G533/H533,0)</f>
        <v>0.13934426229508196</v>
      </c>
      <c r="J533" s="8"/>
      <c r="K533" s="9">
        <f t="shared" si="94"/>
        <v>-1</v>
      </c>
      <c r="L533" s="9">
        <f t="shared" si="92"/>
        <v>7</v>
      </c>
      <c r="M533" s="10">
        <f t="shared" si="93"/>
        <v>-1.717747683535284E-2</v>
      </c>
      <c r="N533" s="8" t="e">
        <f>VLOOKUP(A533,'FY27 Prelim Elig'!$A$7:$B$865,3,FALSE)</f>
        <v>#REF!</v>
      </c>
    </row>
    <row r="534" spans="1:14" x14ac:dyDescent="0.25">
      <c r="A534" s="36" t="s">
        <v>1359</v>
      </c>
      <c r="B534" s="36" t="s">
        <v>508</v>
      </c>
      <c r="C534" s="37">
        <v>24</v>
      </c>
      <c r="D534" s="37">
        <v>188</v>
      </c>
      <c r="E534" s="7">
        <v>0.1276595744680851</v>
      </c>
      <c r="G534" s="88">
        <v>22</v>
      </c>
      <c r="H534" s="88">
        <v>189</v>
      </c>
      <c r="I534" s="89">
        <f t="shared" si="96"/>
        <v>0.1164021164021164</v>
      </c>
      <c r="J534" s="8"/>
      <c r="K534" s="9">
        <f t="shared" si="94"/>
        <v>-2</v>
      </c>
      <c r="L534" s="9">
        <f t="shared" si="92"/>
        <v>1</v>
      </c>
      <c r="M534" s="10">
        <f t="shared" si="93"/>
        <v>-1.1257458065968701E-2</v>
      </c>
      <c r="N534" s="8" t="e">
        <f>VLOOKUP(A534,'FY27 Prelim Elig'!$A$7:$B$865,3,FALSE)</f>
        <v>#REF!</v>
      </c>
    </row>
    <row r="535" spans="1:14" x14ac:dyDescent="0.25">
      <c r="A535" s="36" t="s">
        <v>1360</v>
      </c>
      <c r="B535" s="36" t="s">
        <v>509</v>
      </c>
      <c r="C535" s="37">
        <v>176</v>
      </c>
      <c r="D535" s="37">
        <v>5204</v>
      </c>
      <c r="E535" s="7">
        <v>3.3820138355111454E-2</v>
      </c>
      <c r="G535" s="88">
        <v>215</v>
      </c>
      <c r="H535" s="88">
        <v>5807</v>
      </c>
      <c r="I535" s="89">
        <f t="shared" si="96"/>
        <v>3.7024281040123987E-2</v>
      </c>
      <c r="J535" s="8"/>
      <c r="K535" s="9">
        <f t="shared" si="94"/>
        <v>39</v>
      </c>
      <c r="L535" s="9">
        <f t="shared" si="92"/>
        <v>603</v>
      </c>
      <c r="M535" s="10">
        <f t="shared" si="93"/>
        <v>3.2041426850125329E-3</v>
      </c>
      <c r="N535" s="8" t="e">
        <f>VLOOKUP(A535,'FY27 Prelim Elig'!$A$7:$B$865,3,FALSE)</f>
        <v>#REF!</v>
      </c>
    </row>
    <row r="536" spans="1:14" x14ac:dyDescent="0.25">
      <c r="A536" s="36" t="s">
        <v>1361</v>
      </c>
      <c r="B536" s="36" t="s">
        <v>510</v>
      </c>
      <c r="C536" s="37">
        <v>37</v>
      </c>
      <c r="D536" s="37">
        <v>232</v>
      </c>
      <c r="E536" s="7">
        <v>0.15948275862068967</v>
      </c>
      <c r="G536" s="88">
        <v>38</v>
      </c>
      <c r="H536" s="88">
        <v>247</v>
      </c>
      <c r="I536" s="89">
        <f t="shared" si="96"/>
        <v>0.15384615384615385</v>
      </c>
      <c r="J536" s="8"/>
      <c r="K536" s="9">
        <f t="shared" si="94"/>
        <v>1</v>
      </c>
      <c r="L536" s="9">
        <f t="shared" si="92"/>
        <v>15</v>
      </c>
      <c r="M536" s="10">
        <f t="shared" si="93"/>
        <v>-5.6366047745358139E-3</v>
      </c>
      <c r="N536" s="8" t="e">
        <f>VLOOKUP(A536,'FY27 Prelim Elig'!$A$7:$B$865,3,FALSE)</f>
        <v>#REF!</v>
      </c>
    </row>
    <row r="537" spans="1:14" x14ac:dyDescent="0.25">
      <c r="A537" s="36" t="s">
        <v>1362</v>
      </c>
      <c r="B537" s="36" t="s">
        <v>511</v>
      </c>
      <c r="C537" s="37">
        <v>112</v>
      </c>
      <c r="D537" s="37">
        <v>4330</v>
      </c>
      <c r="E537" s="7">
        <v>2.5866050808314087E-2</v>
      </c>
      <c r="G537" s="88">
        <v>116</v>
      </c>
      <c r="H537" s="88">
        <v>4776</v>
      </c>
      <c r="I537" s="89">
        <f t="shared" si="96"/>
        <v>2.4288107202680067E-2</v>
      </c>
      <c r="J537" s="8"/>
      <c r="K537" s="9">
        <f t="shared" si="94"/>
        <v>4</v>
      </c>
      <c r="L537" s="9">
        <f t="shared" si="92"/>
        <v>446</v>
      </c>
      <c r="M537" s="10">
        <f t="shared" si="93"/>
        <v>-1.5779436056340204E-3</v>
      </c>
      <c r="N537" s="8" t="e">
        <f>VLOOKUP(A537,'FY27 Prelim Elig'!$A$7:$B$865,3,FALSE)</f>
        <v>#REF!</v>
      </c>
    </row>
    <row r="538" spans="1:14" x14ac:dyDescent="0.25">
      <c r="A538" s="36" t="s">
        <v>1363</v>
      </c>
      <c r="B538" s="36" t="s">
        <v>512</v>
      </c>
      <c r="C538" s="37">
        <v>13</v>
      </c>
      <c r="D538" s="37">
        <v>342</v>
      </c>
      <c r="E538" s="7">
        <v>3.8011695906432746E-2</v>
      </c>
      <c r="G538" s="88">
        <v>23</v>
      </c>
      <c r="H538" s="88">
        <v>314</v>
      </c>
      <c r="I538" s="89">
        <f t="shared" si="96"/>
        <v>7.32484076433121E-2</v>
      </c>
      <c r="J538" s="8"/>
      <c r="K538" s="9">
        <f t="shared" si="94"/>
        <v>10</v>
      </c>
      <c r="L538" s="9">
        <f t="shared" si="92"/>
        <v>-28</v>
      </c>
      <c r="M538" s="10">
        <f t="shared" si="93"/>
        <v>3.5236711736879353E-2</v>
      </c>
      <c r="N538" s="8" t="e">
        <f>VLOOKUP(A538,'FY27 Prelim Elig'!$A$7:$B$865,3,FALSE)</f>
        <v>#REF!</v>
      </c>
    </row>
    <row r="539" spans="1:14" x14ac:dyDescent="0.25">
      <c r="A539" s="36" t="s">
        <v>1364</v>
      </c>
      <c r="B539" s="36" t="s">
        <v>513</v>
      </c>
      <c r="C539" s="37">
        <v>18</v>
      </c>
      <c r="D539" s="37">
        <v>264</v>
      </c>
      <c r="E539" s="7">
        <v>6.8181818181818177E-2</v>
      </c>
      <c r="G539" s="88">
        <v>14</v>
      </c>
      <c r="H539" s="88">
        <v>239</v>
      </c>
      <c r="I539" s="89">
        <f t="shared" si="96"/>
        <v>5.8577405857740586E-2</v>
      </c>
      <c r="J539" s="8"/>
      <c r="K539" s="9">
        <f t="shared" si="94"/>
        <v>-4</v>
      </c>
      <c r="L539" s="9">
        <f t="shared" si="92"/>
        <v>-25</v>
      </c>
      <c r="M539" s="10">
        <f t="shared" si="93"/>
        <v>-9.6044123240775908E-3</v>
      </c>
      <c r="N539" s="8" t="e">
        <f>VLOOKUP(A539,'FY27 Prelim Elig'!$A$7:$B$865,3,FALSE)</f>
        <v>#REF!</v>
      </c>
    </row>
    <row r="540" spans="1:14" x14ac:dyDescent="0.25">
      <c r="A540" s="36" t="s">
        <v>1365</v>
      </c>
      <c r="B540" s="36" t="s">
        <v>514</v>
      </c>
      <c r="C540" s="37">
        <v>72</v>
      </c>
      <c r="D540" s="37">
        <v>513</v>
      </c>
      <c r="E540" s="7">
        <v>0.14035087719298245</v>
      </c>
      <c r="G540" s="88">
        <v>77</v>
      </c>
      <c r="H540" s="88">
        <v>632</v>
      </c>
      <c r="I540" s="89">
        <f t="shared" si="96"/>
        <v>0.12183544303797468</v>
      </c>
      <c r="J540" s="8"/>
      <c r="K540" s="9">
        <f t="shared" si="94"/>
        <v>5</v>
      </c>
      <c r="L540" s="9">
        <f t="shared" si="92"/>
        <v>119</v>
      </c>
      <c r="M540" s="10">
        <f t="shared" si="93"/>
        <v>-1.8515434155007768E-2</v>
      </c>
      <c r="N540" s="8" t="e">
        <f>VLOOKUP(A540,'FY27 Prelim Elig'!$A$7:$B$865,3,FALSE)</f>
        <v>#REF!</v>
      </c>
    </row>
    <row r="541" spans="1:14" x14ac:dyDescent="0.25">
      <c r="A541" s="36" t="s">
        <v>1366</v>
      </c>
      <c r="B541" s="36" t="s">
        <v>515</v>
      </c>
      <c r="C541" s="37">
        <v>477</v>
      </c>
      <c r="D541" s="37">
        <v>4595</v>
      </c>
      <c r="E541" s="7">
        <v>0.10380848748639826</v>
      </c>
      <c r="G541" s="88">
        <v>620</v>
      </c>
      <c r="H541" s="88">
        <v>5527</v>
      </c>
      <c r="I541" s="89">
        <f t="shared" si="96"/>
        <v>0.11217658766057535</v>
      </c>
      <c r="J541" s="8"/>
      <c r="K541" s="9">
        <f t="shared" si="94"/>
        <v>143</v>
      </c>
      <c r="L541" s="9">
        <f t="shared" si="92"/>
        <v>932</v>
      </c>
      <c r="M541" s="10">
        <f t="shared" si="93"/>
        <v>8.3681001741770927E-3</v>
      </c>
      <c r="N541" s="8" t="e">
        <f>VLOOKUP(A541,'FY27 Prelim Elig'!$A$7:$B$865,3,FALSE)</f>
        <v>#REF!</v>
      </c>
    </row>
    <row r="542" spans="1:14" x14ac:dyDescent="0.25">
      <c r="A542" s="36" t="s">
        <v>1367</v>
      </c>
      <c r="B542" s="36" t="s">
        <v>516</v>
      </c>
      <c r="C542" s="37">
        <v>80</v>
      </c>
      <c r="D542" s="37">
        <v>1340</v>
      </c>
      <c r="E542" s="7">
        <v>5.9701492537313432E-2</v>
      </c>
      <c r="G542" s="88">
        <v>73</v>
      </c>
      <c r="H542" s="88">
        <v>1288</v>
      </c>
      <c r="I542" s="89">
        <f t="shared" si="96"/>
        <v>5.6677018633540376E-2</v>
      </c>
      <c r="J542" s="8"/>
      <c r="K542" s="9">
        <f t="shared" si="94"/>
        <v>-7</v>
      </c>
      <c r="L542" s="9">
        <f t="shared" si="92"/>
        <v>-52</v>
      </c>
      <c r="M542" s="10">
        <f t="shared" si="93"/>
        <v>-3.0244739037730561E-3</v>
      </c>
      <c r="N542" s="8" t="e">
        <f>VLOOKUP(A542,'FY27 Prelim Elig'!$A$7:$B$865,3,FALSE)</f>
        <v>#REF!</v>
      </c>
    </row>
    <row r="543" spans="1:14" x14ac:dyDescent="0.25">
      <c r="A543" s="36" t="s">
        <v>1368</v>
      </c>
      <c r="B543" s="36" t="s">
        <v>517</v>
      </c>
      <c r="C543" s="37">
        <v>108</v>
      </c>
      <c r="D543" s="37">
        <v>645</v>
      </c>
      <c r="E543" s="7">
        <v>0.16744186046511628</v>
      </c>
      <c r="G543" s="88">
        <v>100</v>
      </c>
      <c r="H543" s="88">
        <v>694</v>
      </c>
      <c r="I543" s="89">
        <f t="shared" si="96"/>
        <v>0.14409221902017291</v>
      </c>
      <c r="J543" s="8"/>
      <c r="K543" s="9">
        <f t="shared" si="94"/>
        <v>-8</v>
      </c>
      <c r="L543" s="9">
        <f t="shared" si="92"/>
        <v>49</v>
      </c>
      <c r="M543" s="10">
        <f t="shared" si="93"/>
        <v>-2.3349641444943364E-2</v>
      </c>
      <c r="N543" s="8" t="e">
        <f>VLOOKUP(A543,'FY27 Prelim Elig'!$A$7:$B$865,3,FALSE)</f>
        <v>#REF!</v>
      </c>
    </row>
    <row r="544" spans="1:14" x14ac:dyDescent="0.25">
      <c r="A544" s="36" t="s">
        <v>1369</v>
      </c>
      <c r="B544" s="36" t="s">
        <v>518</v>
      </c>
      <c r="C544" s="37">
        <v>100</v>
      </c>
      <c r="D544" s="37">
        <v>959</v>
      </c>
      <c r="E544" s="7">
        <v>0.10427528675703858</v>
      </c>
      <c r="G544" s="88">
        <v>136</v>
      </c>
      <c r="H544" s="88">
        <v>1241</v>
      </c>
      <c r="I544" s="89">
        <f t="shared" si="96"/>
        <v>0.1095890410958904</v>
      </c>
      <c r="J544" s="8"/>
      <c r="K544" s="9">
        <f t="shared" si="94"/>
        <v>36</v>
      </c>
      <c r="L544" s="9">
        <f t="shared" si="92"/>
        <v>282</v>
      </c>
      <c r="M544" s="10">
        <f t="shared" si="93"/>
        <v>5.3137543388518255E-3</v>
      </c>
      <c r="N544" s="8" t="e">
        <f>VLOOKUP(A544,'FY27 Prelim Elig'!$A$7:$B$865,3,FALSE)</f>
        <v>#REF!</v>
      </c>
    </row>
    <row r="545" spans="1:14" x14ac:dyDescent="0.25">
      <c r="A545" s="36" t="s">
        <v>1370</v>
      </c>
      <c r="B545" s="36" t="s">
        <v>519</v>
      </c>
      <c r="C545" s="37">
        <v>121</v>
      </c>
      <c r="D545" s="37">
        <v>706</v>
      </c>
      <c r="E545" s="7">
        <v>0.17138810198300283</v>
      </c>
      <c r="G545" s="88">
        <v>143</v>
      </c>
      <c r="H545" s="88">
        <v>775</v>
      </c>
      <c r="I545" s="89">
        <f t="shared" si="96"/>
        <v>0.18451612903225806</v>
      </c>
      <c r="J545" s="8"/>
      <c r="K545" s="9">
        <f t="shared" si="94"/>
        <v>22</v>
      </c>
      <c r="L545" s="9">
        <f t="shared" si="92"/>
        <v>69</v>
      </c>
      <c r="M545" s="10">
        <f t="shared" si="93"/>
        <v>1.3128027049255225E-2</v>
      </c>
      <c r="N545" s="8" t="e">
        <f>VLOOKUP(A545,'FY27 Prelim Elig'!$A$7:$B$865,3,FALSE)</f>
        <v>#REF!</v>
      </c>
    </row>
    <row r="546" spans="1:14" x14ac:dyDescent="0.25">
      <c r="A546" s="36" t="s">
        <v>1371</v>
      </c>
      <c r="B546" s="36" t="s">
        <v>520</v>
      </c>
      <c r="C546" s="37">
        <v>154</v>
      </c>
      <c r="D546" s="37">
        <v>1551</v>
      </c>
      <c r="E546" s="7">
        <v>9.9290780141843976E-2</v>
      </c>
      <c r="G546" s="88">
        <v>212</v>
      </c>
      <c r="H546" s="88">
        <v>1712</v>
      </c>
      <c r="I546" s="89">
        <f t="shared" si="96"/>
        <v>0.12383177570093458</v>
      </c>
      <c r="J546" s="8"/>
      <c r="K546" s="9">
        <f t="shared" si="94"/>
        <v>58</v>
      </c>
      <c r="L546" s="9">
        <f t="shared" si="92"/>
        <v>161</v>
      </c>
      <c r="M546" s="10">
        <f t="shared" si="93"/>
        <v>2.4540995559090603E-2</v>
      </c>
      <c r="N546" s="8" t="e">
        <f>VLOOKUP(A546,'FY27 Prelim Elig'!$A$7:$B$865,3,FALSE)</f>
        <v>#REF!</v>
      </c>
    </row>
    <row r="547" spans="1:14" x14ac:dyDescent="0.25">
      <c r="A547" s="36" t="s">
        <v>1372</v>
      </c>
      <c r="B547" s="36" t="s">
        <v>521</v>
      </c>
      <c r="C547" s="37">
        <v>736</v>
      </c>
      <c r="D547" s="37">
        <v>3686</v>
      </c>
      <c r="E547" s="7">
        <v>0.19967444384156266</v>
      </c>
      <c r="G547" s="88">
        <v>837</v>
      </c>
      <c r="H547" s="88">
        <v>3557</v>
      </c>
      <c r="I547" s="89">
        <f t="shared" si="96"/>
        <v>0.2353106550463874</v>
      </c>
      <c r="J547" s="8"/>
      <c r="K547" s="9">
        <f t="shared" si="94"/>
        <v>101</v>
      </c>
      <c r="L547" s="9">
        <f t="shared" si="92"/>
        <v>-129</v>
      </c>
      <c r="M547" s="10">
        <f t="shared" si="93"/>
        <v>3.5636211204824741E-2</v>
      </c>
      <c r="N547" s="8" t="e">
        <f>VLOOKUP(A547,'FY27 Prelim Elig'!$A$7:$B$865,3,FALSE)</f>
        <v>#REF!</v>
      </c>
    </row>
    <row r="548" spans="1:14" x14ac:dyDescent="0.25">
      <c r="A548" s="36" t="s">
        <v>1373</v>
      </c>
      <c r="B548" s="36" t="s">
        <v>522</v>
      </c>
      <c r="C548" s="37">
        <v>98</v>
      </c>
      <c r="D548" s="37">
        <v>630</v>
      </c>
      <c r="E548" s="7">
        <v>0.15555555555555556</v>
      </c>
      <c r="G548" s="88">
        <v>142</v>
      </c>
      <c r="H548" s="88">
        <v>665</v>
      </c>
      <c r="I548" s="89">
        <f t="shared" si="96"/>
        <v>0.21353383458646616</v>
      </c>
      <c r="J548" s="8"/>
      <c r="K548" s="9">
        <f t="shared" si="94"/>
        <v>44</v>
      </c>
      <c r="L548" s="9">
        <f t="shared" si="92"/>
        <v>35</v>
      </c>
      <c r="M548" s="10">
        <f t="shared" si="93"/>
        <v>5.7978279030910601E-2</v>
      </c>
      <c r="N548" s="8" t="e">
        <f>VLOOKUP(A548,'FY27 Prelim Elig'!$A$7:$B$865,3,FALSE)</f>
        <v>#REF!</v>
      </c>
    </row>
    <row r="549" spans="1:14" x14ac:dyDescent="0.25">
      <c r="A549" s="36" t="s">
        <v>1374</v>
      </c>
      <c r="B549" s="36" t="s">
        <v>523</v>
      </c>
      <c r="C549" s="37">
        <v>164</v>
      </c>
      <c r="D549" s="37">
        <v>855</v>
      </c>
      <c r="E549" s="7">
        <v>0.19181286549707602</v>
      </c>
      <c r="G549" s="88">
        <v>177</v>
      </c>
      <c r="H549" s="88">
        <v>796</v>
      </c>
      <c r="I549" s="89">
        <f t="shared" si="96"/>
        <v>0.22236180904522612</v>
      </c>
      <c r="J549" s="8"/>
      <c r="K549" s="9">
        <f t="shared" si="94"/>
        <v>13</v>
      </c>
      <c r="L549" s="9">
        <f t="shared" si="92"/>
        <v>-59</v>
      </c>
      <c r="M549" s="10">
        <f t="shared" si="93"/>
        <v>3.0548943548150104E-2</v>
      </c>
      <c r="N549" s="8" t="e">
        <f>VLOOKUP(A549,'FY27 Prelim Elig'!$A$7:$B$865,3,FALSE)</f>
        <v>#REF!</v>
      </c>
    </row>
    <row r="550" spans="1:14" x14ac:dyDescent="0.25">
      <c r="A550" s="36" t="s">
        <v>1375</v>
      </c>
      <c r="B550" s="36" t="s">
        <v>524</v>
      </c>
      <c r="C550" s="37">
        <v>195</v>
      </c>
      <c r="D550" s="37">
        <v>1378</v>
      </c>
      <c r="E550" s="7">
        <v>0.14150943396226415</v>
      </c>
      <c r="G550" s="88">
        <v>277</v>
      </c>
      <c r="H550" s="88">
        <v>1293</v>
      </c>
      <c r="I550" s="89">
        <f t="shared" si="96"/>
        <v>0.21423047177107502</v>
      </c>
      <c r="J550" s="8"/>
      <c r="K550" s="9">
        <f t="shared" si="94"/>
        <v>82</v>
      </c>
      <c r="L550" s="9">
        <f t="shared" si="92"/>
        <v>-85</v>
      </c>
      <c r="M550" s="10">
        <f t="shared" si="93"/>
        <v>7.2721037808810868E-2</v>
      </c>
      <c r="N550" s="8" t="e">
        <f>VLOOKUP(A550,'FY27 Prelim Elig'!$A$7:$B$865,3,FALSE)</f>
        <v>#REF!</v>
      </c>
    </row>
    <row r="551" spans="1:14" x14ac:dyDescent="0.25">
      <c r="A551" s="36" t="s">
        <v>1376</v>
      </c>
      <c r="B551" s="36" t="s">
        <v>525</v>
      </c>
      <c r="C551" s="37">
        <v>632</v>
      </c>
      <c r="D551" s="37">
        <v>2709</v>
      </c>
      <c r="E551" s="7">
        <v>0.23329641934293097</v>
      </c>
      <c r="G551" s="88">
        <v>777</v>
      </c>
      <c r="H551" s="88">
        <v>3364</v>
      </c>
      <c r="I551" s="89">
        <f t="shared" si="96"/>
        <v>0.23097502972651604</v>
      </c>
      <c r="J551" s="8"/>
      <c r="K551" s="9">
        <f t="shared" si="94"/>
        <v>145</v>
      </c>
      <c r="L551" s="9">
        <f t="shared" si="92"/>
        <v>655</v>
      </c>
      <c r="M551" s="10">
        <f t="shared" si="93"/>
        <v>-2.3213896164149261E-3</v>
      </c>
      <c r="N551" s="8" t="e">
        <f>VLOOKUP(A551,'FY27 Prelim Elig'!$A$7:$B$865,3,FALSE)</f>
        <v>#REF!</v>
      </c>
    </row>
    <row r="552" spans="1:14" x14ac:dyDescent="0.25">
      <c r="A552" s="80" t="s">
        <v>1349</v>
      </c>
      <c r="B552" s="36" t="s">
        <v>2573</v>
      </c>
      <c r="C552" s="86">
        <v>81</v>
      </c>
      <c r="D552" s="86">
        <v>671</v>
      </c>
      <c r="E552" s="87">
        <v>0.12071535022354694</v>
      </c>
      <c r="G552" s="88">
        <v>74</v>
      </c>
      <c r="H552" s="88">
        <v>573</v>
      </c>
      <c r="I552" s="89">
        <f t="shared" ref="I552" si="97">IF(H552&gt;0,G552/H552,0)</f>
        <v>0.12914485165794065</v>
      </c>
      <c r="J552" s="8"/>
      <c r="K552" s="9">
        <f t="shared" ref="K552" si="98">G552-C552</f>
        <v>-7</v>
      </c>
      <c r="L552" s="9">
        <f t="shared" ref="L552" si="99">H552-D552</f>
        <v>-98</v>
      </c>
      <c r="M552" s="10">
        <f t="shared" ref="M552" si="100">I552-E552</f>
        <v>8.4295014343937075E-3</v>
      </c>
      <c r="N552" s="8" t="e">
        <f>VLOOKUP(A552,'FY27 Prelim Elig'!$A$7:$B$865,3,FALSE)</f>
        <v>#REF!</v>
      </c>
    </row>
    <row r="553" spans="1:14" x14ac:dyDescent="0.25">
      <c r="A553" s="36" t="s">
        <v>1377</v>
      </c>
      <c r="B553" s="36" t="s">
        <v>526</v>
      </c>
      <c r="C553" s="37">
        <v>224</v>
      </c>
      <c r="D553" s="37">
        <v>4265</v>
      </c>
      <c r="E553" s="7">
        <v>5.2520515826494724E-2</v>
      </c>
      <c r="G553" s="37">
        <v>251</v>
      </c>
      <c r="H553" s="37">
        <v>4355</v>
      </c>
      <c r="I553" s="7">
        <v>5.7634902411021816E-2</v>
      </c>
      <c r="J553" s="8"/>
      <c r="K553" s="9">
        <f t="shared" si="94"/>
        <v>27</v>
      </c>
      <c r="L553" s="9">
        <f t="shared" si="92"/>
        <v>90</v>
      </c>
      <c r="M553" s="10">
        <f t="shared" si="93"/>
        <v>5.1143865845270919E-3</v>
      </c>
      <c r="N553" s="8" t="e">
        <f>VLOOKUP(A553,'FY27 Prelim Elig'!$A$7:$B$865,3,FALSE)</f>
        <v>#REF!</v>
      </c>
    </row>
    <row r="554" spans="1:14" x14ac:dyDescent="0.25">
      <c r="A554" s="36" t="s">
        <v>1378</v>
      </c>
      <c r="B554" s="36" t="s">
        <v>527</v>
      </c>
      <c r="C554" s="37">
        <v>33</v>
      </c>
      <c r="D554" s="37">
        <v>115</v>
      </c>
      <c r="E554" s="7">
        <v>0.28695652173913044</v>
      </c>
      <c r="G554" s="37">
        <v>43</v>
      </c>
      <c r="H554" s="37">
        <v>86</v>
      </c>
      <c r="I554" s="7">
        <v>0.5</v>
      </c>
      <c r="J554" s="8"/>
      <c r="K554" s="9">
        <f t="shared" si="94"/>
        <v>10</v>
      </c>
      <c r="L554" s="9">
        <f t="shared" si="92"/>
        <v>-29</v>
      </c>
      <c r="M554" s="10">
        <f t="shared" si="93"/>
        <v>0.21304347826086956</v>
      </c>
      <c r="N554" s="8" t="e">
        <f>VLOOKUP(A554,'FY27 Prelim Elig'!$A$7:$B$865,3,FALSE)</f>
        <v>#REF!</v>
      </c>
    </row>
    <row r="555" spans="1:14" x14ac:dyDescent="0.25">
      <c r="A555" s="36" t="s">
        <v>1379</v>
      </c>
      <c r="B555" s="36" t="s">
        <v>528</v>
      </c>
      <c r="C555" s="37">
        <v>73</v>
      </c>
      <c r="D555" s="37">
        <v>489</v>
      </c>
      <c r="E555" s="7">
        <v>0.1492842535787321</v>
      </c>
      <c r="G555" s="37">
        <v>77</v>
      </c>
      <c r="H555" s="37">
        <v>472</v>
      </c>
      <c r="I555" s="7">
        <v>0.16313559322033899</v>
      </c>
      <c r="J555" s="8"/>
      <c r="K555" s="9">
        <f t="shared" si="94"/>
        <v>4</v>
      </c>
      <c r="L555" s="9">
        <f t="shared" si="92"/>
        <v>-17</v>
      </c>
      <c r="M555" s="10">
        <f t="shared" si="93"/>
        <v>1.3851339641606897E-2</v>
      </c>
      <c r="N555" s="8" t="e">
        <f>VLOOKUP(A555,'FY27 Prelim Elig'!$A$7:$B$865,3,FALSE)</f>
        <v>#REF!</v>
      </c>
    </row>
    <row r="556" spans="1:14" x14ac:dyDescent="0.25">
      <c r="A556" s="36" t="s">
        <v>1380</v>
      </c>
      <c r="B556" s="36" t="s">
        <v>529</v>
      </c>
      <c r="C556" s="37">
        <v>38</v>
      </c>
      <c r="D556" s="37">
        <v>1158</v>
      </c>
      <c r="E556" s="7">
        <v>3.281519861830743E-2</v>
      </c>
      <c r="G556" s="37">
        <v>68</v>
      </c>
      <c r="H556" s="37">
        <v>1397</v>
      </c>
      <c r="I556" s="7">
        <v>4.8675733715103794E-2</v>
      </c>
      <c r="J556" s="8"/>
      <c r="K556" s="9">
        <f t="shared" si="94"/>
        <v>30</v>
      </c>
      <c r="L556" s="9">
        <f t="shared" si="92"/>
        <v>239</v>
      </c>
      <c r="M556" s="10">
        <f t="shared" si="93"/>
        <v>1.5860535096796365E-2</v>
      </c>
      <c r="N556" s="8" t="e">
        <f>VLOOKUP(A556,'FY27 Prelim Elig'!$A$7:$B$865,3,FALSE)</f>
        <v>#REF!</v>
      </c>
    </row>
    <row r="557" spans="1:14" x14ac:dyDescent="0.25">
      <c r="A557" s="36" t="s">
        <v>1381</v>
      </c>
      <c r="B557" s="36" t="s">
        <v>530</v>
      </c>
      <c r="C557" s="37">
        <v>88</v>
      </c>
      <c r="D557" s="37">
        <v>1687</v>
      </c>
      <c r="E557" s="7">
        <v>5.216360403082395E-2</v>
      </c>
      <c r="G557" s="37">
        <v>82</v>
      </c>
      <c r="H557" s="37">
        <v>1941</v>
      </c>
      <c r="I557" s="7">
        <v>4.2246264811952601E-2</v>
      </c>
      <c r="J557" s="8"/>
      <c r="K557" s="9">
        <f t="shared" si="94"/>
        <v>-6</v>
      </c>
      <c r="L557" s="9">
        <f t="shared" si="92"/>
        <v>254</v>
      </c>
      <c r="M557" s="10">
        <f t="shared" si="93"/>
        <v>-9.9173392188713488E-3</v>
      </c>
      <c r="N557" s="8" t="e">
        <f>VLOOKUP(A557,'FY27 Prelim Elig'!$A$7:$B$865,3,FALSE)</f>
        <v>#REF!</v>
      </c>
    </row>
    <row r="558" spans="1:14" x14ac:dyDescent="0.25">
      <c r="A558" s="36" t="s">
        <v>1382</v>
      </c>
      <c r="B558" s="36" t="s">
        <v>531</v>
      </c>
      <c r="C558" s="37">
        <v>31</v>
      </c>
      <c r="D558" s="37">
        <v>1139</v>
      </c>
      <c r="E558" s="7">
        <v>2.7216856892010536E-2</v>
      </c>
      <c r="G558" s="37">
        <v>58</v>
      </c>
      <c r="H558" s="37">
        <v>1354</v>
      </c>
      <c r="I558" s="7">
        <v>4.2836041358936483E-2</v>
      </c>
      <c r="J558" s="8"/>
      <c r="K558" s="9">
        <f t="shared" si="94"/>
        <v>27</v>
      </c>
      <c r="L558" s="9">
        <f t="shared" si="92"/>
        <v>215</v>
      </c>
      <c r="M558" s="10">
        <f t="shared" si="93"/>
        <v>1.5619184466925947E-2</v>
      </c>
      <c r="N558" s="8" t="e">
        <f>VLOOKUP(A558,'FY27 Prelim Elig'!$A$7:$B$865,3,FALSE)</f>
        <v>#REF!</v>
      </c>
    </row>
    <row r="559" spans="1:14" x14ac:dyDescent="0.25">
      <c r="A559" s="36" t="s">
        <v>1383</v>
      </c>
      <c r="B559" s="36" t="s">
        <v>532</v>
      </c>
      <c r="C559" s="37">
        <v>231</v>
      </c>
      <c r="D559" s="37">
        <v>4672</v>
      </c>
      <c r="E559" s="7">
        <v>4.9443493150684935E-2</v>
      </c>
      <c r="G559" s="37">
        <v>279</v>
      </c>
      <c r="H559" s="37">
        <v>5458</v>
      </c>
      <c r="I559" s="7">
        <v>5.1117625503847561E-2</v>
      </c>
      <c r="J559" s="8"/>
      <c r="K559" s="9">
        <f t="shared" si="94"/>
        <v>48</v>
      </c>
      <c r="L559" s="9">
        <f t="shared" si="92"/>
        <v>786</v>
      </c>
      <c r="M559" s="10">
        <f t="shared" si="93"/>
        <v>1.6741323531626259E-3</v>
      </c>
      <c r="N559" s="8" t="e">
        <f>VLOOKUP(A559,'FY27 Prelim Elig'!$A$7:$B$865,3,FALSE)</f>
        <v>#REF!</v>
      </c>
    </row>
    <row r="560" spans="1:14" x14ac:dyDescent="0.25">
      <c r="A560" s="36" t="s">
        <v>1384</v>
      </c>
      <c r="B560" s="36" t="s">
        <v>533</v>
      </c>
      <c r="C560" s="37">
        <v>47</v>
      </c>
      <c r="D560" s="37">
        <v>314</v>
      </c>
      <c r="E560" s="7">
        <v>0.14968152866242038</v>
      </c>
      <c r="G560" s="37">
        <v>62</v>
      </c>
      <c r="H560" s="37">
        <v>303</v>
      </c>
      <c r="I560" s="7">
        <v>0.20462046204620463</v>
      </c>
      <c r="J560" s="8"/>
      <c r="K560" s="9">
        <f t="shared" si="94"/>
        <v>15</v>
      </c>
      <c r="L560" s="9">
        <f t="shared" si="92"/>
        <v>-11</v>
      </c>
      <c r="M560" s="10">
        <f t="shared" si="93"/>
        <v>5.493893338378425E-2</v>
      </c>
      <c r="N560" s="8" t="e">
        <f>VLOOKUP(A560,'FY27 Prelim Elig'!$A$7:$B$865,3,FALSE)</f>
        <v>#REF!</v>
      </c>
    </row>
    <row r="561" spans="1:14" x14ac:dyDescent="0.25">
      <c r="A561" s="36" t="s">
        <v>1385</v>
      </c>
      <c r="B561" s="36" t="s">
        <v>534</v>
      </c>
      <c r="C561" s="37">
        <v>89</v>
      </c>
      <c r="D561" s="37">
        <v>403</v>
      </c>
      <c r="E561" s="7">
        <v>0.22084367245657568</v>
      </c>
      <c r="G561" s="37">
        <v>89</v>
      </c>
      <c r="H561" s="37">
        <v>374</v>
      </c>
      <c r="I561" s="7">
        <v>0.23796791443850268</v>
      </c>
      <c r="J561" s="8"/>
      <c r="K561" s="9">
        <f t="shared" si="94"/>
        <v>0</v>
      </c>
      <c r="L561" s="9">
        <f t="shared" si="92"/>
        <v>-29</v>
      </c>
      <c r="M561" s="10">
        <f t="shared" si="93"/>
        <v>1.7124241981926996E-2</v>
      </c>
      <c r="N561" s="8" t="e">
        <f>VLOOKUP(A561,'FY27 Prelim Elig'!$A$7:$B$865,3,FALSE)</f>
        <v>#REF!</v>
      </c>
    </row>
    <row r="562" spans="1:14" x14ac:dyDescent="0.25">
      <c r="A562" s="36" t="s">
        <v>1388</v>
      </c>
      <c r="B562" s="36" t="s">
        <v>537</v>
      </c>
      <c r="C562" s="37">
        <v>45</v>
      </c>
      <c r="D562" s="37">
        <v>421</v>
      </c>
      <c r="E562" s="7">
        <v>0.10688836104513064</v>
      </c>
      <c r="G562" s="37">
        <v>41</v>
      </c>
      <c r="H562" s="37">
        <v>342</v>
      </c>
      <c r="I562" s="7">
        <v>0.11988304093567251</v>
      </c>
      <c r="J562" s="8"/>
      <c r="K562" s="9">
        <f t="shared" si="94"/>
        <v>-4</v>
      </c>
      <c r="L562" s="9">
        <f t="shared" si="92"/>
        <v>-79</v>
      </c>
      <c r="M562" s="10">
        <f t="shared" si="93"/>
        <v>1.2994679890541871E-2</v>
      </c>
      <c r="N562" s="8" t="e">
        <f>VLOOKUP(A562,'FY27 Prelim Elig'!$A$7:$B$865,3,FALSE)</f>
        <v>#REF!</v>
      </c>
    </row>
    <row r="563" spans="1:14" x14ac:dyDescent="0.25">
      <c r="A563" s="36" t="s">
        <v>1389</v>
      </c>
      <c r="B563" s="36" t="s">
        <v>538</v>
      </c>
      <c r="C563" s="37">
        <v>22</v>
      </c>
      <c r="D563" s="37">
        <v>948</v>
      </c>
      <c r="E563" s="7">
        <v>2.3206751054852322E-2</v>
      </c>
      <c r="G563" s="37">
        <v>27</v>
      </c>
      <c r="H563" s="37">
        <v>1030</v>
      </c>
      <c r="I563" s="7">
        <v>2.621359223300971E-2</v>
      </c>
      <c r="J563" s="8"/>
      <c r="K563" s="9">
        <f t="shared" si="94"/>
        <v>5</v>
      </c>
      <c r="L563" s="9">
        <f t="shared" si="92"/>
        <v>82</v>
      </c>
      <c r="M563" s="10">
        <f t="shared" si="93"/>
        <v>3.0068411781573878E-3</v>
      </c>
      <c r="N563" s="8" t="e">
        <f>VLOOKUP(A563,'FY27 Prelim Elig'!$A$7:$B$865,3,FALSE)</f>
        <v>#REF!</v>
      </c>
    </row>
    <row r="564" spans="1:14" x14ac:dyDescent="0.25">
      <c r="A564" s="36" t="s">
        <v>1390</v>
      </c>
      <c r="B564" s="36" t="s">
        <v>539</v>
      </c>
      <c r="C564" s="37">
        <v>300</v>
      </c>
      <c r="D564" s="37">
        <v>2009</v>
      </c>
      <c r="E564" s="7">
        <v>0.14932802389248381</v>
      </c>
      <c r="G564" s="37">
        <v>354</v>
      </c>
      <c r="H564" s="37">
        <v>2311</v>
      </c>
      <c r="I564" s="7">
        <v>0.15318044136737344</v>
      </c>
      <c r="J564" s="8"/>
      <c r="K564" s="9">
        <f t="shared" si="94"/>
        <v>54</v>
      </c>
      <c r="L564" s="9">
        <f t="shared" si="92"/>
        <v>302</v>
      </c>
      <c r="M564" s="10">
        <f t="shared" si="93"/>
        <v>3.8524174748896245E-3</v>
      </c>
      <c r="N564" s="8" t="e">
        <f>VLOOKUP(A564,'FY27 Prelim Elig'!$A$7:$B$865,3,FALSE)</f>
        <v>#REF!</v>
      </c>
    </row>
    <row r="565" spans="1:14" x14ac:dyDescent="0.25">
      <c r="A565" s="36" t="s">
        <v>1391</v>
      </c>
      <c r="B565" s="36" t="s">
        <v>540</v>
      </c>
      <c r="C565" s="37">
        <v>384</v>
      </c>
      <c r="D565" s="37">
        <v>3372</v>
      </c>
      <c r="E565" s="7">
        <v>0.11387900355871886</v>
      </c>
      <c r="G565" s="37">
        <v>504</v>
      </c>
      <c r="H565" s="37">
        <v>3932</v>
      </c>
      <c r="I565" s="7">
        <v>0.12817904374364192</v>
      </c>
      <c r="J565" s="8"/>
      <c r="K565" s="9">
        <f t="shared" si="94"/>
        <v>120</v>
      </c>
      <c r="L565" s="9">
        <f t="shared" si="92"/>
        <v>560</v>
      </c>
      <c r="M565" s="10">
        <f t="shared" si="93"/>
        <v>1.4300040184923063E-2</v>
      </c>
      <c r="N565" s="8" t="e">
        <f>VLOOKUP(A565,'FY27 Prelim Elig'!$A$7:$B$865,3,FALSE)</f>
        <v>#REF!</v>
      </c>
    </row>
    <row r="566" spans="1:14" x14ac:dyDescent="0.25">
      <c r="A566" s="36" t="s">
        <v>1392</v>
      </c>
      <c r="B566" s="36" t="s">
        <v>541</v>
      </c>
      <c r="C566" s="37">
        <v>118</v>
      </c>
      <c r="D566" s="37">
        <v>3249</v>
      </c>
      <c r="E566" s="7">
        <v>3.6318867343798092E-2</v>
      </c>
      <c r="G566" s="37">
        <v>165</v>
      </c>
      <c r="H566" s="37">
        <v>3745</v>
      </c>
      <c r="I566" s="7">
        <v>4.4058744993324434E-2</v>
      </c>
      <c r="J566" s="8"/>
      <c r="K566" s="9">
        <f t="shared" si="94"/>
        <v>47</v>
      </c>
      <c r="L566" s="9">
        <f t="shared" si="92"/>
        <v>496</v>
      </c>
      <c r="M566" s="10">
        <f t="shared" si="93"/>
        <v>7.7398776495263416E-3</v>
      </c>
      <c r="N566" s="8" t="e">
        <f>VLOOKUP(A566,'FY27 Prelim Elig'!$A$7:$B$865,3,FALSE)</f>
        <v>#REF!</v>
      </c>
    </row>
    <row r="567" spans="1:14" x14ac:dyDescent="0.25">
      <c r="A567" s="36" t="s">
        <v>1393</v>
      </c>
      <c r="B567" s="36" t="s">
        <v>542</v>
      </c>
      <c r="C567" s="37">
        <v>279</v>
      </c>
      <c r="D567" s="37">
        <v>5637</v>
      </c>
      <c r="E567" s="7">
        <v>4.9494411921234702E-2</v>
      </c>
      <c r="G567" s="37">
        <v>385</v>
      </c>
      <c r="H567" s="37">
        <v>6462</v>
      </c>
      <c r="I567" s="7">
        <v>5.9579077684927269E-2</v>
      </c>
      <c r="J567" s="8"/>
      <c r="K567" s="9">
        <f t="shared" si="94"/>
        <v>106</v>
      </c>
      <c r="L567" s="9">
        <f t="shared" si="92"/>
        <v>825</v>
      </c>
      <c r="M567" s="10">
        <f t="shared" si="93"/>
        <v>1.0084665763692567E-2</v>
      </c>
      <c r="N567" s="8" t="e">
        <f>VLOOKUP(A567,'FY27 Prelim Elig'!$A$7:$B$865,3,FALSE)</f>
        <v>#REF!</v>
      </c>
    </row>
    <row r="568" spans="1:14" x14ac:dyDescent="0.25">
      <c r="A568" s="36" t="s">
        <v>1394</v>
      </c>
      <c r="B568" s="36" t="s">
        <v>543</v>
      </c>
      <c r="C568" s="37">
        <v>4</v>
      </c>
      <c r="D568" s="37">
        <v>87</v>
      </c>
      <c r="E568" s="7">
        <v>4.5977011494252873E-2</v>
      </c>
      <c r="G568" s="37">
        <v>7</v>
      </c>
      <c r="H568" s="37">
        <v>78</v>
      </c>
      <c r="I568" s="7">
        <v>8.9743589743589744E-2</v>
      </c>
      <c r="J568" s="8"/>
      <c r="K568" s="9">
        <f t="shared" si="94"/>
        <v>3</v>
      </c>
      <c r="L568" s="9">
        <f t="shared" si="92"/>
        <v>-9</v>
      </c>
      <c r="M568" s="10">
        <f t="shared" si="93"/>
        <v>4.3766578249336871E-2</v>
      </c>
      <c r="N568" s="8" t="e">
        <f>VLOOKUP(A568,'FY27 Prelim Elig'!$A$7:$B$865,3,FALSE)</f>
        <v>#REF!</v>
      </c>
    </row>
    <row r="569" spans="1:14" x14ac:dyDescent="0.25">
      <c r="A569" s="36" t="s">
        <v>1395</v>
      </c>
      <c r="B569" s="36" t="s">
        <v>544</v>
      </c>
      <c r="C569" s="37">
        <v>32</v>
      </c>
      <c r="D569" s="37">
        <v>275</v>
      </c>
      <c r="E569" s="7">
        <v>0.11636363636363636</v>
      </c>
      <c r="G569" s="37">
        <v>39</v>
      </c>
      <c r="H569" s="37">
        <v>253</v>
      </c>
      <c r="I569" s="7">
        <v>0.1541501976284585</v>
      </c>
      <c r="J569" s="8"/>
      <c r="K569" s="9">
        <f t="shared" si="94"/>
        <v>7</v>
      </c>
      <c r="L569" s="9">
        <f t="shared" si="92"/>
        <v>-22</v>
      </c>
      <c r="M569" s="10">
        <f t="shared" si="93"/>
        <v>3.7786561264822133E-2</v>
      </c>
      <c r="N569" s="8" t="e">
        <f>VLOOKUP(A569,'FY27 Prelim Elig'!$A$7:$B$865,3,FALSE)</f>
        <v>#REF!</v>
      </c>
    </row>
    <row r="570" spans="1:14" x14ac:dyDescent="0.25">
      <c r="A570" s="36" t="s">
        <v>1396</v>
      </c>
      <c r="B570" s="36" t="s">
        <v>545</v>
      </c>
      <c r="C570" s="37">
        <v>156</v>
      </c>
      <c r="D570" s="37">
        <v>1004</v>
      </c>
      <c r="E570" s="7">
        <v>0.15537848605577689</v>
      </c>
      <c r="G570" s="37">
        <v>139</v>
      </c>
      <c r="H570" s="37">
        <v>930</v>
      </c>
      <c r="I570" s="7">
        <v>0.14946236559139786</v>
      </c>
      <c r="J570" s="8"/>
      <c r="K570" s="9">
        <f t="shared" si="94"/>
        <v>-17</v>
      </c>
      <c r="L570" s="9">
        <f t="shared" si="92"/>
        <v>-74</v>
      </c>
      <c r="M570" s="10">
        <f t="shared" si="93"/>
        <v>-5.9161204643790322E-3</v>
      </c>
      <c r="N570" s="8" t="e">
        <f>VLOOKUP(A570,'FY27 Prelim Elig'!$A$7:$B$865,3,FALSE)</f>
        <v>#REF!</v>
      </c>
    </row>
    <row r="571" spans="1:14" x14ac:dyDescent="0.25">
      <c r="A571" s="36" t="s">
        <v>1397</v>
      </c>
      <c r="B571" s="36" t="s">
        <v>546</v>
      </c>
      <c r="C571" s="37">
        <v>92</v>
      </c>
      <c r="D571" s="37">
        <v>600</v>
      </c>
      <c r="E571" s="7">
        <v>0.15333333333333332</v>
      </c>
      <c r="G571" s="37">
        <v>106</v>
      </c>
      <c r="H571" s="37">
        <v>681</v>
      </c>
      <c r="I571" s="7">
        <v>0.15565345080763582</v>
      </c>
      <c r="J571" s="8"/>
      <c r="K571" s="9">
        <f t="shared" si="94"/>
        <v>14</v>
      </c>
      <c r="L571" s="9">
        <f t="shared" si="92"/>
        <v>81</v>
      </c>
      <c r="M571" s="10">
        <f t="shared" si="93"/>
        <v>2.3201174743024966E-3</v>
      </c>
      <c r="N571" s="8" t="e">
        <f>VLOOKUP(A571,'FY27 Prelim Elig'!$A$7:$B$865,3,FALSE)</f>
        <v>#REF!</v>
      </c>
    </row>
    <row r="572" spans="1:14" x14ac:dyDescent="0.25">
      <c r="A572" s="36" t="s">
        <v>1398</v>
      </c>
      <c r="B572" s="36" t="s">
        <v>547</v>
      </c>
      <c r="C572" s="37">
        <v>19</v>
      </c>
      <c r="D572" s="37">
        <v>151</v>
      </c>
      <c r="E572" s="7">
        <v>0.12582781456953643</v>
      </c>
      <c r="G572" s="37">
        <v>18</v>
      </c>
      <c r="H572" s="37">
        <v>150</v>
      </c>
      <c r="I572" s="7">
        <v>0.12</v>
      </c>
      <c r="J572" s="8"/>
      <c r="K572" s="9">
        <f t="shared" si="94"/>
        <v>-1</v>
      </c>
      <c r="L572" s="9">
        <f t="shared" si="92"/>
        <v>-1</v>
      </c>
      <c r="M572" s="10">
        <f t="shared" si="93"/>
        <v>-5.8278145695364325E-3</v>
      </c>
      <c r="N572" s="8" t="e">
        <f>VLOOKUP(A572,'FY27 Prelim Elig'!$A$7:$B$865,3,FALSE)</f>
        <v>#REF!</v>
      </c>
    </row>
    <row r="573" spans="1:14" x14ac:dyDescent="0.25">
      <c r="A573" s="36" t="s">
        <v>1399</v>
      </c>
      <c r="B573" s="36" t="s">
        <v>548</v>
      </c>
      <c r="C573" s="37">
        <v>57</v>
      </c>
      <c r="D573" s="37">
        <v>272</v>
      </c>
      <c r="E573" s="7">
        <v>0.20960000000000001</v>
      </c>
      <c r="G573" s="37">
        <v>48</v>
      </c>
      <c r="H573" s="37">
        <v>237</v>
      </c>
      <c r="I573" s="7">
        <v>0.20253164556962025</v>
      </c>
      <c r="J573" s="8"/>
      <c r="K573" s="9">
        <f t="shared" si="94"/>
        <v>-9</v>
      </c>
      <c r="L573" s="9">
        <f t="shared" si="92"/>
        <v>-35</v>
      </c>
      <c r="M573" s="10">
        <f t="shared" si="93"/>
        <v>-7.0683544303797585E-3</v>
      </c>
      <c r="N573" s="8" t="e">
        <f>VLOOKUP(A573,'FY27 Prelim Elig'!$A$7:$B$865,3,FALSE)</f>
        <v>#REF!</v>
      </c>
    </row>
    <row r="574" spans="1:14" x14ac:dyDescent="0.25">
      <c r="A574" s="36" t="s">
        <v>1386</v>
      </c>
      <c r="B574" s="36" t="s">
        <v>535</v>
      </c>
      <c r="C574" s="37">
        <v>203</v>
      </c>
      <c r="D574" s="37">
        <v>3552</v>
      </c>
      <c r="E574" s="7">
        <v>5.71509009009009E-2</v>
      </c>
      <c r="G574" s="37">
        <v>274</v>
      </c>
      <c r="H574" s="37">
        <v>4329</v>
      </c>
      <c r="I574" s="7">
        <v>6.3294063294063299E-2</v>
      </c>
      <c r="J574" s="8"/>
      <c r="K574" s="9">
        <f t="shared" ref="K574:M575" si="101">G574-C574</f>
        <v>71</v>
      </c>
      <c r="L574" s="9">
        <f t="shared" si="101"/>
        <v>777</v>
      </c>
      <c r="M574" s="10">
        <f t="shared" si="101"/>
        <v>6.1431623931623991E-3</v>
      </c>
      <c r="N574" s="8" t="e">
        <f>VLOOKUP(A574,'FY27 Prelim Elig'!$A$7:$B$865,3,FALSE)</f>
        <v>#REF!</v>
      </c>
    </row>
    <row r="575" spans="1:14" x14ac:dyDescent="0.25">
      <c r="A575" s="36" t="s">
        <v>1387</v>
      </c>
      <c r="B575" s="36" t="s">
        <v>536</v>
      </c>
      <c r="C575" s="37">
        <v>130</v>
      </c>
      <c r="D575" s="37">
        <v>2369</v>
      </c>
      <c r="E575" s="7">
        <v>5.4875474883917266E-2</v>
      </c>
      <c r="G575" s="37">
        <v>173</v>
      </c>
      <c r="H575" s="37">
        <v>2900</v>
      </c>
      <c r="I575" s="7">
        <v>5.9655172413793103E-2</v>
      </c>
      <c r="J575" s="8"/>
      <c r="K575" s="9">
        <f t="shared" si="101"/>
        <v>43</v>
      </c>
      <c r="L575" s="9">
        <f t="shared" si="101"/>
        <v>531</v>
      </c>
      <c r="M575" s="10">
        <f t="shared" si="101"/>
        <v>4.7796975298758371E-3</v>
      </c>
      <c r="N575" s="8" t="e">
        <f>VLOOKUP(A575,'FY27 Prelim Elig'!$A$7:$B$865,3,FALSE)</f>
        <v>#REF!</v>
      </c>
    </row>
    <row r="576" spans="1:14" x14ac:dyDescent="0.25">
      <c r="A576" s="36" t="s">
        <v>1400</v>
      </c>
      <c r="B576" s="36" t="s">
        <v>549</v>
      </c>
      <c r="C576" s="37">
        <v>58</v>
      </c>
      <c r="D576" s="37">
        <v>476</v>
      </c>
      <c r="E576" s="7">
        <v>0.12184873949579832</v>
      </c>
      <c r="G576" s="37">
        <v>67</v>
      </c>
      <c r="H576" s="37">
        <v>512</v>
      </c>
      <c r="I576" s="7">
        <v>0.130859375</v>
      </c>
      <c r="J576" s="8"/>
      <c r="K576" s="9">
        <f t="shared" si="94"/>
        <v>9</v>
      </c>
      <c r="L576" s="9">
        <f t="shared" si="92"/>
        <v>36</v>
      </c>
      <c r="M576" s="10">
        <f t="shared" si="93"/>
        <v>9.0106355042016834E-3</v>
      </c>
      <c r="N576" s="8" t="e">
        <f>VLOOKUP(A576,'FY27 Prelim Elig'!$A$7:$B$865,3,FALSE)</f>
        <v>#REF!</v>
      </c>
    </row>
    <row r="577" spans="1:14" x14ac:dyDescent="0.25">
      <c r="A577" s="36" t="s">
        <v>1401</v>
      </c>
      <c r="B577" s="36" t="s">
        <v>550</v>
      </c>
      <c r="C577" s="37">
        <v>14</v>
      </c>
      <c r="D577" s="37">
        <v>90</v>
      </c>
      <c r="E577" s="7">
        <v>0.15555555555555556</v>
      </c>
      <c r="G577" s="37">
        <v>23</v>
      </c>
      <c r="H577" s="37">
        <v>96</v>
      </c>
      <c r="I577" s="7">
        <v>0.23958333333333334</v>
      </c>
      <c r="J577" s="8"/>
      <c r="K577" s="9">
        <f t="shared" si="94"/>
        <v>9</v>
      </c>
      <c r="L577" s="9">
        <f t="shared" si="92"/>
        <v>6</v>
      </c>
      <c r="M577" s="10">
        <f t="shared" si="93"/>
        <v>8.4027777777777785E-2</v>
      </c>
      <c r="N577" s="8" t="e">
        <f>VLOOKUP(A577,'FY27 Prelim Elig'!$A$7:$B$865,3,FALSE)</f>
        <v>#REF!</v>
      </c>
    </row>
    <row r="578" spans="1:14" x14ac:dyDescent="0.25">
      <c r="A578" s="36" t="s">
        <v>1402</v>
      </c>
      <c r="B578" s="36" t="s">
        <v>551</v>
      </c>
      <c r="C578" s="37">
        <v>5</v>
      </c>
      <c r="D578" s="37">
        <v>36</v>
      </c>
      <c r="E578" s="7">
        <v>0.1388888888888889</v>
      </c>
      <c r="G578" s="37">
        <v>7</v>
      </c>
      <c r="H578" s="37">
        <v>38</v>
      </c>
      <c r="I578" s="7">
        <v>0.18421052631578946</v>
      </c>
      <c r="J578" s="8"/>
      <c r="K578" s="9">
        <f t="shared" si="94"/>
        <v>2</v>
      </c>
      <c r="L578" s="9">
        <f t="shared" si="92"/>
        <v>2</v>
      </c>
      <c r="M578" s="10">
        <f t="shared" si="93"/>
        <v>4.5321637426900568E-2</v>
      </c>
      <c r="N578" s="8" t="e">
        <f>VLOOKUP(A578,'FY27 Prelim Elig'!$A$7:$B$865,3,FALSE)</f>
        <v>#REF!</v>
      </c>
    </row>
    <row r="579" spans="1:14" x14ac:dyDescent="0.25">
      <c r="A579" s="36" t="s">
        <v>1403</v>
      </c>
      <c r="B579" s="36" t="s">
        <v>552</v>
      </c>
      <c r="C579" s="37">
        <v>64</v>
      </c>
      <c r="D579" s="37">
        <v>558</v>
      </c>
      <c r="E579" s="7">
        <v>0.11469534050179211</v>
      </c>
      <c r="G579" s="37">
        <v>82</v>
      </c>
      <c r="H579" s="37">
        <v>569</v>
      </c>
      <c r="I579" s="7">
        <v>0.14411247803163443</v>
      </c>
      <c r="J579" s="8"/>
      <c r="K579" s="9">
        <f t="shared" si="94"/>
        <v>18</v>
      </c>
      <c r="L579" s="9">
        <f t="shared" si="92"/>
        <v>11</v>
      </c>
      <c r="M579" s="10">
        <f t="shared" si="93"/>
        <v>2.9417137529842319E-2</v>
      </c>
      <c r="N579" s="8" t="e">
        <f>VLOOKUP(A579,'FY27 Prelim Elig'!$A$7:$B$865,3,FALSE)</f>
        <v>#REF!</v>
      </c>
    </row>
    <row r="580" spans="1:14" x14ac:dyDescent="0.25">
      <c r="A580" s="36" t="s">
        <v>1404</v>
      </c>
      <c r="B580" s="36" t="s">
        <v>553</v>
      </c>
      <c r="C580" s="37">
        <v>154</v>
      </c>
      <c r="D580" s="37">
        <v>2036</v>
      </c>
      <c r="E580" s="7">
        <v>7.5638506876227904E-2</v>
      </c>
      <c r="G580" s="37">
        <v>194</v>
      </c>
      <c r="H580" s="37">
        <v>1957</v>
      </c>
      <c r="I580" s="7">
        <v>9.9131323454266729E-2</v>
      </c>
      <c r="J580" s="8"/>
      <c r="K580" s="9">
        <f t="shared" si="94"/>
        <v>40</v>
      </c>
      <c r="L580" s="9">
        <f t="shared" si="92"/>
        <v>-79</v>
      </c>
      <c r="M580" s="10">
        <f t="shared" si="93"/>
        <v>2.3492816578038825E-2</v>
      </c>
      <c r="N580" s="8" t="e">
        <f>VLOOKUP(A580,'FY27 Prelim Elig'!$A$7:$B$865,3,FALSE)</f>
        <v>#REF!</v>
      </c>
    </row>
    <row r="581" spans="1:14" x14ac:dyDescent="0.25">
      <c r="A581" s="36" t="s">
        <v>1405</v>
      </c>
      <c r="B581" s="36" t="s">
        <v>554</v>
      </c>
      <c r="C581" s="37">
        <v>50</v>
      </c>
      <c r="D581" s="37">
        <v>269</v>
      </c>
      <c r="E581" s="7">
        <v>0.18587360594795538</v>
      </c>
      <c r="G581" s="37">
        <v>40</v>
      </c>
      <c r="H581" s="37">
        <v>265</v>
      </c>
      <c r="I581" s="7">
        <v>0.15094339622641509</v>
      </c>
      <c r="J581" s="8"/>
      <c r="K581" s="9">
        <f t="shared" si="94"/>
        <v>-10</v>
      </c>
      <c r="L581" s="9">
        <f t="shared" si="92"/>
        <v>-4</v>
      </c>
      <c r="M581" s="10">
        <f t="shared" si="93"/>
        <v>-3.493020972154029E-2</v>
      </c>
      <c r="N581" s="8" t="e">
        <f>VLOOKUP(A581,'FY27 Prelim Elig'!$A$7:$B$865,3,FALSE)</f>
        <v>#REF!</v>
      </c>
    </row>
    <row r="582" spans="1:14" x14ac:dyDescent="0.25">
      <c r="A582" s="36" t="s">
        <v>1406</v>
      </c>
      <c r="B582" s="36" t="s">
        <v>555</v>
      </c>
      <c r="C582" s="37">
        <v>29</v>
      </c>
      <c r="D582" s="37">
        <v>360</v>
      </c>
      <c r="E582" s="7">
        <v>8.0555555555555561E-2</v>
      </c>
      <c r="G582" s="37">
        <v>33</v>
      </c>
      <c r="H582" s="37">
        <v>370</v>
      </c>
      <c r="I582" s="7">
        <v>8.9189189189189194E-2</v>
      </c>
      <c r="J582" s="8"/>
      <c r="K582" s="9">
        <f t="shared" si="94"/>
        <v>4</v>
      </c>
      <c r="L582" s="9">
        <f t="shared" si="92"/>
        <v>10</v>
      </c>
      <c r="M582" s="10">
        <f t="shared" si="93"/>
        <v>8.6336336336336333E-3</v>
      </c>
      <c r="N582" s="8" t="e">
        <f>VLOOKUP(A582,'FY27 Prelim Elig'!$A$7:$B$865,3,FALSE)</f>
        <v>#REF!</v>
      </c>
    </row>
    <row r="583" spans="1:14" x14ac:dyDescent="0.25">
      <c r="A583" s="36" t="s">
        <v>1407</v>
      </c>
      <c r="B583" s="36" t="s">
        <v>556</v>
      </c>
      <c r="C583" s="37">
        <v>203</v>
      </c>
      <c r="D583" s="37">
        <v>1456</v>
      </c>
      <c r="E583" s="7">
        <v>0.13942307692307693</v>
      </c>
      <c r="G583" s="37">
        <v>229</v>
      </c>
      <c r="H583" s="37">
        <v>1545</v>
      </c>
      <c r="I583" s="7">
        <v>0.14822006472491908</v>
      </c>
      <c r="J583" s="8"/>
      <c r="K583" s="9">
        <f t="shared" si="94"/>
        <v>26</v>
      </c>
      <c r="L583" s="9">
        <f t="shared" si="92"/>
        <v>89</v>
      </c>
      <c r="M583" s="10">
        <f t="shared" si="93"/>
        <v>8.7969878018421543E-3</v>
      </c>
      <c r="N583" s="8" t="e">
        <f>VLOOKUP(A583,'FY27 Prelim Elig'!$A$7:$B$865,3,FALSE)</f>
        <v>#REF!</v>
      </c>
    </row>
    <row r="584" spans="1:14" x14ac:dyDescent="0.25">
      <c r="A584" s="36" t="s">
        <v>1408</v>
      </c>
      <c r="B584" s="36" t="s">
        <v>557</v>
      </c>
      <c r="C584" s="37">
        <v>38</v>
      </c>
      <c r="D584" s="37">
        <v>1047</v>
      </c>
      <c r="E584" s="7">
        <v>3.629417382999045E-2</v>
      </c>
      <c r="G584" s="37">
        <v>42</v>
      </c>
      <c r="H584" s="37">
        <v>1031</v>
      </c>
      <c r="I584" s="7">
        <v>4.0737148399612025E-2</v>
      </c>
      <c r="J584" s="8"/>
      <c r="K584" s="9">
        <f t="shared" si="94"/>
        <v>4</v>
      </c>
      <c r="L584" s="9">
        <f t="shared" si="92"/>
        <v>-16</v>
      </c>
      <c r="M584" s="10">
        <f t="shared" si="93"/>
        <v>4.4429745696215744E-3</v>
      </c>
      <c r="N584" s="8" t="e">
        <f>VLOOKUP(A584,'FY27 Prelim Elig'!$A$7:$B$865,3,FALSE)</f>
        <v>#REF!</v>
      </c>
    </row>
    <row r="585" spans="1:14" x14ac:dyDescent="0.25">
      <c r="A585" s="36" t="s">
        <v>1409</v>
      </c>
      <c r="B585" s="36" t="s">
        <v>558</v>
      </c>
      <c r="C585" s="37">
        <v>542</v>
      </c>
      <c r="D585" s="37">
        <v>5662</v>
      </c>
      <c r="E585" s="7">
        <v>9.5725891910985517E-2</v>
      </c>
      <c r="G585" s="37">
        <v>641</v>
      </c>
      <c r="H585" s="37">
        <v>5845</v>
      </c>
      <c r="I585" s="7">
        <v>0.10966638152266894</v>
      </c>
      <c r="J585" s="8"/>
      <c r="K585" s="9">
        <f t="shared" si="94"/>
        <v>99</v>
      </c>
      <c r="L585" s="9">
        <f t="shared" ref="L585:L648" si="102">H585-D585</f>
        <v>183</v>
      </c>
      <c r="M585" s="10">
        <f t="shared" ref="M585:M648" si="103">I585-E585</f>
        <v>1.3940489611683426E-2</v>
      </c>
      <c r="N585" s="8" t="e">
        <f>VLOOKUP(A585,'FY27 Prelim Elig'!$A$7:$B$865,3,FALSE)</f>
        <v>#REF!</v>
      </c>
    </row>
    <row r="586" spans="1:14" x14ac:dyDescent="0.25">
      <c r="A586" s="80" t="s">
        <v>14384</v>
      </c>
      <c r="B586" s="36" t="s">
        <v>2574</v>
      </c>
      <c r="C586" s="86">
        <v>732</v>
      </c>
      <c r="D586" s="86">
        <v>18195</v>
      </c>
      <c r="E586" s="87">
        <v>4.0230832646331413E-2</v>
      </c>
      <c r="G586" s="37">
        <v>900</v>
      </c>
      <c r="H586" s="37">
        <v>17909</v>
      </c>
      <c r="I586" s="7">
        <v>5.0299999999999997E-2</v>
      </c>
      <c r="J586" s="8"/>
      <c r="K586" s="9">
        <f t="shared" ref="K586" si="104">G586-C586</f>
        <v>168</v>
      </c>
      <c r="L586" s="9">
        <f t="shared" ref="L586" si="105">H586-D586</f>
        <v>-286</v>
      </c>
      <c r="M586" s="10">
        <f t="shared" ref="M586" si="106">I586-E586</f>
        <v>1.0069167353668584E-2</v>
      </c>
      <c r="N586" s="8" t="e">
        <f>VLOOKUP(A586,'FY27 Prelim Elig'!$A$7:$B$865,3,FALSE)</f>
        <v>#REF!</v>
      </c>
    </row>
    <row r="587" spans="1:14" x14ac:dyDescent="0.25">
      <c r="A587" s="36" t="s">
        <v>1410</v>
      </c>
      <c r="B587" s="36" t="s">
        <v>559</v>
      </c>
      <c r="C587" s="37">
        <v>307</v>
      </c>
      <c r="D587" s="37">
        <v>1923</v>
      </c>
      <c r="E587" s="7">
        <v>0.15964638585543423</v>
      </c>
      <c r="G587" s="37">
        <v>363</v>
      </c>
      <c r="H587" s="37">
        <v>1966</v>
      </c>
      <c r="I587" s="7">
        <v>0.18463886063072227</v>
      </c>
      <c r="J587" s="8"/>
      <c r="K587" s="9">
        <f t="shared" ref="K587:K649" si="107">G587-C587</f>
        <v>56</v>
      </c>
      <c r="L587" s="9">
        <f t="shared" si="102"/>
        <v>43</v>
      </c>
      <c r="M587" s="10">
        <f t="shared" si="103"/>
        <v>2.4992474775288043E-2</v>
      </c>
      <c r="N587" s="8" t="e">
        <f>VLOOKUP(A587,'FY27 Prelim Elig'!$A$7:$B$865,3,FALSE)</f>
        <v>#REF!</v>
      </c>
    </row>
    <row r="588" spans="1:14" x14ac:dyDescent="0.25">
      <c r="A588" s="36" t="s">
        <v>1411</v>
      </c>
      <c r="B588" s="36" t="s">
        <v>560</v>
      </c>
      <c r="C588" s="37">
        <v>166</v>
      </c>
      <c r="D588" s="37">
        <v>1408</v>
      </c>
      <c r="E588" s="7">
        <v>0.11789772727272728</v>
      </c>
      <c r="G588" s="37">
        <v>205</v>
      </c>
      <c r="H588" s="37">
        <v>1462</v>
      </c>
      <c r="I588" s="7">
        <v>0.140218878248974</v>
      </c>
      <c r="J588" s="8"/>
      <c r="K588" s="9">
        <f t="shared" si="107"/>
        <v>39</v>
      </c>
      <c r="L588" s="9">
        <f t="shared" si="102"/>
        <v>54</v>
      </c>
      <c r="M588" s="10">
        <f t="shared" si="103"/>
        <v>2.232115097624672E-2</v>
      </c>
      <c r="N588" s="8" t="e">
        <f>VLOOKUP(A588,'FY27 Prelim Elig'!$A$7:$B$865,3,FALSE)</f>
        <v>#REF!</v>
      </c>
    </row>
    <row r="589" spans="1:14" x14ac:dyDescent="0.25">
      <c r="A589" s="36" t="s">
        <v>1412</v>
      </c>
      <c r="B589" s="36" t="s">
        <v>561</v>
      </c>
      <c r="C589" s="37">
        <v>1243</v>
      </c>
      <c r="D589" s="37">
        <v>12277</v>
      </c>
      <c r="E589" s="7">
        <v>0.10124623279302761</v>
      </c>
      <c r="G589" s="37">
        <v>1256</v>
      </c>
      <c r="H589" s="37">
        <v>12980</v>
      </c>
      <c r="I589" s="7">
        <v>9.6764252696456082E-2</v>
      </c>
      <c r="J589" s="8"/>
      <c r="K589" s="9">
        <f t="shared" si="107"/>
        <v>13</v>
      </c>
      <c r="L589" s="9">
        <f t="shared" si="102"/>
        <v>703</v>
      </c>
      <c r="M589" s="10">
        <f t="shared" si="103"/>
        <v>-4.4819800965715251E-3</v>
      </c>
      <c r="N589" s="8" t="e">
        <f>VLOOKUP(A589,'FY27 Prelim Elig'!$A$7:$B$865,3,FALSE)</f>
        <v>#REF!</v>
      </c>
    </row>
    <row r="590" spans="1:14" x14ac:dyDescent="0.25">
      <c r="A590" s="36" t="s">
        <v>1413</v>
      </c>
      <c r="B590" s="36" t="s">
        <v>562</v>
      </c>
      <c r="C590" s="37">
        <v>38</v>
      </c>
      <c r="D590" s="37">
        <v>333</v>
      </c>
      <c r="E590" s="7">
        <v>0.11411411411411411</v>
      </c>
      <c r="G590" s="37">
        <v>49</v>
      </c>
      <c r="H590" s="37">
        <v>346</v>
      </c>
      <c r="I590" s="7">
        <v>0.1416184971098266</v>
      </c>
      <c r="J590" s="8"/>
      <c r="K590" s="9">
        <f t="shared" si="107"/>
        <v>11</v>
      </c>
      <c r="L590" s="9">
        <f t="shared" si="102"/>
        <v>13</v>
      </c>
      <c r="M590" s="10">
        <f t="shared" si="103"/>
        <v>2.7504382995712492E-2</v>
      </c>
      <c r="N590" s="8" t="e">
        <f>VLOOKUP(A590,'FY27 Prelim Elig'!$A$7:$B$865,3,FALSE)</f>
        <v>#REF!</v>
      </c>
    </row>
    <row r="591" spans="1:14" x14ac:dyDescent="0.25">
      <c r="A591" s="36" t="s">
        <v>1414</v>
      </c>
      <c r="B591" s="36" t="s">
        <v>563</v>
      </c>
      <c r="C591" s="37">
        <v>154</v>
      </c>
      <c r="D591" s="37">
        <v>1767</v>
      </c>
      <c r="E591" s="7">
        <v>8.7153367289190722E-2</v>
      </c>
      <c r="G591" s="37">
        <v>209</v>
      </c>
      <c r="H591" s="37">
        <v>2103</v>
      </c>
      <c r="I591" s="7">
        <v>9.9381835473133617E-2</v>
      </c>
      <c r="J591" s="8"/>
      <c r="K591" s="9">
        <f t="shared" si="107"/>
        <v>55</v>
      </c>
      <c r="L591" s="9">
        <f t="shared" si="102"/>
        <v>336</v>
      </c>
      <c r="M591" s="10">
        <f t="shared" si="103"/>
        <v>1.2228468183942895E-2</v>
      </c>
      <c r="N591" s="8" t="e">
        <f>VLOOKUP(A591,'FY27 Prelim Elig'!$A$7:$B$865,3,FALSE)</f>
        <v>#REF!</v>
      </c>
    </row>
    <row r="592" spans="1:14" x14ac:dyDescent="0.25">
      <c r="A592" s="36" t="s">
        <v>1415</v>
      </c>
      <c r="B592" s="36" t="s">
        <v>564</v>
      </c>
      <c r="C592" s="37">
        <v>85</v>
      </c>
      <c r="D592" s="37">
        <v>798</v>
      </c>
      <c r="E592" s="7">
        <v>0.10651629072681704</v>
      </c>
      <c r="G592" s="37">
        <v>66</v>
      </c>
      <c r="H592" s="37">
        <v>848</v>
      </c>
      <c r="I592" s="7">
        <v>7.783018867924528E-2</v>
      </c>
      <c r="J592" s="8"/>
      <c r="K592" s="9">
        <f t="shared" si="107"/>
        <v>-19</v>
      </c>
      <c r="L592" s="9">
        <f t="shared" si="102"/>
        <v>50</v>
      </c>
      <c r="M592" s="10">
        <f t="shared" si="103"/>
        <v>-2.8686102047571757E-2</v>
      </c>
      <c r="N592" s="8" t="e">
        <f>VLOOKUP(A592,'FY27 Prelim Elig'!$A$7:$B$865,3,FALSE)</f>
        <v>#REF!</v>
      </c>
    </row>
    <row r="593" spans="1:14" x14ac:dyDescent="0.25">
      <c r="A593" s="36" t="s">
        <v>1416</v>
      </c>
      <c r="B593" s="36" t="s">
        <v>565</v>
      </c>
      <c r="C593" s="37">
        <v>226</v>
      </c>
      <c r="D593" s="37">
        <v>1431</v>
      </c>
      <c r="E593" s="7">
        <v>0.15793151642208245</v>
      </c>
      <c r="G593" s="37">
        <v>237</v>
      </c>
      <c r="H593" s="37">
        <v>1443</v>
      </c>
      <c r="I593" s="7">
        <v>0.16424116424116425</v>
      </c>
      <c r="J593" s="8"/>
      <c r="K593" s="9">
        <f t="shared" si="107"/>
        <v>11</v>
      </c>
      <c r="L593" s="9">
        <f t="shared" si="102"/>
        <v>12</v>
      </c>
      <c r="M593" s="10">
        <f t="shared" si="103"/>
        <v>6.3096478190818039E-3</v>
      </c>
      <c r="N593" s="8" t="e">
        <f>VLOOKUP(A593,'FY27 Prelim Elig'!$A$7:$B$865,3,FALSE)</f>
        <v>#REF!</v>
      </c>
    </row>
    <row r="594" spans="1:14" x14ac:dyDescent="0.25">
      <c r="A594" s="36" t="s">
        <v>1417</v>
      </c>
      <c r="B594" s="36" t="s">
        <v>566</v>
      </c>
      <c r="C594" s="37">
        <v>63</v>
      </c>
      <c r="D594" s="37">
        <v>532</v>
      </c>
      <c r="E594" s="7">
        <v>0.11842105263157894</v>
      </c>
      <c r="G594" s="37">
        <v>75</v>
      </c>
      <c r="H594" s="37">
        <v>504</v>
      </c>
      <c r="I594" s="7">
        <v>0.14880952380952381</v>
      </c>
      <c r="J594" s="8"/>
      <c r="K594" s="9">
        <f t="shared" si="107"/>
        <v>12</v>
      </c>
      <c r="L594" s="9">
        <f t="shared" si="102"/>
        <v>-28</v>
      </c>
      <c r="M594" s="10">
        <f t="shared" si="103"/>
        <v>3.0388471177944867E-2</v>
      </c>
      <c r="N594" s="8" t="e">
        <f>VLOOKUP(A594,'FY27 Prelim Elig'!$A$7:$B$865,3,FALSE)</f>
        <v>#REF!</v>
      </c>
    </row>
    <row r="595" spans="1:14" x14ac:dyDescent="0.25">
      <c r="A595" s="36" t="s">
        <v>1418</v>
      </c>
      <c r="B595" s="36" t="s">
        <v>567</v>
      </c>
      <c r="C595" s="37">
        <v>46</v>
      </c>
      <c r="D595" s="37">
        <v>643</v>
      </c>
      <c r="E595" s="7">
        <v>7.1539657853810265E-2</v>
      </c>
      <c r="G595" s="37">
        <v>54</v>
      </c>
      <c r="H595" s="37">
        <v>580</v>
      </c>
      <c r="I595" s="7">
        <v>9.3103448275862075E-2</v>
      </c>
      <c r="J595" s="8"/>
      <c r="K595" s="9">
        <f t="shared" si="107"/>
        <v>8</v>
      </c>
      <c r="L595" s="9">
        <f t="shared" si="102"/>
        <v>-63</v>
      </c>
      <c r="M595" s="10">
        <f t="shared" si="103"/>
        <v>2.156379042205181E-2</v>
      </c>
      <c r="N595" s="8" t="e">
        <f>VLOOKUP(A595,'FY27 Prelim Elig'!$A$7:$B$865,3,FALSE)</f>
        <v>#REF!</v>
      </c>
    </row>
    <row r="596" spans="1:14" x14ac:dyDescent="0.25">
      <c r="A596" s="36" t="s">
        <v>1419</v>
      </c>
      <c r="B596" s="36" t="s">
        <v>568</v>
      </c>
      <c r="C596" s="37">
        <v>249</v>
      </c>
      <c r="D596" s="37">
        <v>1089</v>
      </c>
      <c r="E596" s="7">
        <v>0.22865013774104684</v>
      </c>
      <c r="G596" s="37">
        <v>285</v>
      </c>
      <c r="H596" s="37">
        <v>1157</v>
      </c>
      <c r="I596" s="7">
        <v>0.24632670700086431</v>
      </c>
      <c r="J596" s="8"/>
      <c r="K596" s="9">
        <f t="shared" si="107"/>
        <v>36</v>
      </c>
      <c r="L596" s="9">
        <f t="shared" si="102"/>
        <v>68</v>
      </c>
      <c r="M596" s="10">
        <f t="shared" si="103"/>
        <v>1.7676569259817476E-2</v>
      </c>
      <c r="N596" s="8" t="e">
        <f>VLOOKUP(A596,'FY27 Prelim Elig'!$A$7:$B$865,3,FALSE)</f>
        <v>#REF!</v>
      </c>
    </row>
    <row r="597" spans="1:14" x14ac:dyDescent="0.25">
      <c r="A597" s="36" t="s">
        <v>1420</v>
      </c>
      <c r="B597" s="36" t="s">
        <v>569</v>
      </c>
      <c r="C597" s="37">
        <v>480</v>
      </c>
      <c r="D597" s="37">
        <v>1754</v>
      </c>
      <c r="E597" s="7">
        <v>0.27366020524515394</v>
      </c>
      <c r="G597" s="37">
        <v>507</v>
      </c>
      <c r="H597" s="37">
        <v>1768</v>
      </c>
      <c r="I597" s="7">
        <v>0.28676470588235292</v>
      </c>
      <c r="J597" s="8"/>
      <c r="K597" s="9">
        <f t="shared" si="107"/>
        <v>27</v>
      </c>
      <c r="L597" s="9">
        <f t="shared" si="102"/>
        <v>14</v>
      </c>
      <c r="M597" s="10">
        <f t="shared" si="103"/>
        <v>1.3104500637198979E-2</v>
      </c>
      <c r="N597" s="8" t="e">
        <f>VLOOKUP(A597,'FY27 Prelim Elig'!$A$7:$B$865,3,FALSE)</f>
        <v>#REF!</v>
      </c>
    </row>
    <row r="598" spans="1:14" x14ac:dyDescent="0.25">
      <c r="A598" s="36" t="s">
        <v>1421</v>
      </c>
      <c r="B598" s="36" t="s">
        <v>570</v>
      </c>
      <c r="C598" s="37">
        <v>192</v>
      </c>
      <c r="D598" s="37">
        <v>4509</v>
      </c>
      <c r="E598" s="7">
        <v>4.2581503659347972E-2</v>
      </c>
      <c r="G598" s="37">
        <v>273</v>
      </c>
      <c r="H598" s="37">
        <v>5458</v>
      </c>
      <c r="I598" s="7">
        <v>5.0018321729571269E-2</v>
      </c>
      <c r="J598" s="8"/>
      <c r="K598" s="9">
        <f t="shared" si="107"/>
        <v>81</v>
      </c>
      <c r="L598" s="9">
        <f t="shared" si="102"/>
        <v>949</v>
      </c>
      <c r="M598" s="10">
        <f t="shared" si="103"/>
        <v>7.4368180702232972E-3</v>
      </c>
      <c r="N598" s="8" t="e">
        <f>VLOOKUP(A598,'FY27 Prelim Elig'!$A$7:$B$865,3,FALSE)</f>
        <v>#REF!</v>
      </c>
    </row>
    <row r="599" spans="1:14" x14ac:dyDescent="0.25">
      <c r="A599" s="36" t="s">
        <v>1422</v>
      </c>
      <c r="B599" s="36" t="s">
        <v>571</v>
      </c>
      <c r="C599" s="37">
        <v>23</v>
      </c>
      <c r="D599" s="37">
        <v>243</v>
      </c>
      <c r="E599" s="7">
        <v>9.4650205761316872E-2</v>
      </c>
      <c r="G599" s="37">
        <v>33</v>
      </c>
      <c r="H599" s="37">
        <v>265</v>
      </c>
      <c r="I599" s="7">
        <v>0.12452830188679245</v>
      </c>
      <c r="J599" s="8"/>
      <c r="K599" s="9">
        <f t="shared" si="107"/>
        <v>10</v>
      </c>
      <c r="L599" s="9">
        <f t="shared" si="102"/>
        <v>22</v>
      </c>
      <c r="M599" s="10">
        <f t="shared" si="103"/>
        <v>2.9878096125475581E-2</v>
      </c>
      <c r="N599" s="8" t="e">
        <f>VLOOKUP(A599,'FY27 Prelim Elig'!$A$7:$B$865,3,FALSE)</f>
        <v>#REF!</v>
      </c>
    </row>
    <row r="600" spans="1:14" x14ac:dyDescent="0.25">
      <c r="A600" s="36" t="s">
        <v>1423</v>
      </c>
      <c r="B600" s="36" t="s">
        <v>572</v>
      </c>
      <c r="C600" s="37">
        <v>60</v>
      </c>
      <c r="D600" s="37">
        <v>613</v>
      </c>
      <c r="E600" s="7">
        <v>9.7879282218597069E-2</v>
      </c>
      <c r="G600" s="37">
        <v>70</v>
      </c>
      <c r="H600" s="37">
        <v>573</v>
      </c>
      <c r="I600" s="7">
        <v>0.12216404886561955</v>
      </c>
      <c r="J600" s="8"/>
      <c r="K600" s="9">
        <f t="shared" si="107"/>
        <v>10</v>
      </c>
      <c r="L600" s="9">
        <f t="shared" si="102"/>
        <v>-40</v>
      </c>
      <c r="M600" s="10">
        <f t="shared" si="103"/>
        <v>2.4284766647022477E-2</v>
      </c>
      <c r="N600" s="8" t="e">
        <f>VLOOKUP(A600,'FY27 Prelim Elig'!$A$7:$B$865,3,FALSE)</f>
        <v>#REF!</v>
      </c>
    </row>
    <row r="601" spans="1:14" x14ac:dyDescent="0.25">
      <c r="A601" s="36" t="s">
        <v>1424</v>
      </c>
      <c r="B601" s="36" t="s">
        <v>573</v>
      </c>
      <c r="C601" s="37">
        <v>161</v>
      </c>
      <c r="D601" s="37">
        <v>1330</v>
      </c>
      <c r="E601" s="7">
        <v>0.12105263157894737</v>
      </c>
      <c r="G601" s="37">
        <v>218</v>
      </c>
      <c r="H601" s="37">
        <v>1467</v>
      </c>
      <c r="I601" s="7">
        <v>0.14860259032038173</v>
      </c>
      <c r="J601" s="8"/>
      <c r="K601" s="9">
        <f t="shared" si="107"/>
        <v>57</v>
      </c>
      <c r="L601" s="9">
        <f t="shared" si="102"/>
        <v>137</v>
      </c>
      <c r="M601" s="10">
        <f t="shared" si="103"/>
        <v>2.7549958741434358E-2</v>
      </c>
      <c r="N601" s="8" t="e">
        <f>VLOOKUP(A601,'FY27 Prelim Elig'!$A$7:$B$865,3,FALSE)</f>
        <v>#REF!</v>
      </c>
    </row>
    <row r="602" spans="1:14" x14ac:dyDescent="0.25">
      <c r="A602" s="36" t="s">
        <v>1425</v>
      </c>
      <c r="B602" s="36" t="s">
        <v>574</v>
      </c>
      <c r="C602" s="37">
        <v>69</v>
      </c>
      <c r="D602" s="37">
        <v>533</v>
      </c>
      <c r="E602" s="7">
        <v>0.12945590994371481</v>
      </c>
      <c r="G602" s="37">
        <v>86</v>
      </c>
      <c r="H602" s="37">
        <v>630</v>
      </c>
      <c r="I602" s="7">
        <v>0.13650793650793649</v>
      </c>
      <c r="J602" s="8"/>
      <c r="K602" s="9">
        <f t="shared" si="107"/>
        <v>17</v>
      </c>
      <c r="L602" s="9">
        <f t="shared" si="102"/>
        <v>97</v>
      </c>
      <c r="M602" s="10">
        <f t="shared" si="103"/>
        <v>7.0520265642216862E-3</v>
      </c>
      <c r="N602" s="8" t="e">
        <f>VLOOKUP(A602,'FY27 Prelim Elig'!$A$7:$B$865,3,FALSE)</f>
        <v>#REF!</v>
      </c>
    </row>
    <row r="603" spans="1:14" x14ac:dyDescent="0.25">
      <c r="A603" s="36" t="s">
        <v>1426</v>
      </c>
      <c r="B603" s="36" t="s">
        <v>575</v>
      </c>
      <c r="C603" s="37">
        <v>43</v>
      </c>
      <c r="D603" s="37">
        <v>462</v>
      </c>
      <c r="E603" s="7">
        <v>9.3073593073593072E-2</v>
      </c>
      <c r="G603" s="37">
        <v>44</v>
      </c>
      <c r="H603" s="37">
        <v>445</v>
      </c>
      <c r="I603" s="7">
        <v>9.8876404494382023E-2</v>
      </c>
      <c r="J603" s="8"/>
      <c r="K603" s="9">
        <f t="shared" si="107"/>
        <v>1</v>
      </c>
      <c r="L603" s="9">
        <f t="shared" si="102"/>
        <v>-17</v>
      </c>
      <c r="M603" s="10">
        <f t="shared" si="103"/>
        <v>5.8028114207889503E-3</v>
      </c>
      <c r="N603" s="8" t="e">
        <f>VLOOKUP(A603,'FY27 Prelim Elig'!$A$7:$B$865,3,FALSE)</f>
        <v>#REF!</v>
      </c>
    </row>
    <row r="604" spans="1:14" x14ac:dyDescent="0.25">
      <c r="A604" s="36" t="s">
        <v>1427</v>
      </c>
      <c r="B604" s="36" t="s">
        <v>576</v>
      </c>
      <c r="C604" s="37">
        <v>59</v>
      </c>
      <c r="D604" s="37">
        <v>910</v>
      </c>
      <c r="E604" s="7">
        <v>6.4835164835164841E-2</v>
      </c>
      <c r="G604" s="37">
        <v>80</v>
      </c>
      <c r="H604" s="37">
        <v>975</v>
      </c>
      <c r="I604" s="7">
        <v>8.2051282051282051E-2</v>
      </c>
      <c r="J604" s="8"/>
      <c r="K604" s="9">
        <f t="shared" si="107"/>
        <v>21</v>
      </c>
      <c r="L604" s="9">
        <f t="shared" si="102"/>
        <v>65</v>
      </c>
      <c r="M604" s="10">
        <f t="shared" si="103"/>
        <v>1.721611721611721E-2</v>
      </c>
      <c r="N604" s="8" t="e">
        <f>VLOOKUP(A604,'FY27 Prelim Elig'!$A$7:$B$865,3,FALSE)</f>
        <v>#REF!</v>
      </c>
    </row>
    <row r="605" spans="1:14" x14ac:dyDescent="0.25">
      <c r="A605" s="36" t="s">
        <v>1428</v>
      </c>
      <c r="B605" s="36" t="s">
        <v>577</v>
      </c>
      <c r="C605" s="37">
        <v>225</v>
      </c>
      <c r="D605" s="37">
        <v>2130</v>
      </c>
      <c r="E605" s="7">
        <v>0.10563380281690141</v>
      </c>
      <c r="G605" s="37">
        <v>275</v>
      </c>
      <c r="H605" s="37">
        <v>2028</v>
      </c>
      <c r="I605" s="7">
        <v>0.13560157790927022</v>
      </c>
      <c r="J605" s="8"/>
      <c r="K605" s="9">
        <f t="shared" si="107"/>
        <v>50</v>
      </c>
      <c r="L605" s="9">
        <f t="shared" si="102"/>
        <v>-102</v>
      </c>
      <c r="M605" s="10">
        <f t="shared" si="103"/>
        <v>2.9967775092368809E-2</v>
      </c>
      <c r="N605" s="8" t="e">
        <f>VLOOKUP(A605,'FY27 Prelim Elig'!$A$7:$B$865,3,FALSE)</f>
        <v>#REF!</v>
      </c>
    </row>
    <row r="606" spans="1:14" x14ac:dyDescent="0.25">
      <c r="A606" s="36" t="s">
        <v>1429</v>
      </c>
      <c r="B606" s="36" t="s">
        <v>578</v>
      </c>
      <c r="C606" s="37">
        <v>496</v>
      </c>
      <c r="D606" s="37">
        <v>3556</v>
      </c>
      <c r="E606" s="7">
        <v>0.13948256467941508</v>
      </c>
      <c r="G606" s="37">
        <v>635</v>
      </c>
      <c r="H606" s="37">
        <v>3524</v>
      </c>
      <c r="I606" s="7">
        <v>0.18019296254256525</v>
      </c>
      <c r="J606" s="8"/>
      <c r="K606" s="9">
        <f t="shared" si="107"/>
        <v>139</v>
      </c>
      <c r="L606" s="9">
        <f t="shared" si="102"/>
        <v>-32</v>
      </c>
      <c r="M606" s="10">
        <f t="shared" si="103"/>
        <v>4.0710397863150172E-2</v>
      </c>
      <c r="N606" s="8" t="e">
        <f>VLOOKUP(A606,'FY27 Prelim Elig'!$A$7:$B$865,3,FALSE)</f>
        <v>#REF!</v>
      </c>
    </row>
    <row r="607" spans="1:14" x14ac:dyDescent="0.25">
      <c r="A607" s="36" t="s">
        <v>1430</v>
      </c>
      <c r="B607" s="36" t="s">
        <v>579</v>
      </c>
      <c r="C607" s="37">
        <v>73</v>
      </c>
      <c r="D607" s="37">
        <v>211</v>
      </c>
      <c r="E607" s="7">
        <v>0.34597156398104267</v>
      </c>
      <c r="G607" s="37">
        <v>70</v>
      </c>
      <c r="H607" s="37">
        <v>165</v>
      </c>
      <c r="I607" s="7">
        <v>0.42424242424242425</v>
      </c>
      <c r="J607" s="8"/>
      <c r="K607" s="9">
        <f t="shared" si="107"/>
        <v>-3</v>
      </c>
      <c r="L607" s="9">
        <f t="shared" si="102"/>
        <v>-46</v>
      </c>
      <c r="M607" s="10">
        <f t="shared" si="103"/>
        <v>7.8270860261381581E-2</v>
      </c>
      <c r="N607" s="8" t="e">
        <f>VLOOKUP(A607,'FY27 Prelim Elig'!$A$7:$B$865,3,FALSE)</f>
        <v>#REF!</v>
      </c>
    </row>
    <row r="608" spans="1:14" x14ac:dyDescent="0.25">
      <c r="A608" s="36" t="s">
        <v>1431</v>
      </c>
      <c r="B608" s="36" t="s">
        <v>580</v>
      </c>
      <c r="C608" s="37">
        <v>60</v>
      </c>
      <c r="D608" s="37">
        <v>390</v>
      </c>
      <c r="E608" s="7">
        <v>0.15384615384615385</v>
      </c>
      <c r="G608" s="37">
        <v>60</v>
      </c>
      <c r="H608" s="37">
        <v>488</v>
      </c>
      <c r="I608" s="7">
        <v>0.12295081967213115</v>
      </c>
      <c r="J608" s="8"/>
      <c r="K608" s="9">
        <f t="shared" si="107"/>
        <v>0</v>
      </c>
      <c r="L608" s="9">
        <f t="shared" si="102"/>
        <v>98</v>
      </c>
      <c r="M608" s="10">
        <f t="shared" si="103"/>
        <v>-3.0895334174022709E-2</v>
      </c>
      <c r="N608" s="8" t="e">
        <f>VLOOKUP(A608,'FY27 Prelim Elig'!$A$7:$B$865,3,FALSE)</f>
        <v>#REF!</v>
      </c>
    </row>
    <row r="609" spans="1:14" x14ac:dyDescent="0.25">
      <c r="A609" s="36" t="s">
        <v>1432</v>
      </c>
      <c r="B609" s="36" t="s">
        <v>581</v>
      </c>
      <c r="C609" s="37">
        <v>129</v>
      </c>
      <c r="D609" s="37">
        <v>815</v>
      </c>
      <c r="E609" s="7">
        <v>0.15828220858895706</v>
      </c>
      <c r="G609" s="37">
        <v>169</v>
      </c>
      <c r="H609" s="37">
        <v>885</v>
      </c>
      <c r="I609" s="7">
        <v>0.19096045197740114</v>
      </c>
      <c r="J609" s="8"/>
      <c r="K609" s="9">
        <f t="shared" si="107"/>
        <v>40</v>
      </c>
      <c r="L609" s="9">
        <f t="shared" si="102"/>
        <v>70</v>
      </c>
      <c r="M609" s="10">
        <f t="shared" si="103"/>
        <v>3.2678243388444078E-2</v>
      </c>
      <c r="N609" s="8" t="e">
        <f>VLOOKUP(A609,'FY27 Prelim Elig'!$A$7:$B$865,3,FALSE)</f>
        <v>#REF!</v>
      </c>
    </row>
    <row r="610" spans="1:14" x14ac:dyDescent="0.25">
      <c r="A610" s="36" t="s">
        <v>1433</v>
      </c>
      <c r="B610" s="36" t="s">
        <v>582</v>
      </c>
      <c r="C610" s="37">
        <v>3945</v>
      </c>
      <c r="D610" s="37">
        <v>15628</v>
      </c>
      <c r="E610" s="7">
        <v>0.25243153314563604</v>
      </c>
      <c r="G610" s="37">
        <v>4580</v>
      </c>
      <c r="H610" s="37">
        <v>15308</v>
      </c>
      <c r="I610" s="7">
        <v>0.29918996603083353</v>
      </c>
      <c r="J610" s="8"/>
      <c r="K610" s="9">
        <f t="shared" si="107"/>
        <v>635</v>
      </c>
      <c r="L610" s="9">
        <f t="shared" si="102"/>
        <v>-320</v>
      </c>
      <c r="M610" s="10">
        <f t="shared" si="103"/>
        <v>4.6758432885197487E-2</v>
      </c>
      <c r="N610" s="8" t="e">
        <f>VLOOKUP(A610,'FY27 Prelim Elig'!$A$7:$B$865,3,FALSE)</f>
        <v>#REF!</v>
      </c>
    </row>
    <row r="611" spans="1:14" x14ac:dyDescent="0.25">
      <c r="A611" s="36" t="s">
        <v>1434</v>
      </c>
      <c r="B611" s="36" t="s">
        <v>583</v>
      </c>
      <c r="C611" s="37">
        <v>114</v>
      </c>
      <c r="D611" s="37">
        <v>1910</v>
      </c>
      <c r="E611" s="7">
        <v>5.9685863874345553E-2</v>
      </c>
      <c r="G611" s="37">
        <v>115</v>
      </c>
      <c r="H611" s="37">
        <v>1714</v>
      </c>
      <c r="I611" s="7">
        <v>6.7094515752625442E-2</v>
      </c>
      <c r="J611" s="8"/>
      <c r="K611" s="9">
        <f t="shared" si="107"/>
        <v>1</v>
      </c>
      <c r="L611" s="9">
        <f t="shared" si="102"/>
        <v>-196</v>
      </c>
      <c r="M611" s="10">
        <f t="shared" si="103"/>
        <v>7.4086518782798885E-3</v>
      </c>
      <c r="N611" s="8" t="e">
        <f>VLOOKUP(A611,'FY27 Prelim Elig'!$A$7:$B$865,3,FALSE)</f>
        <v>#REF!</v>
      </c>
    </row>
    <row r="612" spans="1:14" x14ac:dyDescent="0.25">
      <c r="A612" s="36" t="s">
        <v>1435</v>
      </c>
      <c r="B612" s="36" t="s">
        <v>584</v>
      </c>
      <c r="C612" s="37">
        <v>120</v>
      </c>
      <c r="D612" s="37">
        <v>929</v>
      </c>
      <c r="E612" s="7">
        <v>0.12917115177610333</v>
      </c>
      <c r="G612" s="37">
        <v>143</v>
      </c>
      <c r="H612" s="37">
        <v>965</v>
      </c>
      <c r="I612" s="7">
        <v>0.14818652849740932</v>
      </c>
      <c r="J612" s="8"/>
      <c r="K612" s="9">
        <f t="shared" si="107"/>
        <v>23</v>
      </c>
      <c r="L612" s="9">
        <f t="shared" si="102"/>
        <v>36</v>
      </c>
      <c r="M612" s="10">
        <f t="shared" si="103"/>
        <v>1.9015376721305988E-2</v>
      </c>
      <c r="N612" s="8" t="e">
        <f>VLOOKUP(A612,'FY27 Prelim Elig'!$A$7:$B$865,3,FALSE)</f>
        <v>#REF!</v>
      </c>
    </row>
    <row r="613" spans="1:14" x14ac:dyDescent="0.25">
      <c r="A613" s="36" t="s">
        <v>1436</v>
      </c>
      <c r="B613" s="36" t="s">
        <v>585</v>
      </c>
      <c r="C613" s="37">
        <v>195</v>
      </c>
      <c r="D613" s="37">
        <v>1224</v>
      </c>
      <c r="E613" s="7">
        <v>0.15931372549019607</v>
      </c>
      <c r="G613" s="37">
        <v>197</v>
      </c>
      <c r="H613" s="37">
        <v>1223</v>
      </c>
      <c r="I613" s="7">
        <v>0.16107931316434995</v>
      </c>
      <c r="J613" s="8"/>
      <c r="K613" s="9">
        <f t="shared" si="107"/>
        <v>2</v>
      </c>
      <c r="L613" s="9">
        <f t="shared" si="102"/>
        <v>-1</v>
      </c>
      <c r="M613" s="10">
        <f t="shared" si="103"/>
        <v>1.7655876741538845E-3</v>
      </c>
      <c r="N613" s="8" t="e">
        <f>VLOOKUP(A613,'FY27 Prelim Elig'!$A$7:$B$865,3,FALSE)</f>
        <v>#REF!</v>
      </c>
    </row>
    <row r="614" spans="1:14" x14ac:dyDescent="0.25">
      <c r="A614" s="36" t="s">
        <v>1437</v>
      </c>
      <c r="B614" s="36" t="s">
        <v>586</v>
      </c>
      <c r="C614" s="37">
        <v>37</v>
      </c>
      <c r="D614" s="37">
        <v>428</v>
      </c>
      <c r="E614" s="7">
        <v>8.6448598130841117E-2</v>
      </c>
      <c r="G614" s="37">
        <v>49</v>
      </c>
      <c r="H614" s="37">
        <v>424</v>
      </c>
      <c r="I614" s="7">
        <v>0.11556603773584906</v>
      </c>
      <c r="J614" s="8"/>
      <c r="K614" s="9">
        <f t="shared" si="107"/>
        <v>12</v>
      </c>
      <c r="L614" s="9">
        <f t="shared" si="102"/>
        <v>-4</v>
      </c>
      <c r="M614" s="10">
        <f t="shared" si="103"/>
        <v>2.9117439605007941E-2</v>
      </c>
      <c r="N614" s="8" t="e">
        <f>VLOOKUP(A614,'FY27 Prelim Elig'!$A$7:$B$865,3,FALSE)</f>
        <v>#REF!</v>
      </c>
    </row>
    <row r="615" spans="1:14" x14ac:dyDescent="0.25">
      <c r="A615" s="36" t="s">
        <v>1438</v>
      </c>
      <c r="B615" s="36" t="s">
        <v>587</v>
      </c>
      <c r="C615" s="37">
        <v>80</v>
      </c>
      <c r="D615" s="37">
        <v>607</v>
      </c>
      <c r="E615" s="7">
        <v>0.13179571663920922</v>
      </c>
      <c r="G615" s="37">
        <v>96</v>
      </c>
      <c r="H615" s="37">
        <v>602</v>
      </c>
      <c r="I615" s="7">
        <v>0.15946843853820597</v>
      </c>
      <c r="J615" s="8"/>
      <c r="K615" s="9">
        <f t="shared" si="107"/>
        <v>16</v>
      </c>
      <c r="L615" s="9">
        <f t="shared" si="102"/>
        <v>-5</v>
      </c>
      <c r="M615" s="10">
        <f t="shared" si="103"/>
        <v>2.7672721898996749E-2</v>
      </c>
      <c r="N615" s="8" t="e">
        <f>VLOOKUP(A615,'FY27 Prelim Elig'!$A$7:$B$865,3,FALSE)</f>
        <v>#REF!</v>
      </c>
    </row>
    <row r="616" spans="1:14" x14ac:dyDescent="0.25">
      <c r="A616" s="36" t="s">
        <v>1439</v>
      </c>
      <c r="B616" s="36" t="s">
        <v>588</v>
      </c>
      <c r="C616" s="37">
        <v>1559</v>
      </c>
      <c r="D616" s="37">
        <v>27085</v>
      </c>
      <c r="E616" s="7">
        <v>5.7559534797858594E-2</v>
      </c>
      <c r="G616" s="37">
        <v>1646</v>
      </c>
      <c r="H616" s="37">
        <v>26603</v>
      </c>
      <c r="I616" s="7">
        <v>6.1872721121678007E-2</v>
      </c>
      <c r="J616" s="8"/>
      <c r="K616" s="9">
        <f t="shared" si="107"/>
        <v>87</v>
      </c>
      <c r="L616" s="9">
        <f t="shared" si="102"/>
        <v>-482</v>
      </c>
      <c r="M616" s="10">
        <f t="shared" si="103"/>
        <v>4.3131863238194124E-3</v>
      </c>
      <c r="N616" s="8" t="e">
        <f>VLOOKUP(A616,'FY27 Prelim Elig'!$A$7:$B$865,3,FALSE)</f>
        <v>#REF!</v>
      </c>
    </row>
    <row r="617" spans="1:14" x14ac:dyDescent="0.25">
      <c r="A617" s="36" t="s">
        <v>1440</v>
      </c>
      <c r="B617" s="36" t="s">
        <v>589</v>
      </c>
      <c r="C617" s="37">
        <v>189</v>
      </c>
      <c r="D617" s="37">
        <v>2590</v>
      </c>
      <c r="E617" s="7">
        <v>7.2972972972972977E-2</v>
      </c>
      <c r="G617" s="37">
        <v>262</v>
      </c>
      <c r="H617" s="37">
        <v>2467</v>
      </c>
      <c r="I617" s="7">
        <v>0.10620186461289015</v>
      </c>
      <c r="J617" s="8"/>
      <c r="K617" s="9">
        <f t="shared" si="107"/>
        <v>73</v>
      </c>
      <c r="L617" s="9">
        <f t="shared" si="102"/>
        <v>-123</v>
      </c>
      <c r="M617" s="10">
        <f t="shared" si="103"/>
        <v>3.3228891639917171E-2</v>
      </c>
      <c r="N617" s="8" t="e">
        <f>VLOOKUP(A617,'FY27 Prelim Elig'!$A$7:$B$865,3,FALSE)</f>
        <v>#REF!</v>
      </c>
    </row>
    <row r="618" spans="1:14" x14ac:dyDescent="0.25">
      <c r="A618" s="36" t="s">
        <v>1441</v>
      </c>
      <c r="B618" s="36" t="s">
        <v>590</v>
      </c>
      <c r="C618" s="37">
        <v>59</v>
      </c>
      <c r="D618" s="37">
        <v>276</v>
      </c>
      <c r="E618" s="7">
        <v>0.21376811594202899</v>
      </c>
      <c r="G618" s="37">
        <v>63</v>
      </c>
      <c r="H618" s="37">
        <v>319</v>
      </c>
      <c r="I618" s="7">
        <v>0.19749216300940439</v>
      </c>
      <c r="J618" s="8"/>
      <c r="K618" s="9">
        <f t="shared" si="107"/>
        <v>4</v>
      </c>
      <c r="L618" s="9">
        <f t="shared" si="102"/>
        <v>43</v>
      </c>
      <c r="M618" s="10">
        <f t="shared" si="103"/>
        <v>-1.6275952932624599E-2</v>
      </c>
      <c r="N618" s="8" t="e">
        <f>VLOOKUP(A618,'FY27 Prelim Elig'!$A$7:$B$865,3,FALSE)</f>
        <v>#REF!</v>
      </c>
    </row>
    <row r="619" spans="1:14" x14ac:dyDescent="0.25">
      <c r="A619" s="36" t="s">
        <v>1442</v>
      </c>
      <c r="B619" s="36" t="s">
        <v>591</v>
      </c>
      <c r="C619" s="37">
        <v>61</v>
      </c>
      <c r="D619" s="37">
        <v>240</v>
      </c>
      <c r="E619" s="7">
        <v>0.25416666666666665</v>
      </c>
      <c r="G619" s="37">
        <v>83</v>
      </c>
      <c r="H619" s="37">
        <v>246</v>
      </c>
      <c r="I619" s="7">
        <v>0.33739837398373984</v>
      </c>
      <c r="J619" s="8"/>
      <c r="K619" s="9">
        <f t="shared" si="107"/>
        <v>22</v>
      </c>
      <c r="L619" s="9">
        <f t="shared" si="102"/>
        <v>6</v>
      </c>
      <c r="M619" s="10">
        <f t="shared" si="103"/>
        <v>8.3231707317073189E-2</v>
      </c>
      <c r="N619" s="8" t="e">
        <f>VLOOKUP(A619,'FY27 Prelim Elig'!$A$7:$B$865,3,FALSE)</f>
        <v>#REF!</v>
      </c>
    </row>
    <row r="620" spans="1:14" x14ac:dyDescent="0.25">
      <c r="A620" s="36" t="s">
        <v>1443</v>
      </c>
      <c r="B620" s="36" t="s">
        <v>592</v>
      </c>
      <c r="C620" s="37">
        <v>81</v>
      </c>
      <c r="D620" s="37">
        <v>1475</v>
      </c>
      <c r="E620" s="7">
        <v>5.4915254237288137E-2</v>
      </c>
      <c r="G620" s="37">
        <v>71</v>
      </c>
      <c r="H620" s="37">
        <v>1567</v>
      </c>
      <c r="I620" s="7">
        <v>4.530950861518826E-2</v>
      </c>
      <c r="J620" s="8"/>
      <c r="K620" s="9">
        <f t="shared" si="107"/>
        <v>-10</v>
      </c>
      <c r="L620" s="9">
        <f t="shared" si="102"/>
        <v>92</v>
      </c>
      <c r="M620" s="10">
        <f t="shared" si="103"/>
        <v>-9.6057456220998774E-3</v>
      </c>
      <c r="N620" s="8" t="e">
        <f>VLOOKUP(A620,'FY27 Prelim Elig'!$A$7:$B$865,3,FALSE)</f>
        <v>#REF!</v>
      </c>
    </row>
    <row r="621" spans="1:14" x14ac:dyDescent="0.25">
      <c r="A621" s="36" t="s">
        <v>1444</v>
      </c>
      <c r="B621" s="36" t="s">
        <v>593</v>
      </c>
      <c r="C621" s="37">
        <v>177</v>
      </c>
      <c r="D621" s="37">
        <v>500</v>
      </c>
      <c r="E621" s="7">
        <v>0.35399999999999998</v>
      </c>
      <c r="G621" s="37">
        <v>182</v>
      </c>
      <c r="H621" s="37">
        <v>473</v>
      </c>
      <c r="I621" s="7">
        <v>0.38477801268498946</v>
      </c>
      <c r="J621" s="8"/>
      <c r="K621" s="9">
        <f t="shared" si="107"/>
        <v>5</v>
      </c>
      <c r="L621" s="9">
        <f t="shared" si="102"/>
        <v>-27</v>
      </c>
      <c r="M621" s="10">
        <f t="shared" si="103"/>
        <v>3.0778012684989475E-2</v>
      </c>
      <c r="N621" s="8" t="e">
        <f>VLOOKUP(A621,'FY27 Prelim Elig'!$A$7:$B$865,3,FALSE)</f>
        <v>#REF!</v>
      </c>
    </row>
    <row r="622" spans="1:14" x14ac:dyDescent="0.25">
      <c r="A622" s="36" t="s">
        <v>1445</v>
      </c>
      <c r="B622" s="36" t="s">
        <v>594</v>
      </c>
      <c r="C622" s="37">
        <v>34</v>
      </c>
      <c r="D622" s="37">
        <v>762</v>
      </c>
      <c r="E622" s="7">
        <v>4.4619422572178477E-2</v>
      </c>
      <c r="G622" s="37">
        <v>43</v>
      </c>
      <c r="H622" s="37">
        <v>904</v>
      </c>
      <c r="I622" s="7">
        <v>4.7566371681415927E-2</v>
      </c>
      <c r="J622" s="8"/>
      <c r="K622" s="9">
        <f t="shared" si="107"/>
        <v>9</v>
      </c>
      <c r="L622" s="9">
        <f t="shared" si="102"/>
        <v>142</v>
      </c>
      <c r="M622" s="10">
        <f t="shared" si="103"/>
        <v>2.9469491092374497E-3</v>
      </c>
      <c r="N622" s="8" t="e">
        <f>VLOOKUP(A622,'FY27 Prelim Elig'!$A$7:$B$865,3,FALSE)</f>
        <v>#REF!</v>
      </c>
    </row>
    <row r="623" spans="1:14" x14ac:dyDescent="0.25">
      <c r="A623" s="36" t="s">
        <v>1446</v>
      </c>
      <c r="B623" s="36" t="s">
        <v>595</v>
      </c>
      <c r="C623" s="37">
        <v>74</v>
      </c>
      <c r="D623" s="37">
        <v>619</v>
      </c>
      <c r="E623" s="7">
        <v>0.11954765751211632</v>
      </c>
      <c r="G623" s="37">
        <v>77</v>
      </c>
      <c r="H623" s="37">
        <v>612</v>
      </c>
      <c r="I623" s="7">
        <v>0.12581699346405228</v>
      </c>
      <c r="J623" s="8"/>
      <c r="K623" s="9">
        <f t="shared" si="107"/>
        <v>3</v>
      </c>
      <c r="L623" s="9">
        <f t="shared" si="102"/>
        <v>-7</v>
      </c>
      <c r="M623" s="10">
        <f t="shared" si="103"/>
        <v>6.2693359519359615E-3</v>
      </c>
      <c r="N623" s="8" t="e">
        <f>VLOOKUP(A623,'FY27 Prelim Elig'!$A$7:$B$865,3,FALSE)</f>
        <v>#REF!</v>
      </c>
    </row>
    <row r="624" spans="1:14" x14ac:dyDescent="0.25">
      <c r="A624" s="36" t="s">
        <v>1447</v>
      </c>
      <c r="B624" s="36" t="s">
        <v>596</v>
      </c>
      <c r="C624" s="37">
        <v>194</v>
      </c>
      <c r="D624" s="37">
        <v>1240</v>
      </c>
      <c r="E624" s="7">
        <v>0.15645161290322582</v>
      </c>
      <c r="G624" s="37">
        <v>231</v>
      </c>
      <c r="H624" s="37">
        <v>1253</v>
      </c>
      <c r="I624" s="7">
        <v>0.18435754189944134</v>
      </c>
      <c r="J624" s="8"/>
      <c r="K624" s="9">
        <f t="shared" si="107"/>
        <v>37</v>
      </c>
      <c r="L624" s="9">
        <f t="shared" si="102"/>
        <v>13</v>
      </c>
      <c r="M624" s="10">
        <f t="shared" si="103"/>
        <v>2.7905928996215523E-2</v>
      </c>
      <c r="N624" s="8" t="e">
        <f>VLOOKUP(A624,'FY27 Prelim Elig'!$A$7:$B$865,3,FALSE)</f>
        <v>#REF!</v>
      </c>
    </row>
    <row r="625" spans="1:14" x14ac:dyDescent="0.25">
      <c r="A625" s="36" t="s">
        <v>1448</v>
      </c>
      <c r="B625" s="36" t="s">
        <v>597</v>
      </c>
      <c r="C625" s="37">
        <v>89</v>
      </c>
      <c r="D625" s="37">
        <v>745</v>
      </c>
      <c r="E625" s="7">
        <v>0.11946308724832215</v>
      </c>
      <c r="G625" s="37">
        <v>103</v>
      </c>
      <c r="H625" s="37">
        <v>751</v>
      </c>
      <c r="I625" s="7">
        <v>0.13715046604527298</v>
      </c>
      <c r="J625" s="8"/>
      <c r="K625" s="9">
        <f t="shared" si="107"/>
        <v>14</v>
      </c>
      <c r="L625" s="9">
        <f t="shared" si="102"/>
        <v>6</v>
      </c>
      <c r="M625" s="10">
        <f t="shared" si="103"/>
        <v>1.7687378796950828E-2</v>
      </c>
      <c r="N625" s="8" t="e">
        <f>VLOOKUP(A625,'FY27 Prelim Elig'!$A$7:$B$865,3,FALSE)</f>
        <v>#REF!</v>
      </c>
    </row>
    <row r="626" spans="1:14" x14ac:dyDescent="0.25">
      <c r="A626" s="36" t="s">
        <v>1449</v>
      </c>
      <c r="B626" s="36" t="s">
        <v>598</v>
      </c>
      <c r="C626" s="37">
        <v>91</v>
      </c>
      <c r="D626" s="37">
        <v>705</v>
      </c>
      <c r="E626" s="7">
        <v>0.12907801418439716</v>
      </c>
      <c r="G626" s="37">
        <v>108</v>
      </c>
      <c r="H626" s="37">
        <v>729</v>
      </c>
      <c r="I626" s="7">
        <v>0.14814814814814814</v>
      </c>
      <c r="J626" s="8"/>
      <c r="K626" s="9">
        <f t="shared" si="107"/>
        <v>17</v>
      </c>
      <c r="L626" s="9">
        <f t="shared" si="102"/>
        <v>24</v>
      </c>
      <c r="M626" s="10">
        <f t="shared" si="103"/>
        <v>1.9070133963750985E-2</v>
      </c>
      <c r="N626" s="8" t="e">
        <f>VLOOKUP(A626,'FY27 Prelim Elig'!$A$7:$B$865,3,FALSE)</f>
        <v>#REF!</v>
      </c>
    </row>
    <row r="627" spans="1:14" x14ac:dyDescent="0.25">
      <c r="A627" s="36" t="s">
        <v>1450</v>
      </c>
      <c r="B627" s="36" t="s">
        <v>599</v>
      </c>
      <c r="C627" s="37">
        <v>78</v>
      </c>
      <c r="D627" s="37">
        <v>351</v>
      </c>
      <c r="E627" s="7">
        <v>0.22222222222222221</v>
      </c>
      <c r="G627" s="37">
        <v>76</v>
      </c>
      <c r="H627" s="37">
        <v>303</v>
      </c>
      <c r="I627" s="7">
        <v>0.25082508250825081</v>
      </c>
      <c r="J627" s="8"/>
      <c r="K627" s="9">
        <f t="shared" si="107"/>
        <v>-2</v>
      </c>
      <c r="L627" s="9">
        <f t="shared" si="102"/>
        <v>-48</v>
      </c>
      <c r="M627" s="10">
        <f t="shared" si="103"/>
        <v>2.8602860286028597E-2</v>
      </c>
      <c r="N627" s="8" t="e">
        <f>VLOOKUP(A627,'FY27 Prelim Elig'!$A$7:$B$865,3,FALSE)</f>
        <v>#REF!</v>
      </c>
    </row>
    <row r="628" spans="1:14" x14ac:dyDescent="0.25">
      <c r="A628" s="36" t="s">
        <v>1451</v>
      </c>
      <c r="B628" s="36" t="s">
        <v>600</v>
      </c>
      <c r="C628" s="37">
        <v>123</v>
      </c>
      <c r="D628" s="37">
        <v>1011</v>
      </c>
      <c r="E628" s="7">
        <v>0.12166172106824925</v>
      </c>
      <c r="G628" s="37">
        <v>145</v>
      </c>
      <c r="H628" s="37">
        <v>1033</v>
      </c>
      <c r="I628" s="7">
        <v>0.1403678606001936</v>
      </c>
      <c r="J628" s="8"/>
      <c r="K628" s="9">
        <f t="shared" si="107"/>
        <v>22</v>
      </c>
      <c r="L628" s="9">
        <f t="shared" si="102"/>
        <v>22</v>
      </c>
      <c r="M628" s="10">
        <f t="shared" si="103"/>
        <v>1.8706139531944346E-2</v>
      </c>
      <c r="N628" s="8" t="e">
        <f>VLOOKUP(A628,'FY27 Prelim Elig'!$A$7:$B$865,3,FALSE)</f>
        <v>#REF!</v>
      </c>
    </row>
    <row r="629" spans="1:14" x14ac:dyDescent="0.25">
      <c r="A629" s="36" t="s">
        <v>1452</v>
      </c>
      <c r="B629" s="36" t="s">
        <v>601</v>
      </c>
      <c r="C629" s="37">
        <v>358</v>
      </c>
      <c r="D629" s="37">
        <v>1711</v>
      </c>
      <c r="E629" s="7">
        <v>0.2092343658679135</v>
      </c>
      <c r="G629" s="37">
        <v>456</v>
      </c>
      <c r="H629" s="37">
        <v>1538</v>
      </c>
      <c r="I629" s="7">
        <v>0.29648894668400522</v>
      </c>
      <c r="J629" s="8"/>
      <c r="K629" s="9">
        <f t="shared" si="107"/>
        <v>98</v>
      </c>
      <c r="L629" s="9">
        <f t="shared" si="102"/>
        <v>-173</v>
      </c>
      <c r="M629" s="10">
        <f t="shared" si="103"/>
        <v>8.725458081609172E-2</v>
      </c>
      <c r="N629" s="8" t="e">
        <f>VLOOKUP(A629,'FY27 Prelim Elig'!$A$7:$B$865,3,FALSE)</f>
        <v>#REF!</v>
      </c>
    </row>
    <row r="630" spans="1:14" x14ac:dyDescent="0.25">
      <c r="A630" s="36" t="s">
        <v>1453</v>
      </c>
      <c r="B630" s="36" t="s">
        <v>602</v>
      </c>
      <c r="C630" s="37">
        <v>35</v>
      </c>
      <c r="D630" s="37">
        <v>197</v>
      </c>
      <c r="E630" s="7">
        <v>0.17766497461928935</v>
      </c>
      <c r="G630" s="37">
        <v>26</v>
      </c>
      <c r="H630" s="37">
        <v>197</v>
      </c>
      <c r="I630" s="7">
        <v>0.13197969543147209</v>
      </c>
      <c r="J630" s="8"/>
      <c r="K630" s="9">
        <f t="shared" si="107"/>
        <v>-9</v>
      </c>
      <c r="L630" s="9">
        <f t="shared" si="102"/>
        <v>0</v>
      </c>
      <c r="M630" s="10">
        <f t="shared" si="103"/>
        <v>-4.5685279187817257E-2</v>
      </c>
      <c r="N630" s="8" t="e">
        <f>VLOOKUP(A630,'FY27 Prelim Elig'!$A$7:$B$865,3,FALSE)</f>
        <v>#REF!</v>
      </c>
    </row>
    <row r="631" spans="1:14" x14ac:dyDescent="0.25">
      <c r="A631" s="36" t="s">
        <v>1454</v>
      </c>
      <c r="B631" s="36" t="s">
        <v>603</v>
      </c>
      <c r="C631" s="37">
        <v>195</v>
      </c>
      <c r="D631" s="37">
        <v>1909</v>
      </c>
      <c r="E631" s="7">
        <v>0.10214772132006286</v>
      </c>
      <c r="G631" s="37">
        <v>229</v>
      </c>
      <c r="H631" s="37">
        <v>1947</v>
      </c>
      <c r="I631" s="7">
        <v>0.11761684643040575</v>
      </c>
      <c r="J631" s="8"/>
      <c r="K631" s="9">
        <f t="shared" si="107"/>
        <v>34</v>
      </c>
      <c r="L631" s="9">
        <f t="shared" si="102"/>
        <v>38</v>
      </c>
      <c r="M631" s="10">
        <f t="shared" si="103"/>
        <v>1.5469125110342888E-2</v>
      </c>
      <c r="N631" s="8" t="e">
        <f>VLOOKUP(A631,'FY27 Prelim Elig'!$A$7:$B$865,3,FALSE)</f>
        <v>#REF!</v>
      </c>
    </row>
    <row r="632" spans="1:14" x14ac:dyDescent="0.25">
      <c r="A632" s="36" t="s">
        <v>1455</v>
      </c>
      <c r="B632" s="36" t="s">
        <v>604</v>
      </c>
      <c r="C632" s="37">
        <v>28</v>
      </c>
      <c r="D632" s="37">
        <v>427</v>
      </c>
      <c r="E632" s="7">
        <v>6.5573770491803282E-2</v>
      </c>
      <c r="G632" s="37">
        <v>30</v>
      </c>
      <c r="H632" s="37">
        <v>429</v>
      </c>
      <c r="I632" s="7">
        <v>6.9000000000000006E-2</v>
      </c>
      <c r="J632" s="8"/>
      <c r="K632" s="9">
        <f t="shared" si="107"/>
        <v>2</v>
      </c>
      <c r="L632" s="9">
        <f t="shared" si="102"/>
        <v>2</v>
      </c>
      <c r="M632" s="10">
        <f t="shared" si="103"/>
        <v>3.4262295081967237E-3</v>
      </c>
      <c r="N632" s="8" t="s">
        <v>14404</v>
      </c>
    </row>
    <row r="633" spans="1:14" x14ac:dyDescent="0.25">
      <c r="A633" s="36" t="s">
        <v>1456</v>
      </c>
      <c r="B633" s="36" t="s">
        <v>605</v>
      </c>
      <c r="C633" s="37">
        <v>8</v>
      </c>
      <c r="D633" s="37">
        <v>118</v>
      </c>
      <c r="E633" s="7">
        <v>6.7796610169491525E-2</v>
      </c>
      <c r="G633" s="88">
        <v>13</v>
      </c>
      <c r="H633" s="88">
        <v>100</v>
      </c>
      <c r="I633" s="89">
        <f t="shared" ref="I633:I646" si="108">IF(H633&gt;0,G633/H633,0)</f>
        <v>0.13</v>
      </c>
      <c r="J633" s="8"/>
      <c r="K633" s="9">
        <f t="shared" si="107"/>
        <v>5</v>
      </c>
      <c r="L633" s="9">
        <f t="shared" si="102"/>
        <v>-18</v>
      </c>
      <c r="M633" s="10">
        <f t="shared" si="103"/>
        <v>6.2203389830508479E-2</v>
      </c>
      <c r="N633" s="8" t="e">
        <f>VLOOKUP(A633,'FY27 Prelim Elig'!$A$7:$B$865,3,FALSE)</f>
        <v>#REF!</v>
      </c>
    </row>
    <row r="634" spans="1:14" x14ac:dyDescent="0.25">
      <c r="A634" s="36" t="s">
        <v>1457</v>
      </c>
      <c r="B634" s="36" t="s">
        <v>606</v>
      </c>
      <c r="C634" s="37">
        <v>40</v>
      </c>
      <c r="D634" s="37">
        <v>888</v>
      </c>
      <c r="E634" s="7">
        <v>4.5045045045045043E-2</v>
      </c>
      <c r="G634" s="88">
        <v>33</v>
      </c>
      <c r="H634" s="88">
        <v>829</v>
      </c>
      <c r="I634" s="89">
        <f t="shared" si="108"/>
        <v>3.9806996381182146E-2</v>
      </c>
      <c r="J634" s="8"/>
      <c r="K634" s="9">
        <f t="shared" si="107"/>
        <v>-7</v>
      </c>
      <c r="L634" s="9">
        <f t="shared" si="102"/>
        <v>-59</v>
      </c>
      <c r="M634" s="10">
        <f t="shared" si="103"/>
        <v>-5.2380486638628973E-3</v>
      </c>
      <c r="N634" s="8" t="e">
        <f>VLOOKUP(A634,'FY27 Prelim Elig'!$A$7:$B$865,3,FALSE)</f>
        <v>#REF!</v>
      </c>
    </row>
    <row r="635" spans="1:14" x14ac:dyDescent="0.25">
      <c r="A635" s="36" t="s">
        <v>1458</v>
      </c>
      <c r="B635" s="36" t="s">
        <v>607</v>
      </c>
      <c r="C635" s="37">
        <v>34</v>
      </c>
      <c r="D635" s="37">
        <v>695</v>
      </c>
      <c r="E635" s="7">
        <v>4.8920863309352518E-2</v>
      </c>
      <c r="G635" s="88">
        <v>45</v>
      </c>
      <c r="H635" s="88">
        <v>789</v>
      </c>
      <c r="I635" s="89">
        <f t="shared" si="108"/>
        <v>5.7034220532319393E-2</v>
      </c>
      <c r="J635" s="8"/>
      <c r="K635" s="9">
        <f t="shared" si="107"/>
        <v>11</v>
      </c>
      <c r="L635" s="9">
        <f t="shared" si="102"/>
        <v>94</v>
      </c>
      <c r="M635" s="10">
        <f t="shared" si="103"/>
        <v>8.1133572229668757E-3</v>
      </c>
      <c r="N635" s="8" t="e">
        <f>VLOOKUP(A635,'FY27 Prelim Elig'!$A$7:$B$865,3,FALSE)</f>
        <v>#REF!</v>
      </c>
    </row>
    <row r="636" spans="1:14" x14ac:dyDescent="0.25">
      <c r="A636" s="36" t="s">
        <v>1459</v>
      </c>
      <c r="B636" s="36" t="s">
        <v>608</v>
      </c>
      <c r="C636" s="37">
        <v>827</v>
      </c>
      <c r="D636" s="37">
        <v>2662</v>
      </c>
      <c r="E636" s="7">
        <v>0.31066867017280242</v>
      </c>
      <c r="G636" s="88">
        <v>906</v>
      </c>
      <c r="H636" s="88">
        <v>2755</v>
      </c>
      <c r="I636" s="89">
        <f t="shared" si="108"/>
        <v>0.32885662431941926</v>
      </c>
      <c r="J636" s="8"/>
      <c r="K636" s="9">
        <f t="shared" si="107"/>
        <v>79</v>
      </c>
      <c r="L636" s="9">
        <f t="shared" si="102"/>
        <v>93</v>
      </c>
      <c r="M636" s="10">
        <f t="shared" si="103"/>
        <v>1.8187954146616836E-2</v>
      </c>
      <c r="N636" s="8" t="e">
        <f>VLOOKUP(A636,'FY27 Prelim Elig'!$A$7:$B$865,3,FALSE)</f>
        <v>#REF!</v>
      </c>
    </row>
    <row r="637" spans="1:14" x14ac:dyDescent="0.25">
      <c r="A637" s="36" t="s">
        <v>1460</v>
      </c>
      <c r="B637" s="36" t="s">
        <v>609</v>
      </c>
      <c r="C637" s="37">
        <v>19</v>
      </c>
      <c r="D637" s="37">
        <v>272</v>
      </c>
      <c r="E637" s="7">
        <v>6.985294117647059E-2</v>
      </c>
      <c r="G637" s="88">
        <v>19</v>
      </c>
      <c r="H637" s="88">
        <v>278</v>
      </c>
      <c r="I637" s="89">
        <f t="shared" si="108"/>
        <v>6.83453237410072E-2</v>
      </c>
      <c r="J637" s="8"/>
      <c r="K637" s="9">
        <f t="shared" si="107"/>
        <v>0</v>
      </c>
      <c r="L637" s="9">
        <f t="shared" si="102"/>
        <v>6</v>
      </c>
      <c r="M637" s="10">
        <f t="shared" si="103"/>
        <v>-1.5076174354633903E-3</v>
      </c>
      <c r="N637" s="8" t="e">
        <f>VLOOKUP(A637,'FY27 Prelim Elig'!$A$7:$B$865,3,FALSE)</f>
        <v>#REF!</v>
      </c>
    </row>
    <row r="638" spans="1:14" x14ac:dyDescent="0.25">
      <c r="A638" s="36" t="s">
        <v>1461</v>
      </c>
      <c r="B638" s="36" t="s">
        <v>610</v>
      </c>
      <c r="C638" s="37">
        <v>127</v>
      </c>
      <c r="D638" s="37">
        <v>1078</v>
      </c>
      <c r="E638" s="7">
        <v>0.11781076066790352</v>
      </c>
      <c r="G638" s="88">
        <v>158</v>
      </c>
      <c r="H638" s="88">
        <v>1135</v>
      </c>
      <c r="I638" s="89">
        <f t="shared" si="108"/>
        <v>0.13920704845814977</v>
      </c>
      <c r="J638" s="8"/>
      <c r="K638" s="9">
        <f t="shared" si="107"/>
        <v>31</v>
      </c>
      <c r="L638" s="9">
        <f t="shared" si="102"/>
        <v>57</v>
      </c>
      <c r="M638" s="10">
        <f t="shared" si="103"/>
        <v>2.1396287790246243E-2</v>
      </c>
      <c r="N638" s="8" t="e">
        <f>VLOOKUP(A638,'FY27 Prelim Elig'!$A$7:$B$865,3,FALSE)</f>
        <v>#REF!</v>
      </c>
    </row>
    <row r="639" spans="1:14" x14ac:dyDescent="0.25">
      <c r="A639" s="36" t="s">
        <v>1462</v>
      </c>
      <c r="B639" s="36" t="s">
        <v>611</v>
      </c>
      <c r="C639" s="37">
        <v>65</v>
      </c>
      <c r="D639" s="37">
        <v>589</v>
      </c>
      <c r="E639" s="7">
        <v>0.11035653650254669</v>
      </c>
      <c r="G639" s="88">
        <v>70</v>
      </c>
      <c r="H639" s="88">
        <v>612</v>
      </c>
      <c r="I639" s="89">
        <f t="shared" si="108"/>
        <v>0.11437908496732026</v>
      </c>
      <c r="J639" s="8"/>
      <c r="K639" s="9">
        <f t="shared" si="107"/>
        <v>5</v>
      </c>
      <c r="L639" s="9">
        <f t="shared" si="102"/>
        <v>23</v>
      </c>
      <c r="M639" s="10">
        <f t="shared" si="103"/>
        <v>4.0225484647735676E-3</v>
      </c>
      <c r="N639" s="8" t="e">
        <f>VLOOKUP(A639,'FY27 Prelim Elig'!$A$7:$B$865,3,FALSE)</f>
        <v>#REF!</v>
      </c>
    </row>
    <row r="640" spans="1:14" x14ac:dyDescent="0.25">
      <c r="A640" s="36" t="s">
        <v>1463</v>
      </c>
      <c r="B640" s="36" t="s">
        <v>612</v>
      </c>
      <c r="C640" s="37">
        <v>58</v>
      </c>
      <c r="D640" s="37">
        <v>776</v>
      </c>
      <c r="E640" s="7">
        <v>7.4742268041237112E-2</v>
      </c>
      <c r="G640" s="88">
        <v>58</v>
      </c>
      <c r="H640" s="88">
        <v>737</v>
      </c>
      <c r="I640" s="89">
        <f t="shared" si="108"/>
        <v>7.8697421981004073E-2</v>
      </c>
      <c r="J640" s="8"/>
      <c r="K640" s="9">
        <f t="shared" si="107"/>
        <v>0</v>
      </c>
      <c r="L640" s="9">
        <f t="shared" si="102"/>
        <v>-39</v>
      </c>
      <c r="M640" s="10">
        <f t="shared" si="103"/>
        <v>3.9551539397669616E-3</v>
      </c>
      <c r="N640" s="8" t="e">
        <f>VLOOKUP(A640,'FY27 Prelim Elig'!$A$7:$B$865,3,FALSE)</f>
        <v>#REF!</v>
      </c>
    </row>
    <row r="641" spans="1:14" x14ac:dyDescent="0.25">
      <c r="A641" s="36" t="s">
        <v>1464</v>
      </c>
      <c r="B641" s="36" t="s">
        <v>613</v>
      </c>
      <c r="C641" s="37">
        <v>119</v>
      </c>
      <c r="D641" s="37">
        <v>915</v>
      </c>
      <c r="E641" s="7">
        <v>0.13005464480874318</v>
      </c>
      <c r="G641" s="88">
        <v>116</v>
      </c>
      <c r="H641" s="88">
        <v>917</v>
      </c>
      <c r="I641" s="89">
        <f t="shared" si="108"/>
        <v>0.12649945474372956</v>
      </c>
      <c r="J641" s="8"/>
      <c r="K641" s="9">
        <f t="shared" si="107"/>
        <v>-3</v>
      </c>
      <c r="L641" s="9">
        <f t="shared" si="102"/>
        <v>2</v>
      </c>
      <c r="M641" s="10">
        <f t="shared" si="103"/>
        <v>-3.5551900650136192E-3</v>
      </c>
      <c r="N641" s="8" t="e">
        <f>VLOOKUP(A641,'FY27 Prelim Elig'!$A$7:$B$865,3,FALSE)</f>
        <v>#REF!</v>
      </c>
    </row>
    <row r="642" spans="1:14" x14ac:dyDescent="0.25">
      <c r="A642" s="36" t="s">
        <v>1465</v>
      </c>
      <c r="B642" s="36" t="s">
        <v>614</v>
      </c>
      <c r="C642" s="37">
        <v>98</v>
      </c>
      <c r="D642" s="37">
        <v>1412</v>
      </c>
      <c r="E642" s="7">
        <v>6.9405099150141647E-2</v>
      </c>
      <c r="G642" s="88">
        <v>130</v>
      </c>
      <c r="H642" s="88">
        <v>1736</v>
      </c>
      <c r="I642" s="89">
        <f t="shared" si="108"/>
        <v>7.4884792626728106E-2</v>
      </c>
      <c r="J642" s="8"/>
      <c r="K642" s="9">
        <f t="shared" si="107"/>
        <v>32</v>
      </c>
      <c r="L642" s="9">
        <f t="shared" si="102"/>
        <v>324</v>
      </c>
      <c r="M642" s="10">
        <f t="shared" si="103"/>
        <v>5.4796934765864586E-3</v>
      </c>
      <c r="N642" s="8" t="e">
        <f>VLOOKUP(A642,'FY27 Prelim Elig'!$A$7:$B$865,3,FALSE)</f>
        <v>#REF!</v>
      </c>
    </row>
    <row r="643" spans="1:14" x14ac:dyDescent="0.25">
      <c r="A643" s="36" t="s">
        <v>1466</v>
      </c>
      <c r="B643" s="36" t="s">
        <v>615</v>
      </c>
      <c r="C643" s="37">
        <v>912</v>
      </c>
      <c r="D643" s="37">
        <v>6457</v>
      </c>
      <c r="E643" s="7">
        <v>0.1412420628774973</v>
      </c>
      <c r="G643" s="88">
        <v>1004</v>
      </c>
      <c r="H643" s="88">
        <v>6149</v>
      </c>
      <c r="I643" s="89">
        <f t="shared" si="108"/>
        <v>0.16327858188323305</v>
      </c>
      <c r="J643" s="8"/>
      <c r="K643" s="9">
        <f t="shared" si="107"/>
        <v>92</v>
      </c>
      <c r="L643" s="9">
        <f t="shared" si="102"/>
        <v>-308</v>
      </c>
      <c r="M643" s="10">
        <f t="shared" si="103"/>
        <v>2.203651900573575E-2</v>
      </c>
      <c r="N643" s="8" t="e">
        <f>VLOOKUP(A643,'FY27 Prelim Elig'!$A$7:$B$865,3,FALSE)</f>
        <v>#REF!</v>
      </c>
    </row>
    <row r="644" spans="1:14" x14ac:dyDescent="0.25">
      <c r="A644" s="36" t="s">
        <v>1467</v>
      </c>
      <c r="B644" s="36" t="s">
        <v>616</v>
      </c>
      <c r="C644" s="37">
        <v>86</v>
      </c>
      <c r="D644" s="37">
        <v>801</v>
      </c>
      <c r="E644" s="7">
        <v>0.10736579275905118</v>
      </c>
      <c r="G644" s="88">
        <v>92</v>
      </c>
      <c r="H644" s="88">
        <v>803</v>
      </c>
      <c r="I644" s="89">
        <f t="shared" si="108"/>
        <v>0.11457036114570361</v>
      </c>
      <c r="J644" s="8"/>
      <c r="K644" s="9">
        <f t="shared" si="107"/>
        <v>6</v>
      </c>
      <c r="L644" s="9">
        <f t="shared" si="102"/>
        <v>2</v>
      </c>
      <c r="M644" s="10">
        <f t="shared" si="103"/>
        <v>7.2045683866524268E-3</v>
      </c>
      <c r="N644" s="8" t="e">
        <f>VLOOKUP(A644,'FY27 Prelim Elig'!$A$7:$B$865,3,FALSE)</f>
        <v>#REF!</v>
      </c>
    </row>
    <row r="645" spans="1:14" x14ac:dyDescent="0.25">
      <c r="A645" s="36" t="s">
        <v>1468</v>
      </c>
      <c r="B645" s="36" t="s">
        <v>617</v>
      </c>
      <c r="C645" s="37">
        <v>175</v>
      </c>
      <c r="D645" s="37">
        <v>1930</v>
      </c>
      <c r="E645" s="7">
        <v>9.0673575129533682E-2</v>
      </c>
      <c r="G645" s="88">
        <v>239</v>
      </c>
      <c r="H645" s="88">
        <v>1909</v>
      </c>
      <c r="I645" s="89">
        <f t="shared" si="108"/>
        <v>0.12519643792561549</v>
      </c>
      <c r="J645" s="8"/>
      <c r="K645" s="9">
        <f t="shared" si="107"/>
        <v>64</v>
      </c>
      <c r="L645" s="9">
        <f t="shared" si="102"/>
        <v>-21</v>
      </c>
      <c r="M645" s="10">
        <f t="shared" si="103"/>
        <v>3.4522862796081813E-2</v>
      </c>
      <c r="N645" s="8" t="e">
        <f>VLOOKUP(A645,'FY27 Prelim Elig'!$A$7:$B$865,3,FALSE)</f>
        <v>#REF!</v>
      </c>
    </row>
    <row r="646" spans="1:14" x14ac:dyDescent="0.25">
      <c r="A646" s="36" t="s">
        <v>1469</v>
      </c>
      <c r="B646" s="36" t="s">
        <v>618</v>
      </c>
      <c r="C646" s="37">
        <v>1035</v>
      </c>
      <c r="D646" s="37">
        <v>7766</v>
      </c>
      <c r="E646" s="7">
        <v>0.13327324233839816</v>
      </c>
      <c r="G646" s="88">
        <v>1222</v>
      </c>
      <c r="H646" s="88">
        <v>7900</v>
      </c>
      <c r="I646" s="89">
        <f t="shared" si="108"/>
        <v>0.15468354430379747</v>
      </c>
      <c r="J646" s="8"/>
      <c r="K646" s="9">
        <f t="shared" si="107"/>
        <v>187</v>
      </c>
      <c r="L646" s="9">
        <f t="shared" si="102"/>
        <v>134</v>
      </c>
      <c r="M646" s="10">
        <f t="shared" si="103"/>
        <v>2.1410301965399309E-2</v>
      </c>
      <c r="N646" s="8" t="e">
        <f>VLOOKUP(A646,'FY27 Prelim Elig'!$A$7:$B$865,3,FALSE)</f>
        <v>#REF!</v>
      </c>
    </row>
    <row r="647" spans="1:14" x14ac:dyDescent="0.25">
      <c r="A647" s="36" t="s">
        <v>1470</v>
      </c>
      <c r="B647" s="36" t="s">
        <v>619</v>
      </c>
      <c r="C647" s="37">
        <v>45</v>
      </c>
      <c r="D647" s="37">
        <v>632</v>
      </c>
      <c r="E647" s="7">
        <v>7.1202531645569625E-2</v>
      </c>
      <c r="G647" s="37">
        <v>60</v>
      </c>
      <c r="H647" s="37">
        <v>580</v>
      </c>
      <c r="I647" s="7">
        <v>0.10344827586206896</v>
      </c>
      <c r="J647" s="8"/>
      <c r="K647" s="9">
        <f t="shared" si="107"/>
        <v>15</v>
      </c>
      <c r="L647" s="9">
        <f t="shared" si="102"/>
        <v>-52</v>
      </c>
      <c r="M647" s="10">
        <f t="shared" si="103"/>
        <v>3.2245744216499339E-2</v>
      </c>
      <c r="N647" s="8" t="e">
        <f>VLOOKUP(A647,'FY27 Prelim Elig'!$A$7:$B$865,3,FALSE)</f>
        <v>#REF!</v>
      </c>
    </row>
    <row r="648" spans="1:14" x14ac:dyDescent="0.25">
      <c r="A648" s="36" t="s">
        <v>1471</v>
      </c>
      <c r="B648" s="36" t="s">
        <v>620</v>
      </c>
      <c r="C648" s="37">
        <v>27</v>
      </c>
      <c r="D648" s="37">
        <v>220</v>
      </c>
      <c r="E648" s="7">
        <v>0.12272727272727273</v>
      </c>
      <c r="G648" s="88">
        <v>26</v>
      </c>
      <c r="H648" s="88">
        <v>226</v>
      </c>
      <c r="I648" s="89">
        <f t="shared" ref="I648:I671" si="109">IF(H648&gt;0,G648/H648,0)</f>
        <v>0.11504424778761062</v>
      </c>
      <c r="J648" s="8"/>
      <c r="K648" s="9">
        <f t="shared" si="107"/>
        <v>-1</v>
      </c>
      <c r="L648" s="9">
        <f t="shared" si="102"/>
        <v>6</v>
      </c>
      <c r="M648" s="10">
        <f t="shared" si="103"/>
        <v>-7.6830249396621086E-3</v>
      </c>
      <c r="N648" s="8" t="e">
        <f>VLOOKUP(A648,'FY27 Prelim Elig'!$A$7:$B$865,3,FALSE)</f>
        <v>#REF!</v>
      </c>
    </row>
    <row r="649" spans="1:14" x14ac:dyDescent="0.25">
      <c r="A649" s="36" t="s">
        <v>1472</v>
      </c>
      <c r="B649" s="36" t="s">
        <v>621</v>
      </c>
      <c r="C649" s="37">
        <v>70</v>
      </c>
      <c r="D649" s="37">
        <v>469</v>
      </c>
      <c r="E649" s="7">
        <v>0.14925373134328357</v>
      </c>
      <c r="G649" s="88">
        <v>80</v>
      </c>
      <c r="H649" s="88">
        <v>412</v>
      </c>
      <c r="I649" s="89">
        <f t="shared" si="109"/>
        <v>0.1941747572815534</v>
      </c>
      <c r="J649" s="8"/>
      <c r="K649" s="9">
        <f t="shared" si="107"/>
        <v>10</v>
      </c>
      <c r="L649" s="9">
        <f t="shared" ref="L649:L712" si="110">H649-D649</f>
        <v>-57</v>
      </c>
      <c r="M649" s="10">
        <f t="shared" ref="M649:M712" si="111">I649-E649</f>
        <v>4.4921025938269826E-2</v>
      </c>
      <c r="N649" s="8" t="e">
        <f>VLOOKUP(A649,'FY27 Prelim Elig'!$A$7:$B$865,3,FALSE)</f>
        <v>#REF!</v>
      </c>
    </row>
    <row r="650" spans="1:14" x14ac:dyDescent="0.25">
      <c r="A650" s="36" t="s">
        <v>1473</v>
      </c>
      <c r="B650" s="36" t="s">
        <v>622</v>
      </c>
      <c r="C650" s="37">
        <v>24</v>
      </c>
      <c r="D650" s="37">
        <v>224</v>
      </c>
      <c r="E650" s="7">
        <v>0.10714285714285714</v>
      </c>
      <c r="G650" s="88">
        <v>17</v>
      </c>
      <c r="H650" s="88">
        <v>193</v>
      </c>
      <c r="I650" s="89">
        <f t="shared" si="109"/>
        <v>8.8082901554404139E-2</v>
      </c>
      <c r="J650" s="8"/>
      <c r="K650" s="9">
        <f t="shared" ref="K650:K713" si="112">G650-C650</f>
        <v>-7</v>
      </c>
      <c r="L650" s="9">
        <f t="shared" si="110"/>
        <v>-31</v>
      </c>
      <c r="M650" s="10">
        <f t="shared" si="111"/>
        <v>-1.9059955588452998E-2</v>
      </c>
      <c r="N650" s="8" t="e">
        <f>VLOOKUP(A650,'FY27 Prelim Elig'!$A$7:$B$865,3,FALSE)</f>
        <v>#REF!</v>
      </c>
    </row>
    <row r="651" spans="1:14" x14ac:dyDescent="0.25">
      <c r="A651" s="36" t="s">
        <v>1474</v>
      </c>
      <c r="B651" s="36" t="s">
        <v>623</v>
      </c>
      <c r="C651" s="37">
        <v>452</v>
      </c>
      <c r="D651" s="37">
        <v>1618</v>
      </c>
      <c r="E651" s="7">
        <v>0.27935723114956734</v>
      </c>
      <c r="G651" s="88">
        <v>353</v>
      </c>
      <c r="H651" s="88">
        <v>1449</v>
      </c>
      <c r="I651" s="89">
        <f t="shared" si="109"/>
        <v>0.24361628709454797</v>
      </c>
      <c r="J651" s="8"/>
      <c r="K651" s="9">
        <f t="shared" si="112"/>
        <v>-99</v>
      </c>
      <c r="L651" s="9">
        <f t="shared" si="110"/>
        <v>-169</v>
      </c>
      <c r="M651" s="10">
        <f t="shared" si="111"/>
        <v>-3.5740944055019375E-2</v>
      </c>
      <c r="N651" s="8" t="e">
        <f>VLOOKUP(A651,'FY27 Prelim Elig'!$A$7:$B$865,3,FALSE)</f>
        <v>#REF!</v>
      </c>
    </row>
    <row r="652" spans="1:14" x14ac:dyDescent="0.25">
      <c r="A652" s="36" t="s">
        <v>1475</v>
      </c>
      <c r="B652" s="36" t="s">
        <v>624</v>
      </c>
      <c r="C652" s="37">
        <v>239</v>
      </c>
      <c r="D652" s="37">
        <v>1204</v>
      </c>
      <c r="E652" s="7">
        <v>0.19850498338870431</v>
      </c>
      <c r="G652" s="88">
        <v>192</v>
      </c>
      <c r="H652" s="88">
        <v>1077</v>
      </c>
      <c r="I652" s="89">
        <f t="shared" si="109"/>
        <v>0.17827298050139276</v>
      </c>
      <c r="J652" s="8"/>
      <c r="K652" s="9">
        <f t="shared" si="112"/>
        <v>-47</v>
      </c>
      <c r="L652" s="9">
        <f t="shared" si="110"/>
        <v>-127</v>
      </c>
      <c r="M652" s="10">
        <f t="shared" si="111"/>
        <v>-2.0232002887311556E-2</v>
      </c>
      <c r="N652" s="8" t="e">
        <f>VLOOKUP(A652,'FY27 Prelim Elig'!$A$7:$B$865,3,FALSE)</f>
        <v>#REF!</v>
      </c>
    </row>
    <row r="653" spans="1:14" x14ac:dyDescent="0.25">
      <c r="A653" s="36" t="s">
        <v>1476</v>
      </c>
      <c r="B653" s="36" t="s">
        <v>625</v>
      </c>
      <c r="C653" s="37">
        <v>276</v>
      </c>
      <c r="D653" s="37">
        <v>1896</v>
      </c>
      <c r="E653" s="7">
        <v>0.14556962025316456</v>
      </c>
      <c r="G653" s="88">
        <v>348</v>
      </c>
      <c r="H653" s="88">
        <v>2086</v>
      </c>
      <c r="I653" s="89">
        <f t="shared" si="109"/>
        <v>0.16682646212847554</v>
      </c>
      <c r="J653" s="8"/>
      <c r="K653" s="9">
        <f t="shared" si="112"/>
        <v>72</v>
      </c>
      <c r="L653" s="9">
        <f t="shared" si="110"/>
        <v>190</v>
      </c>
      <c r="M653" s="10">
        <f t="shared" si="111"/>
        <v>2.1256841875310989E-2</v>
      </c>
      <c r="N653" s="8" t="e">
        <f>VLOOKUP(A653,'FY27 Prelim Elig'!$A$7:$B$865,3,FALSE)</f>
        <v>#REF!</v>
      </c>
    </row>
    <row r="654" spans="1:14" x14ac:dyDescent="0.25">
      <c r="A654" s="36" t="s">
        <v>1477</v>
      </c>
      <c r="B654" s="36" t="s">
        <v>626</v>
      </c>
      <c r="C654" s="37">
        <v>101</v>
      </c>
      <c r="D654" s="37">
        <v>1117</v>
      </c>
      <c r="E654" s="7">
        <v>9.0420769919427033E-2</v>
      </c>
      <c r="G654" s="88">
        <v>128</v>
      </c>
      <c r="H654" s="88">
        <v>1122</v>
      </c>
      <c r="I654" s="89">
        <f t="shared" si="109"/>
        <v>0.1140819964349376</v>
      </c>
      <c r="J654" s="8"/>
      <c r="K654" s="9">
        <f t="shared" si="112"/>
        <v>27</v>
      </c>
      <c r="L654" s="9">
        <f t="shared" si="110"/>
        <v>5</v>
      </c>
      <c r="M654" s="10">
        <f t="shared" si="111"/>
        <v>2.3661226515510572E-2</v>
      </c>
      <c r="N654" s="8" t="e">
        <f>VLOOKUP(A654,'FY27 Prelim Elig'!$A$7:$B$865,3,FALSE)</f>
        <v>#REF!</v>
      </c>
    </row>
    <row r="655" spans="1:14" x14ac:dyDescent="0.25">
      <c r="A655" s="36" t="s">
        <v>1478</v>
      </c>
      <c r="B655" s="36" t="s">
        <v>627</v>
      </c>
      <c r="C655" s="37">
        <v>157</v>
      </c>
      <c r="D655" s="37">
        <v>992</v>
      </c>
      <c r="E655" s="7">
        <v>0.15826612903225806</v>
      </c>
      <c r="G655" s="88">
        <v>208</v>
      </c>
      <c r="H655" s="88">
        <v>941</v>
      </c>
      <c r="I655" s="89">
        <f t="shared" si="109"/>
        <v>0.22104144527098832</v>
      </c>
      <c r="J655" s="8"/>
      <c r="K655" s="9">
        <f t="shared" si="112"/>
        <v>51</v>
      </c>
      <c r="L655" s="9">
        <f t="shared" si="110"/>
        <v>-51</v>
      </c>
      <c r="M655" s="10">
        <f t="shared" si="111"/>
        <v>6.2775316238730255E-2</v>
      </c>
      <c r="N655" s="8" t="e">
        <f>VLOOKUP(A655,'FY27 Prelim Elig'!$A$7:$B$865,3,FALSE)</f>
        <v>#REF!</v>
      </c>
    </row>
    <row r="656" spans="1:14" x14ac:dyDescent="0.25">
      <c r="A656" s="36" t="s">
        <v>1479</v>
      </c>
      <c r="B656" s="36" t="s">
        <v>628</v>
      </c>
      <c r="C656" s="37">
        <v>158</v>
      </c>
      <c r="D656" s="37">
        <v>1533</v>
      </c>
      <c r="E656" s="7">
        <v>0.10306588388780169</v>
      </c>
      <c r="G656" s="88">
        <v>160</v>
      </c>
      <c r="H656" s="88">
        <v>1506</v>
      </c>
      <c r="I656" s="89">
        <f t="shared" si="109"/>
        <v>0.10624169986719788</v>
      </c>
      <c r="J656" s="8"/>
      <c r="K656" s="9">
        <f t="shared" si="112"/>
        <v>2</v>
      </c>
      <c r="L656" s="9">
        <f t="shared" si="110"/>
        <v>-27</v>
      </c>
      <c r="M656" s="10">
        <f t="shared" si="111"/>
        <v>3.1758159793961876E-3</v>
      </c>
      <c r="N656" s="8" t="e">
        <f>VLOOKUP(A656,'FY27 Prelim Elig'!$A$7:$B$865,3,FALSE)</f>
        <v>#REF!</v>
      </c>
    </row>
    <row r="657" spans="1:14" x14ac:dyDescent="0.25">
      <c r="A657" s="36" t="s">
        <v>1480</v>
      </c>
      <c r="B657" s="36" t="s">
        <v>629</v>
      </c>
      <c r="C657" s="37">
        <v>141</v>
      </c>
      <c r="D657" s="37">
        <v>577</v>
      </c>
      <c r="E657" s="7">
        <v>0.24436741767764297</v>
      </c>
      <c r="G657" s="88">
        <v>118</v>
      </c>
      <c r="H657" s="88">
        <v>577</v>
      </c>
      <c r="I657" s="89">
        <f t="shared" si="109"/>
        <v>0.20450606585788561</v>
      </c>
      <c r="J657" s="8"/>
      <c r="K657" s="9">
        <f t="shared" si="112"/>
        <v>-23</v>
      </c>
      <c r="L657" s="9">
        <f t="shared" si="110"/>
        <v>0</v>
      </c>
      <c r="M657" s="10">
        <f t="shared" si="111"/>
        <v>-3.9861351819757362E-2</v>
      </c>
      <c r="N657" s="8" t="e">
        <f>VLOOKUP(A657,'FY27 Prelim Elig'!$A$7:$B$865,3,FALSE)</f>
        <v>#REF!</v>
      </c>
    </row>
    <row r="658" spans="1:14" x14ac:dyDescent="0.25">
      <c r="A658" s="36" t="s">
        <v>1481</v>
      </c>
      <c r="B658" s="36" t="s">
        <v>630</v>
      </c>
      <c r="C658" s="37">
        <v>537</v>
      </c>
      <c r="D658" s="37">
        <v>3717</v>
      </c>
      <c r="E658" s="7">
        <v>0.14455584052226625</v>
      </c>
      <c r="G658" s="88">
        <v>727</v>
      </c>
      <c r="H658" s="88">
        <v>3493</v>
      </c>
      <c r="I658" s="89">
        <v>0.20810000000000001</v>
      </c>
      <c r="J658" s="8"/>
      <c r="K658" s="9">
        <f t="shared" si="112"/>
        <v>190</v>
      </c>
      <c r="L658" s="9">
        <f t="shared" si="110"/>
        <v>-224</v>
      </c>
      <c r="M658" s="10">
        <f t="shared" si="111"/>
        <v>6.3544159477733758E-2</v>
      </c>
      <c r="N658" s="8" t="e">
        <f>VLOOKUP(A658,'FY27 Prelim Elig'!$A$7:$B$865,3,FALSE)</f>
        <v>#REF!</v>
      </c>
    </row>
    <row r="659" spans="1:14" x14ac:dyDescent="0.25">
      <c r="A659" s="36" t="s">
        <v>1482</v>
      </c>
      <c r="B659" s="36" t="s">
        <v>631</v>
      </c>
      <c r="C659" s="37">
        <v>388</v>
      </c>
      <c r="D659" s="37">
        <v>2622</v>
      </c>
      <c r="E659" s="7">
        <v>0.14797864225781845</v>
      </c>
      <c r="G659" s="88">
        <v>456</v>
      </c>
      <c r="H659" s="88">
        <v>2750</v>
      </c>
      <c r="I659" s="89">
        <f t="shared" si="109"/>
        <v>0.16581818181818181</v>
      </c>
      <c r="J659" s="8"/>
      <c r="K659" s="9">
        <f t="shared" si="112"/>
        <v>68</v>
      </c>
      <c r="L659" s="9">
        <f t="shared" si="110"/>
        <v>128</v>
      </c>
      <c r="M659" s="10">
        <f t="shared" si="111"/>
        <v>1.7839539560363354E-2</v>
      </c>
      <c r="N659" s="8" t="e">
        <f>VLOOKUP(A659,'FY27 Prelim Elig'!$A$7:$B$865,3,FALSE)</f>
        <v>#REF!</v>
      </c>
    </row>
    <row r="660" spans="1:14" x14ac:dyDescent="0.25">
      <c r="A660" s="36" t="s">
        <v>1483</v>
      </c>
      <c r="B660" s="36" t="s">
        <v>632</v>
      </c>
      <c r="C660" s="37">
        <v>99</v>
      </c>
      <c r="D660" s="37">
        <v>914</v>
      </c>
      <c r="E660" s="7">
        <v>0.10831509846827134</v>
      </c>
      <c r="G660" s="88">
        <v>113</v>
      </c>
      <c r="H660" s="88">
        <v>946</v>
      </c>
      <c r="I660" s="89">
        <f t="shared" si="109"/>
        <v>0.11945031712473574</v>
      </c>
      <c r="J660" s="8"/>
      <c r="K660" s="9">
        <f t="shared" si="112"/>
        <v>14</v>
      </c>
      <c r="L660" s="9">
        <f t="shared" si="110"/>
        <v>32</v>
      </c>
      <c r="M660" s="10">
        <f t="shared" si="111"/>
        <v>1.1135218656464399E-2</v>
      </c>
      <c r="N660" s="8" t="e">
        <f>VLOOKUP(A660,'FY27 Prelim Elig'!$A$7:$B$865,3,FALSE)</f>
        <v>#REF!</v>
      </c>
    </row>
    <row r="661" spans="1:14" x14ac:dyDescent="0.25">
      <c r="A661" s="36" t="s">
        <v>1484</v>
      </c>
      <c r="B661" s="36" t="s">
        <v>633</v>
      </c>
      <c r="C661" s="37">
        <v>32</v>
      </c>
      <c r="D661" s="37">
        <v>705</v>
      </c>
      <c r="E661" s="7">
        <v>4.5390070921985819E-2</v>
      </c>
      <c r="G661" s="88">
        <v>30</v>
      </c>
      <c r="H661" s="88">
        <v>677</v>
      </c>
      <c r="I661" s="89">
        <f t="shared" si="109"/>
        <v>4.4313146233382568E-2</v>
      </c>
      <c r="J661" s="8"/>
      <c r="K661" s="9">
        <f t="shared" si="112"/>
        <v>-2</v>
      </c>
      <c r="L661" s="9">
        <f t="shared" si="110"/>
        <v>-28</v>
      </c>
      <c r="M661" s="10">
        <f t="shared" si="111"/>
        <v>-1.0769246886032507E-3</v>
      </c>
      <c r="N661" s="8" t="e">
        <f>VLOOKUP(A661,'FY27 Prelim Elig'!$A$7:$B$865,3,FALSE)</f>
        <v>#REF!</v>
      </c>
    </row>
    <row r="662" spans="1:14" x14ac:dyDescent="0.25">
      <c r="A662" s="36" t="s">
        <v>1485</v>
      </c>
      <c r="B662" s="36" t="s">
        <v>634</v>
      </c>
      <c r="C662" s="37">
        <v>544</v>
      </c>
      <c r="D662" s="37">
        <v>2204</v>
      </c>
      <c r="E662" s="7">
        <v>0.24682395644283123</v>
      </c>
      <c r="G662" s="88">
        <v>627</v>
      </c>
      <c r="H662" s="88">
        <v>2569</v>
      </c>
      <c r="I662" s="89">
        <f t="shared" si="109"/>
        <v>0.24406383806928766</v>
      </c>
      <c r="J662" s="8"/>
      <c r="K662" s="9">
        <f t="shared" si="112"/>
        <v>83</v>
      </c>
      <c r="L662" s="9">
        <f t="shared" si="110"/>
        <v>365</v>
      </c>
      <c r="M662" s="10">
        <f t="shared" si="111"/>
        <v>-2.760118373543563E-3</v>
      </c>
      <c r="N662" s="8" t="e">
        <f>VLOOKUP(A662,'FY27 Prelim Elig'!$A$7:$B$865,3,FALSE)</f>
        <v>#REF!</v>
      </c>
    </row>
    <row r="663" spans="1:14" x14ac:dyDescent="0.25">
      <c r="A663" s="36" t="s">
        <v>1486</v>
      </c>
      <c r="B663" s="36" t="s">
        <v>635</v>
      </c>
      <c r="C663" s="37">
        <v>63</v>
      </c>
      <c r="D663" s="37">
        <v>591</v>
      </c>
      <c r="E663" s="7">
        <v>0.1065989847715736</v>
      </c>
      <c r="G663" s="88">
        <v>85</v>
      </c>
      <c r="H663" s="88">
        <v>596</v>
      </c>
      <c r="I663" s="89">
        <f t="shared" si="109"/>
        <v>0.14261744966442952</v>
      </c>
      <c r="J663" s="8"/>
      <c r="K663" s="9">
        <f t="shared" si="112"/>
        <v>22</v>
      </c>
      <c r="L663" s="9">
        <f t="shared" si="110"/>
        <v>5</v>
      </c>
      <c r="M663" s="10">
        <f t="shared" si="111"/>
        <v>3.6018464892855914E-2</v>
      </c>
      <c r="N663" s="8" t="e">
        <f>VLOOKUP(A663,'FY27 Prelim Elig'!$A$7:$B$865,3,FALSE)</f>
        <v>#REF!</v>
      </c>
    </row>
    <row r="664" spans="1:14" x14ac:dyDescent="0.25">
      <c r="A664" s="36" t="s">
        <v>1487</v>
      </c>
      <c r="B664" s="36" t="s">
        <v>636</v>
      </c>
      <c r="C664" s="37">
        <v>84</v>
      </c>
      <c r="D664" s="37">
        <v>870</v>
      </c>
      <c r="E664" s="7">
        <v>9.6551724137931033E-2</v>
      </c>
      <c r="G664" s="88">
        <v>111</v>
      </c>
      <c r="H664" s="88">
        <v>1116</v>
      </c>
      <c r="I664" s="89">
        <f t="shared" si="109"/>
        <v>9.9462365591397844E-2</v>
      </c>
      <c r="J664" s="8"/>
      <c r="K664" s="9">
        <f t="shared" si="112"/>
        <v>27</v>
      </c>
      <c r="L664" s="9">
        <f t="shared" si="110"/>
        <v>246</v>
      </c>
      <c r="M664" s="10">
        <f t="shared" si="111"/>
        <v>2.9106414534668112E-3</v>
      </c>
      <c r="N664" s="8" t="e">
        <f>VLOOKUP(A664,'FY27 Prelim Elig'!$A$7:$B$865,3,FALSE)</f>
        <v>#REF!</v>
      </c>
    </row>
    <row r="665" spans="1:14" x14ac:dyDescent="0.25">
      <c r="A665" s="36" t="s">
        <v>1488</v>
      </c>
      <c r="B665" s="36" t="s">
        <v>637</v>
      </c>
      <c r="C665" s="37">
        <v>27</v>
      </c>
      <c r="D665" s="37">
        <v>336</v>
      </c>
      <c r="E665" s="7">
        <v>8.0357142857142863E-2</v>
      </c>
      <c r="G665" s="88">
        <v>23</v>
      </c>
      <c r="H665" s="88">
        <v>396</v>
      </c>
      <c r="I665" s="89">
        <f t="shared" si="109"/>
        <v>5.808080808080808E-2</v>
      </c>
      <c r="J665" s="8"/>
      <c r="K665" s="9">
        <f t="shared" si="112"/>
        <v>-4</v>
      </c>
      <c r="L665" s="9">
        <f t="shared" si="110"/>
        <v>60</v>
      </c>
      <c r="M665" s="10">
        <f t="shared" si="111"/>
        <v>-2.2276334776334783E-2</v>
      </c>
      <c r="N665" s="8" t="e">
        <f>VLOOKUP(A665,'FY27 Prelim Elig'!$A$7:$B$865,3,FALSE)</f>
        <v>#REF!</v>
      </c>
    </row>
    <row r="666" spans="1:14" x14ac:dyDescent="0.25">
      <c r="A666" s="36" t="s">
        <v>1489</v>
      </c>
      <c r="B666" s="36" t="s">
        <v>638</v>
      </c>
      <c r="C666" s="37">
        <v>78</v>
      </c>
      <c r="D666" s="37">
        <v>948</v>
      </c>
      <c r="E666" s="7">
        <v>8.2278481012658222E-2</v>
      </c>
      <c r="G666" s="88">
        <v>100</v>
      </c>
      <c r="H666" s="88">
        <v>1070</v>
      </c>
      <c r="I666" s="89">
        <f t="shared" si="109"/>
        <v>9.3457943925233641E-2</v>
      </c>
      <c r="J666" s="8"/>
      <c r="K666" s="9">
        <f t="shared" si="112"/>
        <v>22</v>
      </c>
      <c r="L666" s="9">
        <f t="shared" si="110"/>
        <v>122</v>
      </c>
      <c r="M666" s="10">
        <f t="shared" si="111"/>
        <v>1.1179462912575419E-2</v>
      </c>
      <c r="N666" s="8" t="e">
        <f>VLOOKUP(A666,'FY27 Prelim Elig'!$A$7:$B$865,3,FALSE)</f>
        <v>#REF!</v>
      </c>
    </row>
    <row r="667" spans="1:14" x14ac:dyDescent="0.25">
      <c r="A667" s="36" t="s">
        <v>1490</v>
      </c>
      <c r="B667" s="36" t="s">
        <v>639</v>
      </c>
      <c r="C667" s="37">
        <v>59</v>
      </c>
      <c r="D667" s="37">
        <v>1344</v>
      </c>
      <c r="E667" s="7">
        <v>4.3898809523809521E-2</v>
      </c>
      <c r="G667" s="88">
        <v>59</v>
      </c>
      <c r="H667" s="88">
        <v>1583</v>
      </c>
      <c r="I667" s="89">
        <f t="shared" si="109"/>
        <v>3.7271004421983576E-2</v>
      </c>
      <c r="J667" s="8"/>
      <c r="K667" s="9">
        <f t="shared" si="112"/>
        <v>0</v>
      </c>
      <c r="L667" s="9">
        <f t="shared" si="110"/>
        <v>239</v>
      </c>
      <c r="M667" s="10">
        <f t="shared" si="111"/>
        <v>-6.627805101825944E-3</v>
      </c>
      <c r="N667" s="8" t="e">
        <f>VLOOKUP(A667,'FY27 Prelim Elig'!$A$7:$B$865,3,FALSE)</f>
        <v>#REF!</v>
      </c>
    </row>
    <row r="668" spans="1:14" x14ac:dyDescent="0.25">
      <c r="A668" s="36" t="s">
        <v>1491</v>
      </c>
      <c r="B668" s="36" t="s">
        <v>640</v>
      </c>
      <c r="C668" s="37">
        <v>79</v>
      </c>
      <c r="D668" s="37">
        <v>637</v>
      </c>
      <c r="E668" s="7">
        <v>0.12401883830455258</v>
      </c>
      <c r="G668" s="88">
        <v>120</v>
      </c>
      <c r="H668" s="88">
        <v>757</v>
      </c>
      <c r="I668" s="89">
        <f t="shared" si="109"/>
        <v>0.15852047556142668</v>
      </c>
      <c r="J668" s="8"/>
      <c r="K668" s="9">
        <f t="shared" si="112"/>
        <v>41</v>
      </c>
      <c r="L668" s="9">
        <f t="shared" si="110"/>
        <v>120</v>
      </c>
      <c r="M668" s="10">
        <f t="shared" si="111"/>
        <v>3.4501637256874093E-2</v>
      </c>
      <c r="N668" s="8" t="e">
        <f>VLOOKUP(A668,'FY27 Prelim Elig'!$A$7:$B$865,3,FALSE)</f>
        <v>#REF!</v>
      </c>
    </row>
    <row r="669" spans="1:14" x14ac:dyDescent="0.25">
      <c r="A669" s="36" t="s">
        <v>1492</v>
      </c>
      <c r="B669" s="36" t="s">
        <v>641</v>
      </c>
      <c r="C669" s="37">
        <v>88</v>
      </c>
      <c r="D669" s="37">
        <v>471</v>
      </c>
      <c r="E669" s="7">
        <v>0.18683651804670912</v>
      </c>
      <c r="G669" s="88">
        <v>79</v>
      </c>
      <c r="H669" s="88">
        <v>478</v>
      </c>
      <c r="I669" s="89">
        <f t="shared" si="109"/>
        <v>0.16527196652719664</v>
      </c>
      <c r="J669" s="8"/>
      <c r="K669" s="9">
        <f t="shared" si="112"/>
        <v>-9</v>
      </c>
      <c r="L669" s="9">
        <f t="shared" si="110"/>
        <v>7</v>
      </c>
      <c r="M669" s="10">
        <f t="shared" si="111"/>
        <v>-2.1564551519512476E-2</v>
      </c>
      <c r="N669" s="8" t="e">
        <f>VLOOKUP(A669,'FY27 Prelim Elig'!$A$7:$B$865,3,FALSE)</f>
        <v>#REF!</v>
      </c>
    </row>
    <row r="670" spans="1:14" x14ac:dyDescent="0.25">
      <c r="A670" s="36" t="s">
        <v>1493</v>
      </c>
      <c r="B670" s="36" t="s">
        <v>642</v>
      </c>
      <c r="C670" s="37">
        <v>112</v>
      </c>
      <c r="D670" s="37">
        <v>1471</v>
      </c>
      <c r="E670" s="7">
        <v>7.613868116927261E-2</v>
      </c>
      <c r="G670" s="88">
        <v>111</v>
      </c>
      <c r="H670" s="88">
        <v>1536</v>
      </c>
      <c r="I670" s="89">
        <f t="shared" si="109"/>
        <v>7.2265625E-2</v>
      </c>
      <c r="J670" s="8"/>
      <c r="K670" s="9">
        <f t="shared" si="112"/>
        <v>-1</v>
      </c>
      <c r="L670" s="9">
        <f t="shared" si="110"/>
        <v>65</v>
      </c>
      <c r="M670" s="10">
        <f t="shared" si="111"/>
        <v>-3.8730561692726095E-3</v>
      </c>
      <c r="N670" s="8" t="e">
        <f>VLOOKUP(A670,'FY27 Prelim Elig'!$A$7:$B$865,3,FALSE)</f>
        <v>#REF!</v>
      </c>
    </row>
    <row r="671" spans="1:14" x14ac:dyDescent="0.25">
      <c r="A671" s="36" t="s">
        <v>1494</v>
      </c>
      <c r="B671" s="36" t="s">
        <v>643</v>
      </c>
      <c r="C671" s="37">
        <v>125</v>
      </c>
      <c r="D671" s="37">
        <v>1124</v>
      </c>
      <c r="E671" s="7">
        <v>0.11120996441281139</v>
      </c>
      <c r="G671" s="88">
        <v>85</v>
      </c>
      <c r="H671" s="88">
        <v>1168</v>
      </c>
      <c r="I671" s="89">
        <f t="shared" si="109"/>
        <v>7.2773972602739725E-2</v>
      </c>
      <c r="J671" s="8"/>
      <c r="K671" s="9">
        <f t="shared" si="112"/>
        <v>-40</v>
      </c>
      <c r="L671" s="9">
        <f t="shared" si="110"/>
        <v>44</v>
      </c>
      <c r="M671" s="10">
        <f t="shared" si="111"/>
        <v>-3.8435991810071665E-2</v>
      </c>
      <c r="N671" s="8" t="e">
        <f>VLOOKUP(A671,'FY27 Prelim Elig'!$A$7:$B$865,3,FALSE)</f>
        <v>#REF!</v>
      </c>
    </row>
    <row r="672" spans="1:14" x14ac:dyDescent="0.25">
      <c r="A672" s="36" t="s">
        <v>1495</v>
      </c>
      <c r="B672" s="36" t="s">
        <v>644</v>
      </c>
      <c r="C672" s="37">
        <v>88</v>
      </c>
      <c r="D672" s="37">
        <v>1569</v>
      </c>
      <c r="E672" s="7">
        <v>5.6086679413639262E-2</v>
      </c>
      <c r="G672" s="37">
        <v>133</v>
      </c>
      <c r="H672" s="37">
        <v>1957</v>
      </c>
      <c r="I672" s="7">
        <v>6.8000000000000005E-2</v>
      </c>
      <c r="J672" s="8"/>
      <c r="K672" s="9">
        <f t="shared" si="112"/>
        <v>45</v>
      </c>
      <c r="L672" s="9">
        <f t="shared" si="110"/>
        <v>388</v>
      </c>
      <c r="M672" s="10">
        <f t="shared" si="111"/>
        <v>1.1913320586360743E-2</v>
      </c>
      <c r="N672" s="8" t="e">
        <f>VLOOKUP(A672,'FY27 Prelim Elig'!$A$7:$B$865,3,FALSE)</f>
        <v>#REF!</v>
      </c>
    </row>
    <row r="673" spans="1:14" x14ac:dyDescent="0.25">
      <c r="A673" s="36" t="s">
        <v>1496</v>
      </c>
      <c r="B673" s="36" t="s">
        <v>645</v>
      </c>
      <c r="C673" s="37">
        <v>64</v>
      </c>
      <c r="D673" s="37">
        <v>1453</v>
      </c>
      <c r="E673" s="7">
        <v>4.40467997247075E-2</v>
      </c>
      <c r="G673" s="37">
        <v>96</v>
      </c>
      <c r="H673" s="37">
        <v>1840</v>
      </c>
      <c r="I673" s="7">
        <v>5.2200000000000003E-2</v>
      </c>
      <c r="J673" s="8"/>
      <c r="K673" s="9">
        <f t="shared" ref="K673" si="113">G673-C673</f>
        <v>32</v>
      </c>
      <c r="L673" s="9">
        <f t="shared" ref="L673" si="114">H673-D673</f>
        <v>387</v>
      </c>
      <c r="M673" s="10">
        <f t="shared" ref="M673" si="115">I673-E673</f>
        <v>8.1532002752925034E-3</v>
      </c>
      <c r="N673" s="8" t="e">
        <f>VLOOKUP(A673,'FY27 Prelim Elig'!$A$7:$B$865,3,FALSE)</f>
        <v>#REF!</v>
      </c>
    </row>
    <row r="674" spans="1:14" x14ac:dyDescent="0.25">
      <c r="A674" s="36" t="s">
        <v>1497</v>
      </c>
      <c r="B674" s="36" t="s">
        <v>646</v>
      </c>
      <c r="C674" s="37">
        <v>207</v>
      </c>
      <c r="D674" s="37">
        <v>1355</v>
      </c>
      <c r="E674" s="7">
        <v>0.15276752767527677</v>
      </c>
      <c r="G674" s="37">
        <v>292</v>
      </c>
      <c r="H674" s="37">
        <v>1433</v>
      </c>
      <c r="I674" s="7">
        <v>0.20376831821353802</v>
      </c>
      <c r="J674" s="8"/>
      <c r="K674" s="9">
        <f t="shared" si="112"/>
        <v>85</v>
      </c>
      <c r="L674" s="9">
        <f t="shared" si="110"/>
        <v>78</v>
      </c>
      <c r="M674" s="10">
        <f t="shared" si="111"/>
        <v>5.1000790538261259E-2</v>
      </c>
      <c r="N674" s="8" t="e">
        <f>VLOOKUP(A674,'FY27 Prelim Elig'!$A$7:$B$865,3,FALSE)</f>
        <v>#REF!</v>
      </c>
    </row>
    <row r="675" spans="1:14" x14ac:dyDescent="0.25">
      <c r="A675" s="36" t="s">
        <v>1498</v>
      </c>
      <c r="B675" s="36" t="s">
        <v>647</v>
      </c>
      <c r="C675" s="37">
        <v>29</v>
      </c>
      <c r="D675" s="37">
        <v>249</v>
      </c>
      <c r="E675" s="7">
        <v>0.11646586345381527</v>
      </c>
      <c r="G675" s="37">
        <v>48</v>
      </c>
      <c r="H675" s="37">
        <v>241</v>
      </c>
      <c r="I675" s="7">
        <v>0.19917012448132779</v>
      </c>
      <c r="J675" s="8"/>
      <c r="K675" s="9">
        <f t="shared" si="112"/>
        <v>19</v>
      </c>
      <c r="L675" s="9">
        <f t="shared" si="110"/>
        <v>-8</v>
      </c>
      <c r="M675" s="10">
        <f t="shared" si="111"/>
        <v>8.2704261027512521E-2</v>
      </c>
      <c r="N675" s="8" t="e">
        <f>VLOOKUP(A675,'FY27 Prelim Elig'!$A$7:$B$865,3,FALSE)</f>
        <v>#REF!</v>
      </c>
    </row>
    <row r="676" spans="1:14" x14ac:dyDescent="0.25">
      <c r="A676" s="36" t="s">
        <v>1499</v>
      </c>
      <c r="B676" s="36" t="s">
        <v>648</v>
      </c>
      <c r="C676" s="37">
        <v>34</v>
      </c>
      <c r="D676" s="37">
        <v>618</v>
      </c>
      <c r="E676" s="7">
        <v>5.5016181229773461E-2</v>
      </c>
      <c r="G676" s="37">
        <v>33</v>
      </c>
      <c r="H676" s="37">
        <v>558</v>
      </c>
      <c r="I676" s="7">
        <v>5.9139784946236562E-2</v>
      </c>
      <c r="J676" s="8"/>
      <c r="K676" s="9">
        <f t="shared" si="112"/>
        <v>-1</v>
      </c>
      <c r="L676" s="9">
        <f t="shared" si="110"/>
        <v>-60</v>
      </c>
      <c r="M676" s="10">
        <f t="shared" si="111"/>
        <v>4.1236037164631006E-3</v>
      </c>
      <c r="N676" s="8" t="e">
        <f>VLOOKUP(A676,'FY27 Prelim Elig'!$A$7:$B$865,3,FALSE)</f>
        <v>#REF!</v>
      </c>
    </row>
    <row r="677" spans="1:14" x14ac:dyDescent="0.25">
      <c r="A677" s="36" t="s">
        <v>1500</v>
      </c>
      <c r="B677" s="36" t="s">
        <v>649</v>
      </c>
      <c r="C677" s="37">
        <v>19</v>
      </c>
      <c r="D677" s="37">
        <v>210</v>
      </c>
      <c r="E677" s="7">
        <v>9.0476190476190474E-2</v>
      </c>
      <c r="G677" s="37">
        <v>27</v>
      </c>
      <c r="H677" s="37">
        <v>194</v>
      </c>
      <c r="I677" s="7">
        <v>0.13917525773195877</v>
      </c>
      <c r="J677" s="8"/>
      <c r="K677" s="9">
        <f t="shared" si="112"/>
        <v>8</v>
      </c>
      <c r="L677" s="9">
        <f t="shared" si="110"/>
        <v>-16</v>
      </c>
      <c r="M677" s="10">
        <f t="shared" si="111"/>
        <v>4.8699067255768294E-2</v>
      </c>
      <c r="N677" s="8" t="e">
        <f>VLOOKUP(A677,'FY27 Prelim Elig'!$A$7:$B$865,3,FALSE)</f>
        <v>#REF!</v>
      </c>
    </row>
    <row r="678" spans="1:14" x14ac:dyDescent="0.25">
      <c r="A678" s="36" t="s">
        <v>1501</v>
      </c>
      <c r="B678" s="36" t="s">
        <v>650</v>
      </c>
      <c r="C678" s="37">
        <v>220</v>
      </c>
      <c r="D678" s="37">
        <v>1546</v>
      </c>
      <c r="E678" s="7">
        <v>0.14230271668822769</v>
      </c>
      <c r="G678" s="37">
        <v>242</v>
      </c>
      <c r="H678" s="37">
        <v>1569</v>
      </c>
      <c r="I678" s="7">
        <v>0.15423836838750796</v>
      </c>
      <c r="J678" s="8"/>
      <c r="K678" s="9">
        <f t="shared" si="112"/>
        <v>22</v>
      </c>
      <c r="L678" s="9">
        <f t="shared" si="110"/>
        <v>23</v>
      </c>
      <c r="M678" s="10">
        <f t="shared" si="111"/>
        <v>1.1935651699280264E-2</v>
      </c>
      <c r="N678" s="8" t="e">
        <f>VLOOKUP(A678,'FY27 Prelim Elig'!$A$7:$B$865,3,FALSE)</f>
        <v>#REF!</v>
      </c>
    </row>
    <row r="679" spans="1:14" x14ac:dyDescent="0.25">
      <c r="A679" s="36" t="s">
        <v>1502</v>
      </c>
      <c r="B679" s="36" t="s">
        <v>651</v>
      </c>
      <c r="C679" s="37">
        <v>208</v>
      </c>
      <c r="D679" s="37">
        <v>1525</v>
      </c>
      <c r="E679" s="7">
        <v>0.13639344262295083</v>
      </c>
      <c r="G679" s="37">
        <v>224</v>
      </c>
      <c r="H679" s="37">
        <v>1548</v>
      </c>
      <c r="I679" s="7">
        <v>0.14470284237726097</v>
      </c>
      <c r="J679" s="8"/>
      <c r="K679" s="9">
        <f t="shared" si="112"/>
        <v>16</v>
      </c>
      <c r="L679" s="9">
        <f t="shared" si="110"/>
        <v>23</v>
      </c>
      <c r="M679" s="10">
        <f t="shared" si="111"/>
        <v>8.3093997543101372E-3</v>
      </c>
      <c r="N679" s="8" t="e">
        <f>VLOOKUP(A679,'FY27 Prelim Elig'!$A$7:$B$865,3,FALSE)</f>
        <v>#REF!</v>
      </c>
    </row>
    <row r="680" spans="1:14" x14ac:dyDescent="0.25">
      <c r="A680" s="36" t="s">
        <v>1503</v>
      </c>
      <c r="B680" s="36" t="s">
        <v>652</v>
      </c>
      <c r="C680" s="37">
        <v>92</v>
      </c>
      <c r="D680" s="37">
        <v>886</v>
      </c>
      <c r="E680" s="7">
        <v>0.10383747178329571</v>
      </c>
      <c r="G680" s="37">
        <v>103</v>
      </c>
      <c r="H680" s="37">
        <v>898</v>
      </c>
      <c r="I680" s="7">
        <v>0.11469933184855234</v>
      </c>
      <c r="J680" s="8"/>
      <c r="K680" s="9">
        <f t="shared" si="112"/>
        <v>11</v>
      </c>
      <c r="L680" s="9">
        <f t="shared" si="110"/>
        <v>12</v>
      </c>
      <c r="M680" s="10">
        <f t="shared" si="111"/>
        <v>1.0861860065256634E-2</v>
      </c>
      <c r="N680" s="8" t="e">
        <f>VLOOKUP(A680,'FY27 Prelim Elig'!$A$7:$B$865,3,FALSE)</f>
        <v>#REF!</v>
      </c>
    </row>
    <row r="681" spans="1:14" x14ac:dyDescent="0.25">
      <c r="A681" s="36" t="s">
        <v>1504</v>
      </c>
      <c r="B681" s="36" t="s">
        <v>653</v>
      </c>
      <c r="C681" s="37">
        <v>64</v>
      </c>
      <c r="D681" s="37">
        <v>2126</v>
      </c>
      <c r="E681" s="7">
        <v>3.0103480714957668E-2</v>
      </c>
      <c r="G681" s="37">
        <v>94</v>
      </c>
      <c r="H681" s="37">
        <v>2150</v>
      </c>
      <c r="I681" s="7">
        <v>4.3720930232558138E-2</v>
      </c>
      <c r="J681" s="8"/>
      <c r="K681" s="9">
        <f t="shared" si="112"/>
        <v>30</v>
      </c>
      <c r="L681" s="9">
        <f t="shared" si="110"/>
        <v>24</v>
      </c>
      <c r="M681" s="10">
        <f t="shared" si="111"/>
        <v>1.361744951760047E-2</v>
      </c>
      <c r="N681" s="8" t="e">
        <f>VLOOKUP(A681,'FY27 Prelim Elig'!$A$7:$B$865,3,FALSE)</f>
        <v>#REF!</v>
      </c>
    </row>
    <row r="682" spans="1:14" x14ac:dyDescent="0.25">
      <c r="A682" s="36" t="s">
        <v>1505</v>
      </c>
      <c r="B682" s="36" t="s">
        <v>654</v>
      </c>
      <c r="C682" s="37">
        <v>213</v>
      </c>
      <c r="D682" s="37">
        <v>933</v>
      </c>
      <c r="E682" s="7">
        <v>0.22829581993569131</v>
      </c>
      <c r="G682" s="37">
        <v>354</v>
      </c>
      <c r="H682" s="37">
        <v>930</v>
      </c>
      <c r="I682" s="7">
        <v>0.38064516129032255</v>
      </c>
      <c r="J682" s="8"/>
      <c r="K682" s="9">
        <f t="shared" si="112"/>
        <v>141</v>
      </c>
      <c r="L682" s="9">
        <f t="shared" si="110"/>
        <v>-3</v>
      </c>
      <c r="M682" s="10">
        <f t="shared" si="111"/>
        <v>0.15234934135463124</v>
      </c>
      <c r="N682" s="8" t="e">
        <f>VLOOKUP(A682,'FY27 Prelim Elig'!$A$7:$B$865,3,FALSE)</f>
        <v>#REF!</v>
      </c>
    </row>
    <row r="683" spans="1:14" x14ac:dyDescent="0.25">
      <c r="A683" s="36" t="s">
        <v>1506</v>
      </c>
      <c r="B683" s="36" t="s">
        <v>655</v>
      </c>
      <c r="C683" s="37">
        <v>100</v>
      </c>
      <c r="D683" s="37">
        <v>677</v>
      </c>
      <c r="E683" s="7">
        <v>0.14771048744460857</v>
      </c>
      <c r="G683" s="37">
        <v>154</v>
      </c>
      <c r="H683" s="37">
        <v>665</v>
      </c>
      <c r="I683" s="7">
        <v>0.23157894736842105</v>
      </c>
      <c r="J683" s="8"/>
      <c r="K683" s="9">
        <f t="shared" si="112"/>
        <v>54</v>
      </c>
      <c r="L683" s="9">
        <f t="shared" si="110"/>
        <v>-12</v>
      </c>
      <c r="M683" s="10">
        <f t="shared" si="111"/>
        <v>8.3868459923812477E-2</v>
      </c>
      <c r="N683" s="8" t="e">
        <f>VLOOKUP(A683,'FY27 Prelim Elig'!$A$7:$B$865,3,FALSE)</f>
        <v>#REF!</v>
      </c>
    </row>
    <row r="684" spans="1:14" x14ac:dyDescent="0.25">
      <c r="A684" s="36" t="s">
        <v>1507</v>
      </c>
      <c r="B684" s="36" t="s">
        <v>656</v>
      </c>
      <c r="C684" s="37">
        <v>1529</v>
      </c>
      <c r="D684" s="37">
        <v>6859</v>
      </c>
      <c r="E684" s="7">
        <v>0.22291879282694271</v>
      </c>
      <c r="G684" s="37">
        <v>1876</v>
      </c>
      <c r="H684" s="37">
        <v>6894</v>
      </c>
      <c r="I684" s="7">
        <v>0.27212068465332173</v>
      </c>
      <c r="J684" s="8"/>
      <c r="K684" s="9">
        <f t="shared" si="112"/>
        <v>347</v>
      </c>
      <c r="L684" s="9">
        <f t="shared" si="110"/>
        <v>35</v>
      </c>
      <c r="M684" s="10">
        <f t="shared" si="111"/>
        <v>4.9201891826379018E-2</v>
      </c>
      <c r="N684" s="8" t="e">
        <f>VLOOKUP(A684,'FY27 Prelim Elig'!$A$7:$B$865,3,FALSE)</f>
        <v>#REF!</v>
      </c>
    </row>
    <row r="685" spans="1:14" x14ac:dyDescent="0.25">
      <c r="A685" s="36" t="s">
        <v>1508</v>
      </c>
      <c r="B685" s="36" t="s">
        <v>657</v>
      </c>
      <c r="C685" s="37">
        <v>55</v>
      </c>
      <c r="D685" s="37">
        <v>247</v>
      </c>
      <c r="E685" s="7">
        <v>0.22267206477732793</v>
      </c>
      <c r="G685" s="37">
        <v>66</v>
      </c>
      <c r="H685" s="37">
        <v>277</v>
      </c>
      <c r="I685" s="7">
        <v>0.23826714801444043</v>
      </c>
      <c r="J685" s="8"/>
      <c r="K685" s="9">
        <f t="shared" si="112"/>
        <v>11</v>
      </c>
      <c r="L685" s="9">
        <f t="shared" si="110"/>
        <v>30</v>
      </c>
      <c r="M685" s="10">
        <f t="shared" si="111"/>
        <v>1.5595083237112506E-2</v>
      </c>
      <c r="N685" s="8" t="e">
        <f>VLOOKUP(A685,'FY27 Prelim Elig'!$A$7:$B$865,3,FALSE)</f>
        <v>#REF!</v>
      </c>
    </row>
    <row r="686" spans="1:14" x14ac:dyDescent="0.25">
      <c r="A686" s="36" t="s">
        <v>1509</v>
      </c>
      <c r="B686" s="36" t="s">
        <v>658</v>
      </c>
      <c r="C686" s="37">
        <v>6983</v>
      </c>
      <c r="D686" s="37">
        <v>30272</v>
      </c>
      <c r="E686" s="7">
        <v>0.2306752114164905</v>
      </c>
      <c r="G686" s="37">
        <v>7719</v>
      </c>
      <c r="H686" s="37">
        <v>31624</v>
      </c>
      <c r="I686" s="7">
        <v>0.24408676954211991</v>
      </c>
      <c r="J686" s="8"/>
      <c r="K686" s="9">
        <f t="shared" si="112"/>
        <v>736</v>
      </c>
      <c r="L686" s="9">
        <f t="shared" si="110"/>
        <v>1352</v>
      </c>
      <c r="M686" s="10">
        <f t="shared" si="111"/>
        <v>1.3411558125629414E-2</v>
      </c>
      <c r="N686" s="8" t="e">
        <f>VLOOKUP(A686,'FY27 Prelim Elig'!$A$7:$B$865,3,FALSE)</f>
        <v>#REF!</v>
      </c>
    </row>
    <row r="687" spans="1:14" x14ac:dyDescent="0.25">
      <c r="A687" s="36" t="s">
        <v>1510</v>
      </c>
      <c r="B687" s="36" t="s">
        <v>659</v>
      </c>
      <c r="C687" s="37">
        <v>61</v>
      </c>
      <c r="D687" s="37">
        <v>1246</v>
      </c>
      <c r="E687" s="7">
        <v>4.8956661316211875E-2</v>
      </c>
      <c r="G687" s="37">
        <v>74</v>
      </c>
      <c r="H687" s="37">
        <v>1259</v>
      </c>
      <c r="I687" s="7">
        <v>5.8776806989674343E-2</v>
      </c>
      <c r="J687" s="8"/>
      <c r="K687" s="9">
        <f t="shared" si="112"/>
        <v>13</v>
      </c>
      <c r="L687" s="9">
        <f t="shared" si="110"/>
        <v>13</v>
      </c>
      <c r="M687" s="10">
        <f t="shared" si="111"/>
        <v>9.8201456734624687E-3</v>
      </c>
      <c r="N687" s="8" t="e">
        <f>VLOOKUP(A687,'FY27 Prelim Elig'!$A$7:$B$865,3,FALSE)</f>
        <v>#REF!</v>
      </c>
    </row>
    <row r="688" spans="1:14" x14ac:dyDescent="0.25">
      <c r="A688" s="36" t="s">
        <v>1511</v>
      </c>
      <c r="B688" s="36" t="s">
        <v>660</v>
      </c>
      <c r="C688" s="37">
        <v>97</v>
      </c>
      <c r="D688" s="37">
        <v>1530</v>
      </c>
      <c r="E688" s="7">
        <v>6.3398692810457513E-2</v>
      </c>
      <c r="G688" s="37">
        <v>101</v>
      </c>
      <c r="H688" s="37">
        <v>1658</v>
      </c>
      <c r="I688" s="7">
        <v>6.0916767189384803E-2</v>
      </c>
      <c r="J688" s="8"/>
      <c r="K688" s="9">
        <f t="shared" si="112"/>
        <v>4</v>
      </c>
      <c r="L688" s="9">
        <f t="shared" si="110"/>
        <v>128</v>
      </c>
      <c r="M688" s="10">
        <f t="shared" si="111"/>
        <v>-2.48192562107271E-3</v>
      </c>
      <c r="N688" s="8" t="e">
        <f>VLOOKUP(A688,'FY27 Prelim Elig'!$A$7:$B$865,3,FALSE)</f>
        <v>#REF!</v>
      </c>
    </row>
    <row r="689" spans="1:14" x14ac:dyDescent="0.25">
      <c r="A689" s="36" t="s">
        <v>1512</v>
      </c>
      <c r="B689" s="36" t="s">
        <v>661</v>
      </c>
      <c r="C689" s="37">
        <v>45</v>
      </c>
      <c r="D689" s="37">
        <v>300</v>
      </c>
      <c r="E689" s="7">
        <v>0.15</v>
      </c>
      <c r="G689" s="37">
        <v>47</v>
      </c>
      <c r="H689" s="37">
        <v>328</v>
      </c>
      <c r="I689" s="7">
        <v>0.14329268292682926</v>
      </c>
      <c r="J689" s="8"/>
      <c r="K689" s="9">
        <f t="shared" si="112"/>
        <v>2</v>
      </c>
      <c r="L689" s="9">
        <f t="shared" si="110"/>
        <v>28</v>
      </c>
      <c r="M689" s="10">
        <f t="shared" si="111"/>
        <v>-6.7073170731707377E-3</v>
      </c>
      <c r="N689" s="8" t="e">
        <f>VLOOKUP(A689,'FY27 Prelim Elig'!$A$7:$B$865,3,FALSE)</f>
        <v>#REF!</v>
      </c>
    </row>
    <row r="690" spans="1:14" x14ac:dyDescent="0.25">
      <c r="A690" s="36" t="s">
        <v>1513</v>
      </c>
      <c r="B690" s="36" t="s">
        <v>662</v>
      </c>
      <c r="C690" s="37">
        <v>9</v>
      </c>
      <c r="D690" s="37">
        <v>198</v>
      </c>
      <c r="E690" s="7">
        <v>4.5454545454545456E-2</v>
      </c>
      <c r="G690" s="37">
        <v>18</v>
      </c>
      <c r="H690" s="37">
        <v>208</v>
      </c>
      <c r="I690" s="7">
        <v>8.6538461538461536E-2</v>
      </c>
      <c r="J690" s="8"/>
      <c r="K690" s="9">
        <f t="shared" si="112"/>
        <v>9</v>
      </c>
      <c r="L690" s="9">
        <f t="shared" si="110"/>
        <v>10</v>
      </c>
      <c r="M690" s="10">
        <f t="shared" si="111"/>
        <v>4.1083916083916081E-2</v>
      </c>
      <c r="N690" s="8" t="e">
        <f>VLOOKUP(A690,'FY27 Prelim Elig'!$A$7:$B$865,3,FALSE)</f>
        <v>#REF!</v>
      </c>
    </row>
    <row r="691" spans="1:14" x14ac:dyDescent="0.25">
      <c r="A691" s="36" t="s">
        <v>1514</v>
      </c>
      <c r="B691" s="36" t="s">
        <v>663</v>
      </c>
      <c r="C691" s="37">
        <v>2</v>
      </c>
      <c r="D691" s="37">
        <v>58</v>
      </c>
      <c r="E691" s="7">
        <v>3.4482758620689655E-2</v>
      </c>
      <c r="G691" s="37">
        <v>3</v>
      </c>
      <c r="H691" s="37">
        <v>58</v>
      </c>
      <c r="I691" s="7">
        <v>5.1724137931034482E-2</v>
      </c>
      <c r="J691" s="8"/>
      <c r="K691" s="9">
        <f t="shared" si="112"/>
        <v>1</v>
      </c>
      <c r="L691" s="9">
        <f t="shared" si="110"/>
        <v>0</v>
      </c>
      <c r="M691" s="10">
        <f t="shared" si="111"/>
        <v>1.7241379310344827E-2</v>
      </c>
      <c r="N691" s="8" t="e">
        <f>VLOOKUP(A691,'FY27 Prelim Elig'!$A$7:$B$865,3,FALSE)</f>
        <v>#REF!</v>
      </c>
    </row>
    <row r="692" spans="1:14" x14ac:dyDescent="0.25">
      <c r="A692" s="36" t="s">
        <v>1515</v>
      </c>
      <c r="B692" s="36" t="s">
        <v>664</v>
      </c>
      <c r="C692" s="37">
        <v>33</v>
      </c>
      <c r="D692" s="37">
        <v>754</v>
      </c>
      <c r="E692" s="7">
        <v>4.3766578249336871E-2</v>
      </c>
      <c r="G692" s="37">
        <v>46</v>
      </c>
      <c r="H692" s="37">
        <v>819</v>
      </c>
      <c r="I692" s="7">
        <v>5.6166056166056168E-2</v>
      </c>
      <c r="J692" s="8"/>
      <c r="K692" s="9">
        <f t="shared" si="112"/>
        <v>13</v>
      </c>
      <c r="L692" s="9">
        <f t="shared" si="110"/>
        <v>65</v>
      </c>
      <c r="M692" s="10">
        <f t="shared" si="111"/>
        <v>1.2399477916719297E-2</v>
      </c>
      <c r="N692" s="8" t="e">
        <f>VLOOKUP(A692,'FY27 Prelim Elig'!$A$7:$B$865,3,FALSE)</f>
        <v>#REF!</v>
      </c>
    </row>
    <row r="693" spans="1:14" x14ac:dyDescent="0.25">
      <c r="A693" s="36" t="s">
        <v>1516</v>
      </c>
      <c r="B693" s="36" t="s">
        <v>665</v>
      </c>
      <c r="C693" s="37">
        <v>20</v>
      </c>
      <c r="D693" s="37">
        <v>233</v>
      </c>
      <c r="E693" s="7">
        <v>8.5836909871244635E-2</v>
      </c>
      <c r="G693" s="37">
        <v>28</v>
      </c>
      <c r="H693" s="37">
        <v>211</v>
      </c>
      <c r="I693" s="7">
        <v>0.13270142180094788</v>
      </c>
      <c r="J693" s="8"/>
      <c r="K693" s="9">
        <f t="shared" si="112"/>
        <v>8</v>
      </c>
      <c r="L693" s="9">
        <f t="shared" si="110"/>
        <v>-22</v>
      </c>
      <c r="M693" s="10">
        <f t="shared" si="111"/>
        <v>4.6864511929703243E-2</v>
      </c>
      <c r="N693" s="8" t="e">
        <f>VLOOKUP(A693,'FY27 Prelim Elig'!$A$7:$B$865,3,FALSE)</f>
        <v>#REF!</v>
      </c>
    </row>
    <row r="694" spans="1:14" x14ac:dyDescent="0.25">
      <c r="A694" s="36" t="s">
        <v>1517</v>
      </c>
      <c r="B694" s="36" t="s">
        <v>666</v>
      </c>
      <c r="C694" s="37">
        <v>58</v>
      </c>
      <c r="D694" s="37">
        <v>386</v>
      </c>
      <c r="E694" s="7">
        <v>0.15025906735751296</v>
      </c>
      <c r="G694" s="37">
        <v>67</v>
      </c>
      <c r="H694" s="37">
        <v>392</v>
      </c>
      <c r="I694" s="7">
        <v>0.17091836734693877</v>
      </c>
      <c r="J694" s="8"/>
      <c r="K694" s="9">
        <f t="shared" si="112"/>
        <v>9</v>
      </c>
      <c r="L694" s="9">
        <f t="shared" si="110"/>
        <v>6</v>
      </c>
      <c r="M694" s="10">
        <f t="shared" si="111"/>
        <v>2.0659299989425811E-2</v>
      </c>
      <c r="N694" s="8" t="e">
        <f>VLOOKUP(A694,'FY27 Prelim Elig'!$A$7:$B$865,3,FALSE)</f>
        <v>#REF!</v>
      </c>
    </row>
    <row r="695" spans="1:14" x14ac:dyDescent="0.25">
      <c r="A695" s="36" t="s">
        <v>1518</v>
      </c>
      <c r="B695" s="36" t="s">
        <v>667</v>
      </c>
      <c r="C695" s="37">
        <v>1028</v>
      </c>
      <c r="D695" s="37">
        <v>6863</v>
      </c>
      <c r="E695" s="7">
        <v>0.1497887221331779</v>
      </c>
      <c r="G695" s="37">
        <v>1197</v>
      </c>
      <c r="H695" s="37">
        <v>6529</v>
      </c>
      <c r="I695" s="7">
        <v>0.18333588604686782</v>
      </c>
      <c r="J695" s="8"/>
      <c r="K695" s="9">
        <f t="shared" si="112"/>
        <v>169</v>
      </c>
      <c r="L695" s="9">
        <f t="shared" si="110"/>
        <v>-334</v>
      </c>
      <c r="M695" s="10">
        <f t="shared" si="111"/>
        <v>3.354716391368992E-2</v>
      </c>
      <c r="N695" s="8" t="e">
        <f>VLOOKUP(A695,'FY27 Prelim Elig'!$A$7:$B$865,3,FALSE)</f>
        <v>#REF!</v>
      </c>
    </row>
    <row r="696" spans="1:14" x14ac:dyDescent="0.25">
      <c r="A696" s="36" t="s">
        <v>1519</v>
      </c>
      <c r="B696" s="36" t="s">
        <v>668</v>
      </c>
      <c r="C696" s="37">
        <v>253</v>
      </c>
      <c r="D696" s="37">
        <v>1884</v>
      </c>
      <c r="E696" s="7">
        <v>0.13428874734607218</v>
      </c>
      <c r="G696" s="37">
        <v>322</v>
      </c>
      <c r="H696" s="37">
        <v>1918</v>
      </c>
      <c r="I696" s="7">
        <v>0.16788321167883211</v>
      </c>
      <c r="J696" s="8"/>
      <c r="K696" s="9">
        <f t="shared" si="112"/>
        <v>69</v>
      </c>
      <c r="L696" s="9">
        <f t="shared" si="110"/>
        <v>34</v>
      </c>
      <c r="M696" s="10">
        <f t="shared" si="111"/>
        <v>3.3594464332759921E-2</v>
      </c>
      <c r="N696" s="8" t="e">
        <f>VLOOKUP(A696,'FY27 Prelim Elig'!$A$7:$B$865,3,FALSE)</f>
        <v>#REF!</v>
      </c>
    </row>
    <row r="697" spans="1:14" x14ac:dyDescent="0.25">
      <c r="A697" s="36" t="s">
        <v>1520</v>
      </c>
      <c r="B697" s="36" t="s">
        <v>669</v>
      </c>
      <c r="C697" s="37">
        <v>4</v>
      </c>
      <c r="D697" s="37">
        <v>68</v>
      </c>
      <c r="E697" s="7">
        <v>5.8823529411764705E-2</v>
      </c>
      <c r="G697" s="37">
        <v>6</v>
      </c>
      <c r="H697" s="37">
        <v>72</v>
      </c>
      <c r="I697" s="7">
        <v>8.3333333333333329E-2</v>
      </c>
      <c r="J697" s="8"/>
      <c r="K697" s="9">
        <f t="shared" si="112"/>
        <v>2</v>
      </c>
      <c r="L697" s="9">
        <f t="shared" si="110"/>
        <v>4</v>
      </c>
      <c r="M697" s="10">
        <f t="shared" si="111"/>
        <v>2.4509803921568624E-2</v>
      </c>
      <c r="N697" s="8" t="e">
        <f>VLOOKUP(A697,'FY27 Prelim Elig'!$A$7:$B$865,3,FALSE)</f>
        <v>#REF!</v>
      </c>
    </row>
    <row r="698" spans="1:14" x14ac:dyDescent="0.25">
      <c r="A698" s="36" t="s">
        <v>1521</v>
      </c>
      <c r="B698" s="36" t="s">
        <v>670</v>
      </c>
      <c r="C698" s="37">
        <v>98</v>
      </c>
      <c r="D698" s="37">
        <v>856</v>
      </c>
      <c r="E698" s="7">
        <v>0.11448598130841121</v>
      </c>
      <c r="G698" s="37">
        <v>94</v>
      </c>
      <c r="H698" s="37">
        <v>910</v>
      </c>
      <c r="I698" s="7">
        <v>0.10329670329670329</v>
      </c>
      <c r="J698" s="8"/>
      <c r="K698" s="9">
        <f t="shared" si="112"/>
        <v>-4</v>
      </c>
      <c r="L698" s="9">
        <f t="shared" si="110"/>
        <v>54</v>
      </c>
      <c r="M698" s="10">
        <f t="shared" si="111"/>
        <v>-1.1189278011707923E-2</v>
      </c>
      <c r="N698" s="8" t="e">
        <f>VLOOKUP(A698,'FY27 Prelim Elig'!$A$7:$B$865,3,FALSE)</f>
        <v>#REF!</v>
      </c>
    </row>
    <row r="699" spans="1:14" x14ac:dyDescent="0.25">
      <c r="A699" s="36" t="s">
        <v>1522</v>
      </c>
      <c r="B699" s="36" t="s">
        <v>671</v>
      </c>
      <c r="C699" s="37">
        <v>161</v>
      </c>
      <c r="D699" s="37">
        <v>933</v>
      </c>
      <c r="E699" s="7">
        <v>0.17256162915326903</v>
      </c>
      <c r="G699" s="37">
        <v>222</v>
      </c>
      <c r="H699" s="37">
        <v>991</v>
      </c>
      <c r="I699" s="7">
        <v>0.22401614530776992</v>
      </c>
      <c r="J699" s="8"/>
      <c r="K699" s="9">
        <f t="shared" si="112"/>
        <v>61</v>
      </c>
      <c r="L699" s="9">
        <f t="shared" si="110"/>
        <v>58</v>
      </c>
      <c r="M699" s="10">
        <f t="shared" si="111"/>
        <v>5.145451615450089E-2</v>
      </c>
      <c r="N699" s="8" t="e">
        <f>VLOOKUP(A699,'FY27 Prelim Elig'!$A$7:$B$865,3,FALSE)</f>
        <v>#REF!</v>
      </c>
    </row>
    <row r="700" spans="1:14" x14ac:dyDescent="0.25">
      <c r="A700" s="36" t="s">
        <v>1523</v>
      </c>
      <c r="B700" s="36" t="s">
        <v>672</v>
      </c>
      <c r="C700" s="37">
        <v>49</v>
      </c>
      <c r="D700" s="37">
        <v>517</v>
      </c>
      <c r="E700" s="7">
        <v>9.4777562862669251E-2</v>
      </c>
      <c r="G700" s="37">
        <v>80</v>
      </c>
      <c r="H700" s="37">
        <v>610</v>
      </c>
      <c r="I700" s="7">
        <v>0.13114754098360656</v>
      </c>
      <c r="J700" s="8"/>
      <c r="K700" s="9">
        <f t="shared" si="112"/>
        <v>31</v>
      </c>
      <c r="L700" s="9">
        <f t="shared" si="110"/>
        <v>93</v>
      </c>
      <c r="M700" s="10">
        <f t="shared" si="111"/>
        <v>3.6369978120937313E-2</v>
      </c>
      <c r="N700" s="8" t="e">
        <f>VLOOKUP(A700,'FY27 Prelim Elig'!$A$7:$B$865,3,FALSE)</f>
        <v>#REF!</v>
      </c>
    </row>
    <row r="701" spans="1:14" x14ac:dyDescent="0.25">
      <c r="A701" s="36" t="s">
        <v>1524</v>
      </c>
      <c r="B701" s="36" t="s">
        <v>673</v>
      </c>
      <c r="C701" s="37">
        <v>89</v>
      </c>
      <c r="D701" s="37">
        <v>840</v>
      </c>
      <c r="E701" s="7">
        <v>0.10595238095238095</v>
      </c>
      <c r="G701" s="37">
        <v>111</v>
      </c>
      <c r="H701" s="37">
        <v>890</v>
      </c>
      <c r="I701" s="7">
        <v>0.12471910112359551</v>
      </c>
      <c r="J701" s="8"/>
      <c r="K701" s="9">
        <f t="shared" si="112"/>
        <v>22</v>
      </c>
      <c r="L701" s="9">
        <f t="shared" si="110"/>
        <v>50</v>
      </c>
      <c r="M701" s="10">
        <f t="shared" si="111"/>
        <v>1.8766720171214557E-2</v>
      </c>
      <c r="N701" s="8" t="e">
        <f>VLOOKUP(A701,'FY27 Prelim Elig'!$A$7:$B$865,3,FALSE)</f>
        <v>#REF!</v>
      </c>
    </row>
    <row r="702" spans="1:14" x14ac:dyDescent="0.25">
      <c r="A702" s="36" t="s">
        <v>1525</v>
      </c>
      <c r="B702" s="36" t="s">
        <v>674</v>
      </c>
      <c r="C702" s="37">
        <v>103</v>
      </c>
      <c r="D702" s="37">
        <v>463</v>
      </c>
      <c r="E702" s="7">
        <v>0.2224622030237581</v>
      </c>
      <c r="G702" s="37">
        <v>128</v>
      </c>
      <c r="H702" s="37">
        <v>465</v>
      </c>
      <c r="I702" s="7">
        <v>0.27526881720430108</v>
      </c>
      <c r="J702" s="8"/>
      <c r="K702" s="9">
        <f t="shared" si="112"/>
        <v>25</v>
      </c>
      <c r="L702" s="9">
        <f t="shared" si="110"/>
        <v>2</v>
      </c>
      <c r="M702" s="10">
        <f t="shared" si="111"/>
        <v>5.2806614180542971E-2</v>
      </c>
      <c r="N702" s="8" t="e">
        <f>VLOOKUP(A702,'FY27 Prelim Elig'!$A$7:$B$865,3,FALSE)</f>
        <v>#REF!</v>
      </c>
    </row>
    <row r="703" spans="1:14" x14ac:dyDescent="0.25">
      <c r="A703" s="36" t="s">
        <v>1526</v>
      </c>
      <c r="B703" s="36" t="s">
        <v>675</v>
      </c>
      <c r="C703" s="37">
        <v>102</v>
      </c>
      <c r="D703" s="37">
        <v>411</v>
      </c>
      <c r="E703" s="7">
        <v>0.24817518248175183</v>
      </c>
      <c r="G703" s="37">
        <v>138</v>
      </c>
      <c r="H703" s="37">
        <v>476</v>
      </c>
      <c r="I703" s="7">
        <v>0.28991596638655465</v>
      </c>
      <c r="J703" s="8"/>
      <c r="K703" s="9">
        <f t="shared" si="112"/>
        <v>36</v>
      </c>
      <c r="L703" s="9">
        <f t="shared" si="110"/>
        <v>65</v>
      </c>
      <c r="M703" s="10">
        <f t="shared" si="111"/>
        <v>4.174078390480282E-2</v>
      </c>
      <c r="N703" s="8" t="e">
        <f>VLOOKUP(A703,'FY27 Prelim Elig'!$A$7:$B$865,3,FALSE)</f>
        <v>#REF!</v>
      </c>
    </row>
    <row r="704" spans="1:14" x14ac:dyDescent="0.25">
      <c r="A704" s="36" t="s">
        <v>1527</v>
      </c>
      <c r="B704" s="36" t="s">
        <v>676</v>
      </c>
      <c r="C704" s="37">
        <v>209</v>
      </c>
      <c r="D704" s="37">
        <v>2396</v>
      </c>
      <c r="E704" s="7">
        <v>8.722871452420701E-2</v>
      </c>
      <c r="G704" s="37">
        <v>217</v>
      </c>
      <c r="H704" s="37">
        <v>2226</v>
      </c>
      <c r="I704" s="7">
        <v>9.7484276729559755E-2</v>
      </c>
      <c r="J704" s="8"/>
      <c r="K704" s="9">
        <f t="shared" si="112"/>
        <v>8</v>
      </c>
      <c r="L704" s="9">
        <f t="shared" si="110"/>
        <v>-170</v>
      </c>
      <c r="M704" s="10">
        <f t="shared" si="111"/>
        <v>1.0255562205352745E-2</v>
      </c>
      <c r="N704" s="8" t="e">
        <f>VLOOKUP(A704,'FY27 Prelim Elig'!$A$7:$B$865,3,FALSE)</f>
        <v>#REF!</v>
      </c>
    </row>
    <row r="705" spans="1:14" x14ac:dyDescent="0.25">
      <c r="A705" s="36" t="s">
        <v>1528</v>
      </c>
      <c r="B705" s="36" t="s">
        <v>677</v>
      </c>
      <c r="C705" s="37">
        <v>61</v>
      </c>
      <c r="D705" s="37">
        <v>733</v>
      </c>
      <c r="E705" s="7">
        <v>8.3219645293315145E-2</v>
      </c>
      <c r="G705" s="37">
        <v>96</v>
      </c>
      <c r="H705" s="37">
        <v>645</v>
      </c>
      <c r="I705" s="7">
        <v>0.14883720930232558</v>
      </c>
      <c r="J705" s="8"/>
      <c r="K705" s="9">
        <f t="shared" si="112"/>
        <v>35</v>
      </c>
      <c r="L705" s="9">
        <f t="shared" si="110"/>
        <v>-88</v>
      </c>
      <c r="M705" s="10">
        <f t="shared" si="111"/>
        <v>6.5617564009010435E-2</v>
      </c>
      <c r="N705" s="8" t="e">
        <f>VLOOKUP(A705,'FY27 Prelim Elig'!$A$7:$B$865,3,FALSE)</f>
        <v>#REF!</v>
      </c>
    </row>
    <row r="706" spans="1:14" x14ac:dyDescent="0.25">
      <c r="A706" s="36" t="s">
        <v>1529</v>
      </c>
      <c r="B706" s="36" t="s">
        <v>678</v>
      </c>
      <c r="C706" s="37">
        <v>64</v>
      </c>
      <c r="D706" s="37">
        <v>761</v>
      </c>
      <c r="E706" s="7">
        <v>8.4099868593955324E-2</v>
      </c>
      <c r="G706" s="37">
        <v>111</v>
      </c>
      <c r="H706" s="37">
        <v>773</v>
      </c>
      <c r="I706" s="7">
        <v>0.14359637774902975</v>
      </c>
      <c r="J706" s="8"/>
      <c r="K706" s="9">
        <f t="shared" si="112"/>
        <v>47</v>
      </c>
      <c r="L706" s="9">
        <f t="shared" si="110"/>
        <v>12</v>
      </c>
      <c r="M706" s="10">
        <f t="shared" si="111"/>
        <v>5.9496509155074428E-2</v>
      </c>
      <c r="N706" s="8" t="e">
        <f>VLOOKUP(A706,'FY27 Prelim Elig'!$A$7:$B$865,3,FALSE)</f>
        <v>#REF!</v>
      </c>
    </row>
    <row r="707" spans="1:14" x14ac:dyDescent="0.25">
      <c r="A707" s="36" t="s">
        <v>1530</v>
      </c>
      <c r="B707" s="36" t="s">
        <v>679</v>
      </c>
      <c r="C707" s="37">
        <v>19</v>
      </c>
      <c r="D707" s="37">
        <v>120</v>
      </c>
      <c r="E707" s="7">
        <v>0.15833333333333333</v>
      </c>
      <c r="G707" s="37">
        <v>20</v>
      </c>
      <c r="H707" s="37">
        <v>122</v>
      </c>
      <c r="I707" s="7">
        <v>0.16393442622950818</v>
      </c>
      <c r="J707" s="8"/>
      <c r="K707" s="9">
        <f t="shared" si="112"/>
        <v>1</v>
      </c>
      <c r="L707" s="9">
        <f t="shared" si="110"/>
        <v>2</v>
      </c>
      <c r="M707" s="10">
        <f t="shared" si="111"/>
        <v>5.6010928961748585E-3</v>
      </c>
      <c r="N707" s="8" t="e">
        <f>VLOOKUP(A707,'FY27 Prelim Elig'!$A$7:$B$865,3,FALSE)</f>
        <v>#REF!</v>
      </c>
    </row>
    <row r="708" spans="1:14" x14ac:dyDescent="0.25">
      <c r="A708" s="36" t="s">
        <v>1531</v>
      </c>
      <c r="B708" s="36" t="s">
        <v>680</v>
      </c>
      <c r="C708" s="37">
        <v>19</v>
      </c>
      <c r="D708" s="37">
        <v>182</v>
      </c>
      <c r="E708" s="7">
        <v>0.1043956043956044</v>
      </c>
      <c r="G708" s="37">
        <v>26</v>
      </c>
      <c r="H708" s="37">
        <v>263</v>
      </c>
      <c r="I708" s="7">
        <v>9.8859315589353611E-2</v>
      </c>
      <c r="J708" s="8"/>
      <c r="K708" s="9">
        <f t="shared" si="112"/>
        <v>7</v>
      </c>
      <c r="L708" s="9">
        <f t="shared" si="110"/>
        <v>81</v>
      </c>
      <c r="M708" s="10">
        <f t="shared" si="111"/>
        <v>-5.5362888062507887E-3</v>
      </c>
      <c r="N708" s="8" t="e">
        <f>VLOOKUP(A708,'FY27 Prelim Elig'!$A$7:$B$865,3,FALSE)</f>
        <v>#REF!</v>
      </c>
    </row>
    <row r="709" spans="1:14" x14ac:dyDescent="0.25">
      <c r="A709" s="36" t="s">
        <v>1532</v>
      </c>
      <c r="B709" s="36" t="s">
        <v>681</v>
      </c>
      <c r="C709" s="37">
        <v>1134</v>
      </c>
      <c r="D709" s="37">
        <v>13143</v>
      </c>
      <c r="E709" s="7">
        <v>8.6281670851403786E-2</v>
      </c>
      <c r="G709" s="37">
        <v>1453</v>
      </c>
      <c r="H709" s="37">
        <v>15050</v>
      </c>
      <c r="I709" s="7">
        <v>9.6544850498338872E-2</v>
      </c>
      <c r="J709" s="8"/>
      <c r="K709" s="9">
        <f t="shared" si="112"/>
        <v>319</v>
      </c>
      <c r="L709" s="9">
        <f t="shared" si="110"/>
        <v>1907</v>
      </c>
      <c r="M709" s="10">
        <f t="shared" si="111"/>
        <v>1.0263179646935086E-2</v>
      </c>
      <c r="N709" s="8" t="e">
        <f>VLOOKUP(A709,'FY27 Prelim Elig'!$A$7:$B$865,3,FALSE)</f>
        <v>#REF!</v>
      </c>
    </row>
    <row r="710" spans="1:14" x14ac:dyDescent="0.25">
      <c r="A710" s="36" t="s">
        <v>1533</v>
      </c>
      <c r="B710" s="36" t="s">
        <v>682</v>
      </c>
      <c r="C710" s="37">
        <v>196</v>
      </c>
      <c r="D710" s="37">
        <v>1154</v>
      </c>
      <c r="E710" s="7">
        <v>0.16984402079722705</v>
      </c>
      <c r="G710" s="37">
        <v>237</v>
      </c>
      <c r="H710" s="37">
        <v>1257</v>
      </c>
      <c r="I710" s="7">
        <v>0.18854415274463007</v>
      </c>
      <c r="J710" s="8"/>
      <c r="K710" s="9">
        <f t="shared" si="112"/>
        <v>41</v>
      </c>
      <c r="L710" s="9">
        <f t="shared" si="110"/>
        <v>103</v>
      </c>
      <c r="M710" s="10">
        <f t="shared" si="111"/>
        <v>1.8700131947403026E-2</v>
      </c>
      <c r="N710" s="8" t="e">
        <f>VLOOKUP(A710,'FY27 Prelim Elig'!$A$7:$B$865,3,FALSE)</f>
        <v>#REF!</v>
      </c>
    </row>
    <row r="711" spans="1:14" x14ac:dyDescent="0.25">
      <c r="A711" s="36" t="s">
        <v>1534</v>
      </c>
      <c r="B711" s="36" t="s">
        <v>683</v>
      </c>
      <c r="C711" s="37">
        <v>140</v>
      </c>
      <c r="D711" s="37">
        <v>973</v>
      </c>
      <c r="E711" s="7">
        <v>0.14388489208633093</v>
      </c>
      <c r="G711" s="37">
        <v>154</v>
      </c>
      <c r="H711" s="37">
        <v>968</v>
      </c>
      <c r="I711" s="7">
        <v>0.15909090909090909</v>
      </c>
      <c r="J711" s="8"/>
      <c r="K711" s="9">
        <f t="shared" si="112"/>
        <v>14</v>
      </c>
      <c r="L711" s="9">
        <f t="shared" si="110"/>
        <v>-5</v>
      </c>
      <c r="M711" s="10">
        <f t="shared" si="111"/>
        <v>1.520601700457816E-2</v>
      </c>
      <c r="N711" s="8" t="e">
        <f>VLOOKUP(A711,'FY27 Prelim Elig'!$A$7:$B$865,3,FALSE)</f>
        <v>#REF!</v>
      </c>
    </row>
    <row r="712" spans="1:14" x14ac:dyDescent="0.25">
      <c r="A712" s="36" t="s">
        <v>1535</v>
      </c>
      <c r="B712" s="36" t="s">
        <v>684</v>
      </c>
      <c r="C712" s="37">
        <v>48</v>
      </c>
      <c r="D712" s="37">
        <v>212</v>
      </c>
      <c r="E712" s="7">
        <v>0.22641509433962265</v>
      </c>
      <c r="G712" s="37">
        <v>30</v>
      </c>
      <c r="H712" s="37">
        <v>209</v>
      </c>
      <c r="I712" s="7">
        <v>0.14354066985645933</v>
      </c>
      <c r="J712" s="8"/>
      <c r="K712" s="9">
        <f t="shared" si="112"/>
        <v>-18</v>
      </c>
      <c r="L712" s="9">
        <f t="shared" si="110"/>
        <v>-3</v>
      </c>
      <c r="M712" s="10">
        <f t="shared" si="111"/>
        <v>-8.2874424483163317E-2</v>
      </c>
      <c r="N712" s="8" t="e">
        <f>VLOOKUP(A712,'FY27 Prelim Elig'!$A$7:$B$865,3,FALSE)</f>
        <v>#REF!</v>
      </c>
    </row>
    <row r="713" spans="1:14" x14ac:dyDescent="0.25">
      <c r="A713" s="36" t="s">
        <v>1536</v>
      </c>
      <c r="B713" s="36" t="s">
        <v>685</v>
      </c>
      <c r="C713" s="37">
        <v>353</v>
      </c>
      <c r="D713" s="37">
        <v>3696</v>
      </c>
      <c r="E713" s="7">
        <v>9.5508658008658015E-2</v>
      </c>
      <c r="G713" s="37">
        <v>353</v>
      </c>
      <c r="H713" s="37">
        <v>3696</v>
      </c>
      <c r="I713" s="7">
        <v>9.5508658008658015E-2</v>
      </c>
      <c r="J713" s="8"/>
      <c r="K713" s="9">
        <f t="shared" si="112"/>
        <v>0</v>
      </c>
      <c r="L713" s="9">
        <f t="shared" ref="L713:L776" si="116">H713-D713</f>
        <v>0</v>
      </c>
      <c r="M713" s="10">
        <f t="shared" ref="M713:M776" si="117">I713-E713</f>
        <v>0</v>
      </c>
      <c r="N713" s="8" t="e">
        <f>VLOOKUP(A713,'FY27 Prelim Elig'!$A$7:$B$865,3,FALSE)</f>
        <v>#REF!</v>
      </c>
    </row>
    <row r="714" spans="1:14" x14ac:dyDescent="0.25">
      <c r="A714" s="36" t="s">
        <v>1537</v>
      </c>
      <c r="B714" s="36" t="s">
        <v>686</v>
      </c>
      <c r="C714" s="37">
        <v>3654</v>
      </c>
      <c r="D714" s="37">
        <v>39802</v>
      </c>
      <c r="E714" s="7">
        <v>9.1800911286507483E-2</v>
      </c>
      <c r="G714" s="37">
        <v>4847</v>
      </c>
      <c r="H714" s="37">
        <v>38299</v>
      </c>
      <c r="I714" s="7">
        <v>0.12659999999999999</v>
      </c>
      <c r="J714" s="8"/>
      <c r="K714" s="9">
        <f t="shared" ref="K714:K777" si="118">G714-C714</f>
        <v>1193</v>
      </c>
      <c r="L714" s="9">
        <f t="shared" si="116"/>
        <v>-1503</v>
      </c>
      <c r="M714" s="10">
        <f t="shared" si="117"/>
        <v>3.4799088713492507E-2</v>
      </c>
      <c r="N714" s="8" t="e">
        <f>VLOOKUP(A714,'FY27 Prelim Elig'!$A$7:$B$865,3,FALSE)</f>
        <v>#REF!</v>
      </c>
    </row>
    <row r="715" spans="1:14" x14ac:dyDescent="0.25">
      <c r="A715" s="36" t="s">
        <v>1538</v>
      </c>
      <c r="B715" s="36" t="s">
        <v>687</v>
      </c>
      <c r="C715" s="37">
        <v>24</v>
      </c>
      <c r="D715" s="37">
        <v>221</v>
      </c>
      <c r="E715" s="7">
        <v>0.10859728506787331</v>
      </c>
      <c r="G715" s="88">
        <v>32</v>
      </c>
      <c r="H715" s="88">
        <v>249</v>
      </c>
      <c r="I715" s="89">
        <f t="shared" ref="I715:I729" si="119">IF(H715&gt;0,G715/H715,0)</f>
        <v>0.12851405622489959</v>
      </c>
      <c r="J715" s="8"/>
      <c r="K715" s="9">
        <f t="shared" si="118"/>
        <v>8</v>
      </c>
      <c r="L715" s="9">
        <f t="shared" si="116"/>
        <v>28</v>
      </c>
      <c r="M715" s="10">
        <f t="shared" si="117"/>
        <v>1.9916771157026281E-2</v>
      </c>
      <c r="N715" s="8" t="e">
        <f>VLOOKUP(A715,'FY27 Prelim Elig'!$A$7:$B$865,3,FALSE)</f>
        <v>#REF!</v>
      </c>
    </row>
    <row r="716" spans="1:14" x14ac:dyDescent="0.25">
      <c r="A716" s="36" t="s">
        <v>1539</v>
      </c>
      <c r="B716" s="36" t="s">
        <v>688</v>
      </c>
      <c r="C716" s="37">
        <v>51</v>
      </c>
      <c r="D716" s="37">
        <v>437</v>
      </c>
      <c r="E716" s="7">
        <v>0.11670480549199085</v>
      </c>
      <c r="G716" s="88">
        <v>71</v>
      </c>
      <c r="H716" s="88">
        <v>461</v>
      </c>
      <c r="I716" s="89">
        <f t="shared" si="119"/>
        <v>0.15401301518438179</v>
      </c>
      <c r="J716" s="8"/>
      <c r="K716" s="9">
        <f t="shared" si="118"/>
        <v>20</v>
      </c>
      <c r="L716" s="9">
        <f t="shared" si="116"/>
        <v>24</v>
      </c>
      <c r="M716" s="10">
        <f t="shared" si="117"/>
        <v>3.7308209692390945E-2</v>
      </c>
      <c r="N716" s="8" t="e">
        <f>VLOOKUP(A716,'FY27 Prelim Elig'!$A$7:$B$865,3,FALSE)</f>
        <v>#REF!</v>
      </c>
    </row>
    <row r="717" spans="1:14" x14ac:dyDescent="0.25">
      <c r="A717" s="36" t="s">
        <v>1540</v>
      </c>
      <c r="B717" s="36" t="s">
        <v>689</v>
      </c>
      <c r="C717" s="37">
        <v>40</v>
      </c>
      <c r="D717" s="37">
        <v>433</v>
      </c>
      <c r="E717" s="7">
        <v>9.237875288683603E-2</v>
      </c>
      <c r="G717" s="88">
        <v>54</v>
      </c>
      <c r="H717" s="88">
        <v>458</v>
      </c>
      <c r="I717" s="89">
        <f t="shared" si="119"/>
        <v>0.11790393013100436</v>
      </c>
      <c r="J717" s="8"/>
      <c r="K717" s="9">
        <f t="shared" si="118"/>
        <v>14</v>
      </c>
      <c r="L717" s="9">
        <f t="shared" si="116"/>
        <v>25</v>
      </c>
      <c r="M717" s="10">
        <f t="shared" si="117"/>
        <v>2.5525177244168334E-2</v>
      </c>
      <c r="N717" s="8" t="e">
        <f>VLOOKUP(A717,'FY27 Prelim Elig'!$A$7:$B$865,3,FALSE)</f>
        <v>#REF!</v>
      </c>
    </row>
    <row r="718" spans="1:14" x14ac:dyDescent="0.25">
      <c r="A718" s="36" t="s">
        <v>1541</v>
      </c>
      <c r="B718" s="36" t="s">
        <v>690</v>
      </c>
      <c r="C718" s="37">
        <v>104</v>
      </c>
      <c r="D718" s="37">
        <v>681</v>
      </c>
      <c r="E718" s="7">
        <v>0.1527165932452276</v>
      </c>
      <c r="G718" s="88">
        <v>109</v>
      </c>
      <c r="H718" s="88">
        <v>653</v>
      </c>
      <c r="I718" s="89">
        <f t="shared" si="119"/>
        <v>0.1669218989280245</v>
      </c>
      <c r="J718" s="8"/>
      <c r="K718" s="9">
        <f t="shared" si="118"/>
        <v>5</v>
      </c>
      <c r="L718" s="9">
        <f t="shared" si="116"/>
        <v>-28</v>
      </c>
      <c r="M718" s="10">
        <f t="shared" si="117"/>
        <v>1.4205305682796904E-2</v>
      </c>
      <c r="N718" s="8" t="e">
        <f>VLOOKUP(A718,'FY27 Prelim Elig'!$A$7:$B$865,3,FALSE)</f>
        <v>#REF!</v>
      </c>
    </row>
    <row r="719" spans="1:14" x14ac:dyDescent="0.25">
      <c r="A719" s="36" t="s">
        <v>1542</v>
      </c>
      <c r="B719" s="36" t="s">
        <v>691</v>
      </c>
      <c r="C719" s="37">
        <v>99</v>
      </c>
      <c r="D719" s="37">
        <v>383</v>
      </c>
      <c r="E719" s="7">
        <v>0.25848563968668409</v>
      </c>
      <c r="G719" s="88">
        <v>123</v>
      </c>
      <c r="H719" s="88">
        <v>381</v>
      </c>
      <c r="I719" s="89">
        <f t="shared" si="119"/>
        <v>0.32283464566929132</v>
      </c>
      <c r="J719" s="8"/>
      <c r="K719" s="9">
        <f t="shared" si="118"/>
        <v>24</v>
      </c>
      <c r="L719" s="9">
        <f t="shared" si="116"/>
        <v>-2</v>
      </c>
      <c r="M719" s="10">
        <f t="shared" si="117"/>
        <v>6.4349005982607232E-2</v>
      </c>
      <c r="N719" s="8" t="e">
        <f>VLOOKUP(A719,'FY27 Prelim Elig'!$A$7:$B$865,3,FALSE)</f>
        <v>#REF!</v>
      </c>
    </row>
    <row r="720" spans="1:14" x14ac:dyDescent="0.25">
      <c r="A720" s="36" t="s">
        <v>1543</v>
      </c>
      <c r="B720" s="36" t="s">
        <v>692</v>
      </c>
      <c r="C720" s="37">
        <v>127</v>
      </c>
      <c r="D720" s="37">
        <v>1065</v>
      </c>
      <c r="E720" s="7">
        <v>0.11924882629107982</v>
      </c>
      <c r="G720" s="88">
        <v>170</v>
      </c>
      <c r="H720" s="88">
        <v>1186</v>
      </c>
      <c r="I720" s="89">
        <f t="shared" si="119"/>
        <v>0.14333895446880271</v>
      </c>
      <c r="J720" s="8"/>
      <c r="K720" s="9">
        <f t="shared" si="118"/>
        <v>43</v>
      </c>
      <c r="L720" s="9">
        <f t="shared" si="116"/>
        <v>121</v>
      </c>
      <c r="M720" s="10">
        <f t="shared" si="117"/>
        <v>2.4090128177722894E-2</v>
      </c>
      <c r="N720" s="8" t="e">
        <f>VLOOKUP(A720,'FY27 Prelim Elig'!$A$7:$B$865,3,FALSE)</f>
        <v>#REF!</v>
      </c>
    </row>
    <row r="721" spans="1:14" x14ac:dyDescent="0.25">
      <c r="A721" s="36" t="s">
        <v>1544</v>
      </c>
      <c r="B721" s="36" t="s">
        <v>693</v>
      </c>
      <c r="C721" s="37">
        <v>143</v>
      </c>
      <c r="D721" s="37">
        <v>1459</v>
      </c>
      <c r="E721" s="7">
        <v>9.8012337217272108E-2</v>
      </c>
      <c r="G721" s="88">
        <v>151</v>
      </c>
      <c r="H721" s="88">
        <v>1405</v>
      </c>
      <c r="I721" s="89">
        <f t="shared" si="119"/>
        <v>0.10747330960854093</v>
      </c>
      <c r="J721" s="8"/>
      <c r="K721" s="9">
        <f t="shared" si="118"/>
        <v>8</v>
      </c>
      <c r="L721" s="9">
        <f t="shared" si="116"/>
        <v>-54</v>
      </c>
      <c r="M721" s="10">
        <f t="shared" si="117"/>
        <v>9.4609723912688209E-3</v>
      </c>
      <c r="N721" s="8" t="e">
        <f>VLOOKUP(A721,'FY27 Prelim Elig'!$A$7:$B$865,3,FALSE)</f>
        <v>#REF!</v>
      </c>
    </row>
    <row r="722" spans="1:14" x14ac:dyDescent="0.25">
      <c r="A722" s="36" t="s">
        <v>1545</v>
      </c>
      <c r="B722" s="36" t="s">
        <v>694</v>
      </c>
      <c r="C722" s="37">
        <v>54</v>
      </c>
      <c r="D722" s="37">
        <v>362</v>
      </c>
      <c r="E722" s="7">
        <v>0.14917127071823205</v>
      </c>
      <c r="G722" s="88">
        <v>55</v>
      </c>
      <c r="H722" s="88">
        <v>356</v>
      </c>
      <c r="I722" s="89">
        <f t="shared" si="119"/>
        <v>0.1544943820224719</v>
      </c>
      <c r="J722" s="8"/>
      <c r="K722" s="9">
        <f t="shared" si="118"/>
        <v>1</v>
      </c>
      <c r="L722" s="9">
        <f t="shared" si="116"/>
        <v>-6</v>
      </c>
      <c r="M722" s="10">
        <f t="shared" si="117"/>
        <v>5.323111304239847E-3</v>
      </c>
      <c r="N722" s="8" t="e">
        <f>VLOOKUP(A722,'FY27 Prelim Elig'!$A$7:$B$865,3,FALSE)</f>
        <v>#REF!</v>
      </c>
    </row>
    <row r="723" spans="1:14" x14ac:dyDescent="0.25">
      <c r="A723" s="36" t="s">
        <v>1546</v>
      </c>
      <c r="B723" s="36" t="s">
        <v>695</v>
      </c>
      <c r="C723" s="37">
        <v>44</v>
      </c>
      <c r="D723" s="37">
        <v>562</v>
      </c>
      <c r="E723" s="7">
        <v>7.8291814946619215E-2</v>
      </c>
      <c r="G723" s="88">
        <v>46</v>
      </c>
      <c r="H723" s="88">
        <v>607</v>
      </c>
      <c r="I723" s="89">
        <f t="shared" si="119"/>
        <v>7.57825370675453E-2</v>
      </c>
      <c r="J723" s="8"/>
      <c r="K723" s="9">
        <f t="shared" si="118"/>
        <v>2</v>
      </c>
      <c r="L723" s="9">
        <f t="shared" si="116"/>
        <v>45</v>
      </c>
      <c r="M723" s="10">
        <f t="shared" si="117"/>
        <v>-2.5092778790739151E-3</v>
      </c>
      <c r="N723" s="8" t="e">
        <f>VLOOKUP(A723,'FY27 Prelim Elig'!$A$7:$B$865,3,FALSE)</f>
        <v>#REF!</v>
      </c>
    </row>
    <row r="724" spans="1:14" x14ac:dyDescent="0.25">
      <c r="A724" s="36" t="s">
        <v>1547</v>
      </c>
      <c r="B724" s="36" t="s">
        <v>696</v>
      </c>
      <c r="C724" s="37">
        <v>14</v>
      </c>
      <c r="D724" s="37">
        <v>141</v>
      </c>
      <c r="E724" s="7">
        <v>9.9290780141843976E-2</v>
      </c>
      <c r="G724" s="88">
        <v>13</v>
      </c>
      <c r="H724" s="88">
        <v>115</v>
      </c>
      <c r="I724" s="89">
        <f t="shared" si="119"/>
        <v>0.11304347826086956</v>
      </c>
      <c r="J724" s="8"/>
      <c r="K724" s="9">
        <f t="shared" si="118"/>
        <v>-1</v>
      </c>
      <c r="L724" s="9">
        <f t="shared" si="116"/>
        <v>-26</v>
      </c>
      <c r="M724" s="10">
        <f t="shared" si="117"/>
        <v>1.3752698119025589E-2</v>
      </c>
      <c r="N724" s="8" t="e">
        <f>VLOOKUP(A724,'FY27 Prelim Elig'!$A$7:$B$865,3,FALSE)</f>
        <v>#REF!</v>
      </c>
    </row>
    <row r="725" spans="1:14" x14ac:dyDescent="0.25">
      <c r="A725" s="36" t="s">
        <v>1548</v>
      </c>
      <c r="B725" s="36" t="s">
        <v>697</v>
      </c>
      <c r="C725" s="37">
        <v>62</v>
      </c>
      <c r="D725" s="37">
        <v>354</v>
      </c>
      <c r="E725" s="7">
        <v>0.1751412429378531</v>
      </c>
      <c r="G725" s="88">
        <v>77</v>
      </c>
      <c r="H725" s="88">
        <v>340</v>
      </c>
      <c r="I725" s="89">
        <f t="shared" si="119"/>
        <v>0.22647058823529412</v>
      </c>
      <c r="J725" s="8"/>
      <c r="K725" s="9">
        <f t="shared" si="118"/>
        <v>15</v>
      </c>
      <c r="L725" s="9">
        <f t="shared" si="116"/>
        <v>-14</v>
      </c>
      <c r="M725" s="10">
        <f t="shared" si="117"/>
        <v>5.1329345297441015E-2</v>
      </c>
      <c r="N725" s="8" t="e">
        <f>VLOOKUP(A725,'FY27 Prelim Elig'!$A$7:$B$865,3,FALSE)</f>
        <v>#REF!</v>
      </c>
    </row>
    <row r="726" spans="1:14" x14ac:dyDescent="0.25">
      <c r="A726" s="36" t="s">
        <v>1549</v>
      </c>
      <c r="B726" s="36" t="s">
        <v>698</v>
      </c>
      <c r="C726" s="37">
        <v>127</v>
      </c>
      <c r="D726" s="37">
        <v>628</v>
      </c>
      <c r="E726" s="7">
        <v>0.20222929936305734</v>
      </c>
      <c r="G726" s="88">
        <v>171</v>
      </c>
      <c r="H726" s="88">
        <v>670</v>
      </c>
      <c r="I726" s="89">
        <f t="shared" si="119"/>
        <v>0.25522388059701495</v>
      </c>
      <c r="J726" s="8"/>
      <c r="K726" s="9">
        <f t="shared" si="118"/>
        <v>44</v>
      </c>
      <c r="L726" s="9">
        <f t="shared" si="116"/>
        <v>42</v>
      </c>
      <c r="M726" s="10">
        <f t="shared" si="117"/>
        <v>5.2994581233957616E-2</v>
      </c>
      <c r="N726" s="8" t="e">
        <f>VLOOKUP(A726,'FY27 Prelim Elig'!$A$7:$B$865,3,FALSE)</f>
        <v>#REF!</v>
      </c>
    </row>
    <row r="727" spans="1:14" x14ac:dyDescent="0.25">
      <c r="A727" s="36" t="s">
        <v>1550</v>
      </c>
      <c r="B727" s="36" t="s">
        <v>699</v>
      </c>
      <c r="C727" s="37">
        <v>295</v>
      </c>
      <c r="D727" s="37">
        <v>1868</v>
      </c>
      <c r="E727" s="7">
        <v>0.15792291220556745</v>
      </c>
      <c r="G727" s="88">
        <v>390</v>
      </c>
      <c r="H727" s="88">
        <v>2237</v>
      </c>
      <c r="I727" s="89">
        <f t="shared" si="119"/>
        <v>0.1743406347787215</v>
      </c>
      <c r="J727" s="8"/>
      <c r="K727" s="9">
        <f t="shared" si="118"/>
        <v>95</v>
      </c>
      <c r="L727" s="9">
        <f t="shared" si="116"/>
        <v>369</v>
      </c>
      <c r="M727" s="10">
        <f t="shared" si="117"/>
        <v>1.6417722573154048E-2</v>
      </c>
      <c r="N727" s="8" t="e">
        <f>VLOOKUP(A727,'FY27 Prelim Elig'!$A$7:$B$865,3,FALSE)</f>
        <v>#REF!</v>
      </c>
    </row>
    <row r="728" spans="1:14" x14ac:dyDescent="0.25">
      <c r="A728" s="36" t="s">
        <v>1551</v>
      </c>
      <c r="B728" s="36" t="s">
        <v>700</v>
      </c>
      <c r="C728" s="37">
        <v>288</v>
      </c>
      <c r="D728" s="37">
        <v>1653</v>
      </c>
      <c r="E728" s="7">
        <v>0.17422867513611615</v>
      </c>
      <c r="G728" s="88">
        <v>354</v>
      </c>
      <c r="H728" s="88">
        <v>1888</v>
      </c>
      <c r="I728" s="89">
        <f t="shared" si="119"/>
        <v>0.1875</v>
      </c>
      <c r="J728" s="8"/>
      <c r="K728" s="9">
        <f t="shared" si="118"/>
        <v>66</v>
      </c>
      <c r="L728" s="9">
        <f t="shared" si="116"/>
        <v>235</v>
      </c>
      <c r="M728" s="10">
        <f t="shared" si="117"/>
        <v>1.3271324863883854E-2</v>
      </c>
      <c r="N728" s="8" t="e">
        <f>VLOOKUP(A728,'FY27 Prelim Elig'!$A$7:$B$865,3,FALSE)</f>
        <v>#REF!</v>
      </c>
    </row>
    <row r="729" spans="1:14" x14ac:dyDescent="0.25">
      <c r="A729" s="36" t="s">
        <v>1552</v>
      </c>
      <c r="B729" s="36" t="s">
        <v>701</v>
      </c>
      <c r="C729" s="37">
        <v>126</v>
      </c>
      <c r="D729" s="37">
        <v>1021</v>
      </c>
      <c r="E729" s="7">
        <v>0.12340842311459353</v>
      </c>
      <c r="G729" s="88">
        <v>156</v>
      </c>
      <c r="H729" s="88">
        <v>1175</v>
      </c>
      <c r="I729" s="89">
        <f t="shared" si="119"/>
        <v>0.1327659574468085</v>
      </c>
      <c r="J729" s="8"/>
      <c r="K729" s="9">
        <f t="shared" si="118"/>
        <v>30</v>
      </c>
      <c r="L729" s="9">
        <f t="shared" si="116"/>
        <v>154</v>
      </c>
      <c r="M729" s="10">
        <f t="shared" si="117"/>
        <v>9.3575343322149646E-3</v>
      </c>
      <c r="N729" s="8" t="e">
        <f>VLOOKUP(A729,'FY27 Prelim Elig'!$A$7:$B$865,3,FALSE)</f>
        <v>#REF!</v>
      </c>
    </row>
    <row r="730" spans="1:14" x14ac:dyDescent="0.25">
      <c r="A730" s="81" t="s">
        <v>1090</v>
      </c>
      <c r="B730" s="36" t="s">
        <v>2576</v>
      </c>
      <c r="C730" s="86">
        <v>69</v>
      </c>
      <c r="D730" s="86">
        <v>600</v>
      </c>
      <c r="E730" s="87">
        <v>0.115</v>
      </c>
      <c r="G730" s="88">
        <v>97</v>
      </c>
      <c r="H730" s="88">
        <v>814</v>
      </c>
      <c r="I730" s="89">
        <v>0.1192</v>
      </c>
      <c r="J730" s="8"/>
      <c r="K730" s="9">
        <f t="shared" ref="K730" si="120">G730-C730</f>
        <v>28</v>
      </c>
      <c r="L730" s="9">
        <f t="shared" ref="L730" si="121">H730-D730</f>
        <v>214</v>
      </c>
      <c r="M730" s="10">
        <f t="shared" ref="M730" si="122">I730-E730</f>
        <v>4.1999999999999954E-3</v>
      </c>
      <c r="N730" s="8" t="e">
        <f>VLOOKUP(A730,'FY27 Prelim Elig'!$A$7:$B$865,3,FALSE)</f>
        <v>#REF!</v>
      </c>
    </row>
    <row r="731" spans="1:14" x14ac:dyDescent="0.25">
      <c r="A731" s="36" t="s">
        <v>1553</v>
      </c>
      <c r="B731" s="36" t="s">
        <v>702</v>
      </c>
      <c r="C731" s="37">
        <v>25</v>
      </c>
      <c r="D731" s="37">
        <v>527</v>
      </c>
      <c r="E731" s="7">
        <v>4.743833017077799E-2</v>
      </c>
      <c r="G731" s="37">
        <v>26</v>
      </c>
      <c r="H731" s="37">
        <v>617</v>
      </c>
      <c r="I731" s="7">
        <v>4.2139384116693678E-2</v>
      </c>
      <c r="J731" s="8"/>
      <c r="K731" s="9">
        <f t="shared" si="118"/>
        <v>1</v>
      </c>
      <c r="L731" s="9">
        <f t="shared" si="116"/>
        <v>90</v>
      </c>
      <c r="M731" s="10">
        <f t="shared" si="117"/>
        <v>-5.2989460540843122E-3</v>
      </c>
      <c r="N731" s="8" t="e">
        <f>VLOOKUP(A731,'FY27 Prelim Elig'!$A$7:$B$865,3,FALSE)</f>
        <v>#REF!</v>
      </c>
    </row>
    <row r="732" spans="1:14" x14ac:dyDescent="0.25">
      <c r="A732" s="36" t="s">
        <v>1554</v>
      </c>
      <c r="B732" s="36" t="s">
        <v>703</v>
      </c>
      <c r="C732" s="37">
        <v>74</v>
      </c>
      <c r="D732" s="37">
        <v>912</v>
      </c>
      <c r="E732" s="7">
        <v>8.1140350877192985E-2</v>
      </c>
      <c r="G732" s="37">
        <v>86</v>
      </c>
      <c r="H732" s="37">
        <v>896</v>
      </c>
      <c r="I732" s="7">
        <v>9.5982142857142863E-2</v>
      </c>
      <c r="J732" s="8"/>
      <c r="K732" s="9">
        <f t="shared" si="118"/>
        <v>12</v>
      </c>
      <c r="L732" s="9">
        <f t="shared" si="116"/>
        <v>-16</v>
      </c>
      <c r="M732" s="10">
        <f t="shared" si="117"/>
        <v>1.4841791979949878E-2</v>
      </c>
      <c r="N732" s="8" t="e">
        <f>VLOOKUP(A732,'FY27 Prelim Elig'!$A$7:$B$865,3,FALSE)</f>
        <v>#REF!</v>
      </c>
    </row>
    <row r="733" spans="1:14" x14ac:dyDescent="0.25">
      <c r="A733" s="82" t="s">
        <v>1006</v>
      </c>
      <c r="B733" s="36" t="s">
        <v>2575</v>
      </c>
      <c r="C733" s="86">
        <v>164</v>
      </c>
      <c r="D733" s="86">
        <v>1019</v>
      </c>
      <c r="E733" s="87">
        <v>0.16094210009813542</v>
      </c>
      <c r="G733" s="37">
        <v>260</v>
      </c>
      <c r="H733" s="37">
        <v>1113</v>
      </c>
      <c r="I733" s="7">
        <v>0.23360287511230907</v>
      </c>
      <c r="J733" s="8"/>
      <c r="K733" s="9">
        <f t="shared" ref="K733" si="123">G733-C733</f>
        <v>96</v>
      </c>
      <c r="L733" s="9">
        <f t="shared" ref="L733" si="124">H733-D733</f>
        <v>94</v>
      </c>
      <c r="M733" s="10">
        <f t="shared" ref="M733" si="125">I733-E733</f>
        <v>7.2660775014173645E-2</v>
      </c>
      <c r="N733" s="8" t="e">
        <f>VLOOKUP(A733,'FY27 Prelim Elig'!$A$7:$B$865,3,FALSE)</f>
        <v>#REF!</v>
      </c>
    </row>
    <row r="734" spans="1:14" x14ac:dyDescent="0.25">
      <c r="A734" s="36" t="s">
        <v>1555</v>
      </c>
      <c r="B734" s="36" t="s">
        <v>704</v>
      </c>
      <c r="C734" s="37">
        <v>93</v>
      </c>
      <c r="D734" s="37">
        <v>682</v>
      </c>
      <c r="E734" s="7">
        <v>0.13636363636363635</v>
      </c>
      <c r="G734" s="37">
        <v>107</v>
      </c>
      <c r="H734" s="37">
        <v>694</v>
      </c>
      <c r="I734" s="7">
        <v>0.15417867435158503</v>
      </c>
      <c r="J734" s="8"/>
      <c r="K734" s="9">
        <f t="shared" si="118"/>
        <v>14</v>
      </c>
      <c r="L734" s="9">
        <f t="shared" si="116"/>
        <v>12</v>
      </c>
      <c r="M734" s="10">
        <f t="shared" si="117"/>
        <v>1.7815037987948673E-2</v>
      </c>
      <c r="N734" s="8" t="e">
        <f>VLOOKUP(A734,'FY27 Prelim Elig'!$A$7:$B$865,3,FALSE)</f>
        <v>#REF!</v>
      </c>
    </row>
    <row r="735" spans="1:14" x14ac:dyDescent="0.25">
      <c r="A735" s="36" t="s">
        <v>1556</v>
      </c>
      <c r="B735" s="36" t="s">
        <v>705</v>
      </c>
      <c r="C735" s="37">
        <v>45</v>
      </c>
      <c r="D735" s="37">
        <v>350</v>
      </c>
      <c r="E735" s="7">
        <v>0.12857142857142856</v>
      </c>
      <c r="G735" s="37">
        <v>76</v>
      </c>
      <c r="H735" s="37">
        <v>326</v>
      </c>
      <c r="I735" s="7">
        <v>0.23312883435582821</v>
      </c>
      <c r="J735" s="8"/>
      <c r="K735" s="9">
        <f t="shared" si="118"/>
        <v>31</v>
      </c>
      <c r="L735" s="9">
        <f t="shared" si="116"/>
        <v>-24</v>
      </c>
      <c r="M735" s="10">
        <f t="shared" si="117"/>
        <v>0.10455740578439965</v>
      </c>
      <c r="N735" s="8" t="e">
        <f>VLOOKUP(A735,'FY27 Prelim Elig'!$A$7:$B$865,3,FALSE)</f>
        <v>#REF!</v>
      </c>
    </row>
    <row r="736" spans="1:14" x14ac:dyDescent="0.25">
      <c r="A736" s="36" t="s">
        <v>1557</v>
      </c>
      <c r="B736" s="36" t="s">
        <v>706</v>
      </c>
      <c r="C736" s="37">
        <v>218</v>
      </c>
      <c r="D736" s="37">
        <v>1147</v>
      </c>
      <c r="E736" s="7">
        <v>0.19006102877070619</v>
      </c>
      <c r="G736" s="37">
        <v>223</v>
      </c>
      <c r="H736" s="37">
        <v>1052</v>
      </c>
      <c r="I736" s="7">
        <v>0.21197718631178708</v>
      </c>
      <c r="J736" s="8"/>
      <c r="K736" s="9">
        <f t="shared" si="118"/>
        <v>5</v>
      </c>
      <c r="L736" s="9">
        <f t="shared" si="116"/>
        <v>-95</v>
      </c>
      <c r="M736" s="10">
        <f t="shared" si="117"/>
        <v>2.1916157541080894E-2</v>
      </c>
      <c r="N736" s="8" t="e">
        <f>VLOOKUP(A736,'FY27 Prelim Elig'!$A$7:$B$865,3,FALSE)</f>
        <v>#REF!</v>
      </c>
    </row>
    <row r="737" spans="1:14" x14ac:dyDescent="0.25">
      <c r="A737" s="36" t="s">
        <v>1558</v>
      </c>
      <c r="B737" s="36" t="s">
        <v>707</v>
      </c>
      <c r="C737" s="37">
        <v>432</v>
      </c>
      <c r="D737" s="37">
        <v>1664</v>
      </c>
      <c r="E737" s="7">
        <v>0.25961538461538464</v>
      </c>
      <c r="G737" s="37">
        <v>469</v>
      </c>
      <c r="H737" s="37">
        <v>1603</v>
      </c>
      <c r="I737" s="7">
        <v>0.29257641921397382</v>
      </c>
      <c r="J737" s="8"/>
      <c r="K737" s="9">
        <f t="shared" si="118"/>
        <v>37</v>
      </c>
      <c r="L737" s="9">
        <f t="shared" si="116"/>
        <v>-61</v>
      </c>
      <c r="M737" s="10">
        <f t="shared" si="117"/>
        <v>3.2961034598589178E-2</v>
      </c>
      <c r="N737" s="8" t="e">
        <f>VLOOKUP(A737,'FY27 Prelim Elig'!$A$7:$B$865,3,FALSE)</f>
        <v>#REF!</v>
      </c>
    </row>
    <row r="738" spans="1:14" x14ac:dyDescent="0.25">
      <c r="A738" s="36" t="s">
        <v>1559</v>
      </c>
      <c r="B738" s="36" t="s">
        <v>708</v>
      </c>
      <c r="C738" s="37">
        <v>28</v>
      </c>
      <c r="D738" s="37">
        <v>246</v>
      </c>
      <c r="E738" s="7">
        <v>0.11382113821138211</v>
      </c>
      <c r="G738" s="37">
        <v>31</v>
      </c>
      <c r="H738" s="37">
        <v>185</v>
      </c>
      <c r="I738" s="7">
        <v>0.16756756756756758</v>
      </c>
      <c r="J738" s="8"/>
      <c r="K738" s="9">
        <f t="shared" si="118"/>
        <v>3</v>
      </c>
      <c r="L738" s="9">
        <f t="shared" si="116"/>
        <v>-61</v>
      </c>
      <c r="M738" s="10">
        <f t="shared" si="117"/>
        <v>5.3746429356185468E-2</v>
      </c>
      <c r="N738" s="8" t="e">
        <f>VLOOKUP(A738,'FY27 Prelim Elig'!$A$7:$B$865,3,FALSE)</f>
        <v>#REF!</v>
      </c>
    </row>
    <row r="739" spans="1:14" x14ac:dyDescent="0.25">
      <c r="A739" s="36" t="s">
        <v>1560</v>
      </c>
      <c r="B739" s="36" t="s">
        <v>709</v>
      </c>
      <c r="C739" s="37">
        <v>4</v>
      </c>
      <c r="D739" s="37">
        <v>77</v>
      </c>
      <c r="E739" s="7">
        <v>5.1948051948051951E-2</v>
      </c>
      <c r="G739" s="37">
        <v>4</v>
      </c>
      <c r="H739" s="37">
        <v>78</v>
      </c>
      <c r="I739" s="7">
        <v>5.128205128205128E-2</v>
      </c>
      <c r="J739" s="8"/>
      <c r="K739" s="9">
        <f t="shared" si="118"/>
        <v>0</v>
      </c>
      <c r="L739" s="9">
        <f t="shared" si="116"/>
        <v>1</v>
      </c>
      <c r="M739" s="10">
        <f t="shared" si="117"/>
        <v>-6.660006660006712E-4</v>
      </c>
      <c r="N739" s="8" t="e">
        <f>VLOOKUP(A739,'FY27 Prelim Elig'!$A$7:$B$865,3,FALSE)</f>
        <v>#REF!</v>
      </c>
    </row>
    <row r="740" spans="1:14" x14ac:dyDescent="0.25">
      <c r="A740" s="36" t="s">
        <v>1561</v>
      </c>
      <c r="B740" s="36" t="s">
        <v>710</v>
      </c>
      <c r="C740" s="37">
        <v>90</v>
      </c>
      <c r="D740" s="37">
        <v>511</v>
      </c>
      <c r="E740" s="7">
        <v>0.17612524461839529</v>
      </c>
      <c r="G740" s="37">
        <v>135</v>
      </c>
      <c r="H740" s="37">
        <v>493</v>
      </c>
      <c r="I740" s="7">
        <v>0.2738336713995943</v>
      </c>
      <c r="J740" s="8"/>
      <c r="K740" s="9">
        <f t="shared" si="118"/>
        <v>45</v>
      </c>
      <c r="L740" s="9">
        <f t="shared" si="116"/>
        <v>-18</v>
      </c>
      <c r="M740" s="10">
        <f t="shared" si="117"/>
        <v>9.7708426781199009E-2</v>
      </c>
      <c r="N740" s="8" t="e">
        <f>VLOOKUP(A740,'FY27 Prelim Elig'!$A$7:$B$865,3,FALSE)</f>
        <v>#REF!</v>
      </c>
    </row>
    <row r="741" spans="1:14" x14ac:dyDescent="0.25">
      <c r="A741" s="36" t="s">
        <v>1562</v>
      </c>
      <c r="B741" s="36" t="s">
        <v>711</v>
      </c>
      <c r="C741" s="37">
        <v>83</v>
      </c>
      <c r="D741" s="37">
        <v>572</v>
      </c>
      <c r="E741" s="7">
        <v>0.14460000000000001</v>
      </c>
      <c r="G741" s="6">
        <v>121</v>
      </c>
      <c r="H741" s="6">
        <v>580</v>
      </c>
      <c r="I741" s="7">
        <v>0.20860000000000001</v>
      </c>
      <c r="J741" s="8"/>
      <c r="K741" s="9">
        <f t="shared" ref="K741" si="126">G741-C741</f>
        <v>38</v>
      </c>
      <c r="L741" s="9">
        <f t="shared" ref="L741" si="127">H741-D741</f>
        <v>8</v>
      </c>
      <c r="M741" s="10">
        <f t="shared" ref="M741" si="128">I741-E741</f>
        <v>6.4000000000000001E-2</v>
      </c>
      <c r="N741" s="8" t="s">
        <v>14404</v>
      </c>
    </row>
    <row r="742" spans="1:14" x14ac:dyDescent="0.25">
      <c r="A742" s="36" t="s">
        <v>1563</v>
      </c>
      <c r="B742" s="36" t="s">
        <v>712</v>
      </c>
      <c r="C742" s="37">
        <v>150</v>
      </c>
      <c r="D742" s="37">
        <v>1536</v>
      </c>
      <c r="E742" s="7">
        <v>9.765625E-2</v>
      </c>
      <c r="G742" s="37">
        <v>183</v>
      </c>
      <c r="H742" s="37">
        <v>1461</v>
      </c>
      <c r="I742" s="7">
        <v>0.12525667351129363</v>
      </c>
      <c r="J742" s="8"/>
      <c r="K742" s="9">
        <f t="shared" si="118"/>
        <v>33</v>
      </c>
      <c r="L742" s="9">
        <f t="shared" si="116"/>
        <v>-75</v>
      </c>
      <c r="M742" s="10">
        <f t="shared" si="117"/>
        <v>2.7600423511293631E-2</v>
      </c>
      <c r="N742" s="8" t="e">
        <f>VLOOKUP(A742,'FY27 Prelim Elig'!$A$7:$B$865,3,FALSE)</f>
        <v>#REF!</v>
      </c>
    </row>
    <row r="743" spans="1:14" x14ac:dyDescent="0.25">
      <c r="A743" s="36" t="s">
        <v>1564</v>
      </c>
      <c r="B743" s="36" t="s">
        <v>713</v>
      </c>
      <c r="C743" s="37">
        <v>233</v>
      </c>
      <c r="D743" s="37">
        <v>1283</v>
      </c>
      <c r="E743" s="7">
        <v>0.18160561184723303</v>
      </c>
      <c r="G743" s="37">
        <v>307</v>
      </c>
      <c r="H743" s="37">
        <v>1289</v>
      </c>
      <c r="I743" s="7">
        <v>0.23816912335143522</v>
      </c>
      <c r="J743" s="8"/>
      <c r="K743" s="9">
        <f t="shared" si="118"/>
        <v>74</v>
      </c>
      <c r="L743" s="9">
        <f t="shared" si="116"/>
        <v>6</v>
      </c>
      <c r="M743" s="10">
        <f t="shared" si="117"/>
        <v>5.6563511504202191E-2</v>
      </c>
      <c r="N743" s="8" t="e">
        <f>VLOOKUP(A743,'FY27 Prelim Elig'!$A$7:$B$865,3,FALSE)</f>
        <v>#REF!</v>
      </c>
    </row>
    <row r="744" spans="1:14" x14ac:dyDescent="0.25">
      <c r="A744" s="36" t="s">
        <v>1565</v>
      </c>
      <c r="B744" s="36" t="s">
        <v>714</v>
      </c>
      <c r="C744" s="37">
        <v>27</v>
      </c>
      <c r="D744" s="37">
        <v>359</v>
      </c>
      <c r="E744" s="7">
        <v>7.5208913649025072E-2</v>
      </c>
      <c r="G744" s="37">
        <v>37</v>
      </c>
      <c r="H744" s="37">
        <v>283</v>
      </c>
      <c r="I744" s="7">
        <v>0.13074204946996468</v>
      </c>
      <c r="J744" s="8"/>
      <c r="K744" s="9">
        <f t="shared" si="118"/>
        <v>10</v>
      </c>
      <c r="L744" s="9">
        <f t="shared" si="116"/>
        <v>-76</v>
      </c>
      <c r="M744" s="10">
        <f t="shared" si="117"/>
        <v>5.5533135820939605E-2</v>
      </c>
      <c r="N744" s="8" t="e">
        <f>VLOOKUP(A744,'FY27 Prelim Elig'!$A$7:$B$865,3,FALSE)</f>
        <v>#REF!</v>
      </c>
    </row>
    <row r="745" spans="1:14" x14ac:dyDescent="0.25">
      <c r="A745" s="36" t="s">
        <v>1566</v>
      </c>
      <c r="B745" s="39" t="s">
        <v>1701</v>
      </c>
      <c r="C745" s="37">
        <v>41</v>
      </c>
      <c r="D745" s="37">
        <v>254</v>
      </c>
      <c r="E745" s="7">
        <v>0.16141732283464566</v>
      </c>
      <c r="G745" s="37">
        <v>35</v>
      </c>
      <c r="H745" s="37">
        <v>274</v>
      </c>
      <c r="I745" s="7">
        <v>0.12773722627737227</v>
      </c>
      <c r="J745" s="8"/>
      <c r="K745" s="9">
        <f t="shared" si="118"/>
        <v>-6</v>
      </c>
      <c r="L745" s="9">
        <f t="shared" si="116"/>
        <v>20</v>
      </c>
      <c r="M745" s="10">
        <f t="shared" si="117"/>
        <v>-3.3680096557273387E-2</v>
      </c>
      <c r="N745" s="8" t="e">
        <f>VLOOKUP(A745,'FY27 Prelim Elig'!$A$7:$B$865,3,FALSE)</f>
        <v>#REF!</v>
      </c>
    </row>
    <row r="746" spans="1:14" x14ac:dyDescent="0.25">
      <c r="A746" s="36" t="s">
        <v>1567</v>
      </c>
      <c r="B746" s="36" t="s">
        <v>716</v>
      </c>
      <c r="C746" s="37">
        <v>10</v>
      </c>
      <c r="D746" s="37">
        <v>84</v>
      </c>
      <c r="E746" s="7">
        <v>0.11904761904761904</v>
      </c>
      <c r="G746" s="37">
        <v>10</v>
      </c>
      <c r="H746" s="37">
        <v>78</v>
      </c>
      <c r="I746" s="7">
        <v>0.12820512820512819</v>
      </c>
      <c r="J746" s="8"/>
      <c r="K746" s="9">
        <f t="shared" si="118"/>
        <v>0</v>
      </c>
      <c r="L746" s="9">
        <f t="shared" si="116"/>
        <v>-6</v>
      </c>
      <c r="M746" s="10">
        <f t="shared" si="117"/>
        <v>9.1575091575091527E-3</v>
      </c>
      <c r="N746" s="8" t="e">
        <f>VLOOKUP(A746,'FY27 Prelim Elig'!$A$7:$B$865,3,FALSE)</f>
        <v>#REF!</v>
      </c>
    </row>
    <row r="747" spans="1:14" x14ac:dyDescent="0.25">
      <c r="A747" s="36" t="s">
        <v>1568</v>
      </c>
      <c r="B747" s="36" t="s">
        <v>717</v>
      </c>
      <c r="C747" s="37">
        <v>101</v>
      </c>
      <c r="D747" s="37">
        <v>637</v>
      </c>
      <c r="E747" s="7">
        <v>0.15855572998430142</v>
      </c>
      <c r="G747" s="37">
        <v>125</v>
      </c>
      <c r="H747" s="37">
        <v>709</v>
      </c>
      <c r="I747" s="7">
        <v>0.1763046544428773</v>
      </c>
      <c r="J747" s="8"/>
      <c r="K747" s="9">
        <f t="shared" si="118"/>
        <v>24</v>
      </c>
      <c r="L747" s="9">
        <f t="shared" si="116"/>
        <v>72</v>
      </c>
      <c r="M747" s="10">
        <f t="shared" si="117"/>
        <v>1.7748924458575871E-2</v>
      </c>
      <c r="N747" s="8" t="e">
        <f>VLOOKUP(A747,'FY27 Prelim Elig'!$A$7:$B$865,3,FALSE)</f>
        <v>#REF!</v>
      </c>
    </row>
    <row r="748" spans="1:14" x14ac:dyDescent="0.25">
      <c r="A748" s="36" t="s">
        <v>1569</v>
      </c>
      <c r="B748" s="36" t="s">
        <v>718</v>
      </c>
      <c r="C748" s="37">
        <v>3696</v>
      </c>
      <c r="D748" s="37">
        <v>16710</v>
      </c>
      <c r="E748" s="7">
        <v>0.22118491921005387</v>
      </c>
      <c r="G748" s="37">
        <v>4385</v>
      </c>
      <c r="H748" s="37">
        <v>16161</v>
      </c>
      <c r="I748" s="7">
        <v>0.27133221954087</v>
      </c>
      <c r="J748" s="8"/>
      <c r="K748" s="9">
        <f t="shared" si="118"/>
        <v>689</v>
      </c>
      <c r="L748" s="9">
        <f t="shared" si="116"/>
        <v>-549</v>
      </c>
      <c r="M748" s="10">
        <f t="shared" si="117"/>
        <v>5.014730033081613E-2</v>
      </c>
      <c r="N748" s="8" t="e">
        <f>VLOOKUP(A748,'FY27 Prelim Elig'!$A$7:$B$865,3,FALSE)</f>
        <v>#REF!</v>
      </c>
    </row>
    <row r="749" spans="1:14" x14ac:dyDescent="0.25">
      <c r="A749" s="36" t="s">
        <v>1570</v>
      </c>
      <c r="B749" s="36" t="s">
        <v>719</v>
      </c>
      <c r="C749" s="37">
        <v>46</v>
      </c>
      <c r="D749" s="37">
        <v>303</v>
      </c>
      <c r="E749" s="7">
        <v>0.15181518151815182</v>
      </c>
      <c r="G749" s="37">
        <v>41</v>
      </c>
      <c r="H749" s="37">
        <v>279</v>
      </c>
      <c r="I749" s="7">
        <v>0.14695340501792115</v>
      </c>
      <c r="J749" s="8"/>
      <c r="K749" s="9">
        <f t="shared" si="118"/>
        <v>-5</v>
      </c>
      <c r="L749" s="9">
        <f t="shared" si="116"/>
        <v>-24</v>
      </c>
      <c r="M749" s="10">
        <f t="shared" si="117"/>
        <v>-4.8617765002306745E-3</v>
      </c>
      <c r="N749" s="8" t="e">
        <f>VLOOKUP(A749,'FY27 Prelim Elig'!$A$7:$B$865,3,FALSE)</f>
        <v>#N/A</v>
      </c>
    </row>
    <row r="750" spans="1:14" x14ac:dyDescent="0.25">
      <c r="A750" s="36" t="s">
        <v>1571</v>
      </c>
      <c r="B750" s="36" t="s">
        <v>720</v>
      </c>
      <c r="C750" s="37">
        <v>47</v>
      </c>
      <c r="D750" s="37">
        <v>249</v>
      </c>
      <c r="E750" s="7">
        <v>0.18875502008032127</v>
      </c>
      <c r="G750" s="88">
        <v>45</v>
      </c>
      <c r="H750" s="88">
        <v>215</v>
      </c>
      <c r="I750" s="89">
        <f t="shared" ref="I750" si="129">IF(H750&gt;0,G750/H750,0)</f>
        <v>0.20930232558139536</v>
      </c>
      <c r="J750" s="8"/>
      <c r="K750" s="9">
        <f t="shared" si="118"/>
        <v>-2</v>
      </c>
      <c r="L750" s="9">
        <f t="shared" si="116"/>
        <v>-34</v>
      </c>
      <c r="M750" s="10">
        <f t="shared" si="117"/>
        <v>2.0547305501074087E-2</v>
      </c>
      <c r="N750" s="8" t="e">
        <f>VLOOKUP(A750,'FY27 Prelim Elig'!$A$7:$B$865,3,FALSE)</f>
        <v>#N/A</v>
      </c>
    </row>
    <row r="751" spans="1:14" x14ac:dyDescent="0.25">
      <c r="A751" s="36" t="s">
        <v>1572</v>
      </c>
      <c r="B751" s="36" t="s">
        <v>721</v>
      </c>
      <c r="C751" s="37">
        <v>418</v>
      </c>
      <c r="D751" s="37">
        <v>14036</v>
      </c>
      <c r="E751" s="7">
        <v>2.9780564263322883E-2</v>
      </c>
      <c r="G751" s="37">
        <v>605</v>
      </c>
      <c r="H751" s="37">
        <v>13555</v>
      </c>
      <c r="I751" s="7">
        <v>4.4632976761342681E-2</v>
      </c>
      <c r="J751" s="8"/>
      <c r="K751" s="9">
        <f t="shared" si="118"/>
        <v>187</v>
      </c>
      <c r="L751" s="9">
        <f t="shared" si="116"/>
        <v>-481</v>
      </c>
      <c r="M751" s="10">
        <f t="shared" si="117"/>
        <v>1.4852412498019798E-2</v>
      </c>
      <c r="N751" s="8" t="e">
        <f>VLOOKUP(A751,'FY27 Prelim Elig'!$A$7:$B$865,3,FALSE)</f>
        <v>#REF!</v>
      </c>
    </row>
    <row r="752" spans="1:14" x14ac:dyDescent="0.25">
      <c r="A752" s="36" t="s">
        <v>1573</v>
      </c>
      <c r="B752" s="36" t="s">
        <v>722</v>
      </c>
      <c r="C752" s="37">
        <v>82</v>
      </c>
      <c r="D752" s="37">
        <v>446</v>
      </c>
      <c r="E752" s="7">
        <v>0.18385650224215247</v>
      </c>
      <c r="G752" s="37">
        <v>94</v>
      </c>
      <c r="H752" s="37">
        <v>432</v>
      </c>
      <c r="I752" s="7">
        <v>0.21759259259259259</v>
      </c>
      <c r="J752" s="8"/>
      <c r="K752" s="9">
        <f t="shared" si="118"/>
        <v>12</v>
      </c>
      <c r="L752" s="9">
        <f t="shared" si="116"/>
        <v>-14</v>
      </c>
      <c r="M752" s="10">
        <f t="shared" si="117"/>
        <v>3.3736090350440118E-2</v>
      </c>
      <c r="N752" s="8" t="e">
        <f>VLOOKUP(A752,'FY27 Prelim Elig'!$A$7:$B$865,3,FALSE)</f>
        <v>#REF!</v>
      </c>
    </row>
    <row r="753" spans="1:14" x14ac:dyDescent="0.25">
      <c r="A753" s="36" t="s">
        <v>1574</v>
      </c>
      <c r="B753" s="36" t="s">
        <v>723</v>
      </c>
      <c r="C753" s="37">
        <v>35</v>
      </c>
      <c r="D753" s="37">
        <v>492</v>
      </c>
      <c r="E753" s="7">
        <v>7.113821138211382E-2</v>
      </c>
      <c r="G753" s="37">
        <v>35</v>
      </c>
      <c r="H753" s="37">
        <v>511</v>
      </c>
      <c r="I753" s="7">
        <v>6.8493150684931503E-2</v>
      </c>
      <c r="J753" s="8"/>
      <c r="K753" s="9">
        <f t="shared" si="118"/>
        <v>0</v>
      </c>
      <c r="L753" s="9">
        <f t="shared" si="116"/>
        <v>19</v>
      </c>
      <c r="M753" s="10">
        <f t="shared" si="117"/>
        <v>-2.6450606971823165E-3</v>
      </c>
      <c r="N753" s="8" t="e">
        <f>VLOOKUP(A753,'FY27 Prelim Elig'!$A$7:$B$865,3,FALSE)</f>
        <v>#REF!</v>
      </c>
    </row>
    <row r="754" spans="1:14" x14ac:dyDescent="0.25">
      <c r="A754" s="36" t="s">
        <v>1575</v>
      </c>
      <c r="B754" s="36" t="s">
        <v>724</v>
      </c>
      <c r="C754" s="37">
        <v>54</v>
      </c>
      <c r="D754" s="37">
        <v>926</v>
      </c>
      <c r="E754" s="7">
        <v>5.8315334773218146E-2</v>
      </c>
      <c r="G754" s="37">
        <v>33</v>
      </c>
      <c r="H754" s="37">
        <v>841</v>
      </c>
      <c r="I754" s="7">
        <v>3.9239001189060645E-2</v>
      </c>
      <c r="J754" s="8"/>
      <c r="K754" s="9">
        <f t="shared" si="118"/>
        <v>-21</v>
      </c>
      <c r="L754" s="9">
        <f t="shared" si="116"/>
        <v>-85</v>
      </c>
      <c r="M754" s="10">
        <f t="shared" si="117"/>
        <v>-1.9076333584157501E-2</v>
      </c>
      <c r="N754" s="8" t="e">
        <f>VLOOKUP(A754,'FY27 Prelim Elig'!$A$7:$B$865,3,FALSE)</f>
        <v>#REF!</v>
      </c>
    </row>
    <row r="755" spans="1:14" x14ac:dyDescent="0.25">
      <c r="A755" s="36" t="s">
        <v>1576</v>
      </c>
      <c r="B755" s="36" t="s">
        <v>725</v>
      </c>
      <c r="C755" s="37">
        <v>25</v>
      </c>
      <c r="D755" s="37">
        <v>539</v>
      </c>
      <c r="E755" s="7">
        <v>4.6382189239332093E-2</v>
      </c>
      <c r="G755" s="37">
        <v>18</v>
      </c>
      <c r="H755" s="37">
        <v>500</v>
      </c>
      <c r="I755" s="7">
        <v>3.5999999999999997E-2</v>
      </c>
      <c r="J755" s="8"/>
      <c r="K755" s="9">
        <f t="shared" si="118"/>
        <v>-7</v>
      </c>
      <c r="L755" s="9">
        <f t="shared" si="116"/>
        <v>-39</v>
      </c>
      <c r="M755" s="10">
        <f t="shared" si="117"/>
        <v>-1.0382189239332096E-2</v>
      </c>
      <c r="N755" s="8" t="e">
        <f>VLOOKUP(A755,'FY27 Prelim Elig'!$A$7:$B$865,3,FALSE)</f>
        <v>#REF!</v>
      </c>
    </row>
    <row r="756" spans="1:14" x14ac:dyDescent="0.25">
      <c r="A756" s="36" t="s">
        <v>1577</v>
      </c>
      <c r="B756" s="36" t="s">
        <v>726</v>
      </c>
      <c r="C756" s="37">
        <v>10</v>
      </c>
      <c r="D756" s="37">
        <v>148</v>
      </c>
      <c r="E756" s="7">
        <v>6.7567567567567571E-2</v>
      </c>
      <c r="G756" s="37">
        <v>23</v>
      </c>
      <c r="H756" s="37">
        <v>173</v>
      </c>
      <c r="I756" s="7">
        <v>0.13294797687861271</v>
      </c>
      <c r="J756" s="8"/>
      <c r="K756" s="9">
        <f t="shared" si="118"/>
        <v>13</v>
      </c>
      <c r="L756" s="9">
        <f t="shared" si="116"/>
        <v>25</v>
      </c>
      <c r="M756" s="10">
        <f t="shared" si="117"/>
        <v>6.5380409311045135E-2</v>
      </c>
      <c r="N756" s="8" t="e">
        <f>VLOOKUP(A756,'FY27 Prelim Elig'!$A$7:$B$865,3,FALSE)</f>
        <v>#REF!</v>
      </c>
    </row>
    <row r="757" spans="1:14" x14ac:dyDescent="0.25">
      <c r="A757" s="36" t="s">
        <v>1578</v>
      </c>
      <c r="B757" s="36" t="s">
        <v>727</v>
      </c>
      <c r="C757" s="37">
        <v>86</v>
      </c>
      <c r="D757" s="37">
        <v>633</v>
      </c>
      <c r="E757" s="7">
        <v>0.1358609794628752</v>
      </c>
      <c r="G757" s="37">
        <v>111</v>
      </c>
      <c r="H757" s="37">
        <v>663</v>
      </c>
      <c r="I757" s="7">
        <v>0.167420814479638</v>
      </c>
      <c r="J757" s="8"/>
      <c r="K757" s="9">
        <f t="shared" si="118"/>
        <v>25</v>
      </c>
      <c r="L757" s="9">
        <f t="shared" si="116"/>
        <v>30</v>
      </c>
      <c r="M757" s="10">
        <f t="shared" si="117"/>
        <v>3.1559835016762794E-2</v>
      </c>
      <c r="N757" s="8" t="e">
        <f>VLOOKUP(A757,'FY27 Prelim Elig'!$A$7:$B$865,3,FALSE)</f>
        <v>#REF!</v>
      </c>
    </row>
    <row r="758" spans="1:14" x14ac:dyDescent="0.25">
      <c r="A758" s="36" t="s">
        <v>1579</v>
      </c>
      <c r="B758" s="36" t="s">
        <v>728</v>
      </c>
      <c r="C758" s="37">
        <v>122</v>
      </c>
      <c r="D758" s="37">
        <v>1196</v>
      </c>
      <c r="E758" s="7">
        <v>0.1020066889632107</v>
      </c>
      <c r="G758" s="37">
        <v>164</v>
      </c>
      <c r="H758" s="37">
        <v>1245</v>
      </c>
      <c r="I758" s="7">
        <v>0.13172690763052208</v>
      </c>
      <c r="J758" s="8"/>
      <c r="K758" s="9">
        <f t="shared" si="118"/>
        <v>42</v>
      </c>
      <c r="L758" s="9">
        <f t="shared" si="116"/>
        <v>49</v>
      </c>
      <c r="M758" s="10">
        <f t="shared" si="117"/>
        <v>2.9720218667311379E-2</v>
      </c>
      <c r="N758" s="8" t="e">
        <f>VLOOKUP(A758,'FY27 Prelim Elig'!$A$7:$B$865,3,FALSE)</f>
        <v>#REF!</v>
      </c>
    </row>
    <row r="759" spans="1:14" x14ac:dyDescent="0.25">
      <c r="A759" s="36" t="s">
        <v>1580</v>
      </c>
      <c r="B759" s="36" t="s">
        <v>729</v>
      </c>
      <c r="C759" s="37">
        <v>47</v>
      </c>
      <c r="D759" s="37">
        <v>450</v>
      </c>
      <c r="E759" s="7">
        <v>0.10444444444444445</v>
      </c>
      <c r="G759" s="37">
        <v>72</v>
      </c>
      <c r="H759" s="37">
        <v>486</v>
      </c>
      <c r="I759" s="7">
        <v>0.14814814814814814</v>
      </c>
      <c r="J759" s="8"/>
      <c r="K759" s="9">
        <f t="shared" si="118"/>
        <v>25</v>
      </c>
      <c r="L759" s="9">
        <f t="shared" si="116"/>
        <v>36</v>
      </c>
      <c r="M759" s="10">
        <f t="shared" si="117"/>
        <v>4.3703703703703689E-2</v>
      </c>
      <c r="N759" s="8" t="e">
        <f>VLOOKUP(A759,'FY27 Prelim Elig'!$A$7:$B$865,3,FALSE)</f>
        <v>#REF!</v>
      </c>
    </row>
    <row r="760" spans="1:14" x14ac:dyDescent="0.25">
      <c r="A760" s="36" t="s">
        <v>1581</v>
      </c>
      <c r="B760" s="36" t="s">
        <v>730</v>
      </c>
      <c r="C760" s="37">
        <v>290</v>
      </c>
      <c r="D760" s="37">
        <v>1506</v>
      </c>
      <c r="E760" s="7">
        <v>0.19256308100929614</v>
      </c>
      <c r="G760" s="37">
        <v>375</v>
      </c>
      <c r="H760" s="37">
        <v>1619</v>
      </c>
      <c r="I760" s="7">
        <v>0.23162445954292774</v>
      </c>
      <c r="J760" s="8"/>
      <c r="K760" s="9">
        <f t="shared" si="118"/>
        <v>85</v>
      </c>
      <c r="L760" s="9">
        <f t="shared" si="116"/>
        <v>113</v>
      </c>
      <c r="M760" s="10">
        <f t="shared" si="117"/>
        <v>3.9061378533631591E-2</v>
      </c>
      <c r="N760" s="8" t="e">
        <f>VLOOKUP(A760,'FY27 Prelim Elig'!$A$7:$B$865,3,FALSE)</f>
        <v>#REF!</v>
      </c>
    </row>
    <row r="761" spans="1:14" x14ac:dyDescent="0.25">
      <c r="A761" s="36" t="s">
        <v>1582</v>
      </c>
      <c r="B761" s="36" t="s">
        <v>731</v>
      </c>
      <c r="C761" s="37">
        <v>460</v>
      </c>
      <c r="D761" s="37">
        <v>3404</v>
      </c>
      <c r="E761" s="7">
        <v>0.13513513513513514</v>
      </c>
      <c r="G761" s="37">
        <v>610</v>
      </c>
      <c r="H761" s="37">
        <v>3480</v>
      </c>
      <c r="I761" s="7">
        <v>0.17528735632183909</v>
      </c>
      <c r="J761" s="8"/>
      <c r="K761" s="9">
        <f t="shared" si="118"/>
        <v>150</v>
      </c>
      <c r="L761" s="9">
        <f t="shared" si="116"/>
        <v>76</v>
      </c>
      <c r="M761" s="10">
        <f t="shared" si="117"/>
        <v>4.0152221186703946E-2</v>
      </c>
      <c r="N761" s="8" t="e">
        <f>VLOOKUP(A761,'FY27 Prelim Elig'!$A$7:$B$865,3,FALSE)</f>
        <v>#REF!</v>
      </c>
    </row>
    <row r="762" spans="1:14" x14ac:dyDescent="0.25">
      <c r="A762" s="36" t="s">
        <v>1583</v>
      </c>
      <c r="B762" s="36" t="s">
        <v>732</v>
      </c>
      <c r="C762" s="37">
        <v>6</v>
      </c>
      <c r="D762" s="37">
        <v>59</v>
      </c>
      <c r="E762" s="7">
        <v>0.10169491525423729</v>
      </c>
      <c r="G762" s="37">
        <v>10</v>
      </c>
      <c r="H762" s="37">
        <v>58</v>
      </c>
      <c r="I762" s="7">
        <v>0.17241379310344829</v>
      </c>
      <c r="J762" s="8"/>
      <c r="K762" s="9">
        <f t="shared" si="118"/>
        <v>4</v>
      </c>
      <c r="L762" s="9">
        <f t="shared" si="116"/>
        <v>-1</v>
      </c>
      <c r="M762" s="10">
        <f t="shared" si="117"/>
        <v>7.0718877849210993E-2</v>
      </c>
      <c r="N762" s="8" t="e">
        <f>VLOOKUP(A762,'FY27 Prelim Elig'!$A$7:$B$865,3,FALSE)</f>
        <v>#REF!</v>
      </c>
    </row>
    <row r="763" spans="1:14" x14ac:dyDescent="0.25">
      <c r="A763" s="36" t="s">
        <v>1584</v>
      </c>
      <c r="B763" s="36" t="s">
        <v>733</v>
      </c>
      <c r="C763" s="37">
        <v>42</v>
      </c>
      <c r="D763" s="37">
        <v>410</v>
      </c>
      <c r="E763" s="7">
        <v>0.1024390243902439</v>
      </c>
      <c r="G763" s="37">
        <v>48</v>
      </c>
      <c r="H763" s="37">
        <v>482</v>
      </c>
      <c r="I763" s="7">
        <v>9.9585062240663894E-2</v>
      </c>
      <c r="J763" s="8"/>
      <c r="K763" s="9">
        <f t="shared" si="118"/>
        <v>6</v>
      </c>
      <c r="L763" s="9">
        <f t="shared" si="116"/>
        <v>72</v>
      </c>
      <c r="M763" s="10">
        <f t="shared" si="117"/>
        <v>-2.8539621495800027E-3</v>
      </c>
      <c r="N763" s="8" t="e">
        <f>VLOOKUP(A763,'FY27 Prelim Elig'!$A$7:$B$865,3,FALSE)</f>
        <v>#REF!</v>
      </c>
    </row>
    <row r="764" spans="1:14" x14ac:dyDescent="0.25">
      <c r="A764" s="36" t="s">
        <v>1585</v>
      </c>
      <c r="B764" s="36" t="s">
        <v>734</v>
      </c>
      <c r="C764" s="37">
        <v>64</v>
      </c>
      <c r="D764" s="37">
        <v>515</v>
      </c>
      <c r="E764" s="7">
        <v>0.12427184466019417</v>
      </c>
      <c r="G764" s="37">
        <v>60</v>
      </c>
      <c r="H764" s="37">
        <v>527</v>
      </c>
      <c r="I764" s="7">
        <v>0.11385199240986717</v>
      </c>
      <c r="J764" s="8"/>
      <c r="K764" s="9">
        <f t="shared" si="118"/>
        <v>-4</v>
      </c>
      <c r="L764" s="9">
        <f t="shared" si="116"/>
        <v>12</v>
      </c>
      <c r="M764" s="10">
        <f t="shared" si="117"/>
        <v>-1.0419852250327002E-2</v>
      </c>
      <c r="N764" s="8" t="e">
        <f>VLOOKUP(A764,'FY27 Prelim Elig'!$A$7:$B$865,3,FALSE)</f>
        <v>#REF!</v>
      </c>
    </row>
    <row r="765" spans="1:14" x14ac:dyDescent="0.25">
      <c r="A765" s="36" t="s">
        <v>1586</v>
      </c>
      <c r="B765" s="36" t="s">
        <v>735</v>
      </c>
      <c r="C765" s="37">
        <v>378</v>
      </c>
      <c r="D765" s="37">
        <v>1771</v>
      </c>
      <c r="E765" s="7">
        <v>0.2134387351778656</v>
      </c>
      <c r="G765" s="37">
        <v>451</v>
      </c>
      <c r="H765" s="37">
        <v>1762</v>
      </c>
      <c r="I765" s="7">
        <v>0.25595913734392733</v>
      </c>
      <c r="J765" s="8"/>
      <c r="K765" s="9">
        <f t="shared" si="118"/>
        <v>73</v>
      </c>
      <c r="L765" s="9">
        <f t="shared" si="116"/>
        <v>-9</v>
      </c>
      <c r="M765" s="10">
        <f t="shared" si="117"/>
        <v>4.2520402166061733E-2</v>
      </c>
      <c r="N765" s="8" t="e">
        <f>VLOOKUP(A765,'FY27 Prelim Elig'!$A$7:$B$865,3,FALSE)</f>
        <v>#REF!</v>
      </c>
    </row>
    <row r="766" spans="1:14" x14ac:dyDescent="0.25">
      <c r="A766" s="36" t="s">
        <v>1587</v>
      </c>
      <c r="B766" s="36" t="s">
        <v>736</v>
      </c>
      <c r="C766" s="37">
        <v>153</v>
      </c>
      <c r="D766" s="37">
        <v>901</v>
      </c>
      <c r="E766" s="7">
        <v>0.16981132075471697</v>
      </c>
      <c r="G766" s="37">
        <v>169</v>
      </c>
      <c r="H766" s="37">
        <v>878</v>
      </c>
      <c r="I766" s="7">
        <v>0.19248291571753987</v>
      </c>
      <c r="J766" s="8"/>
      <c r="K766" s="9">
        <f t="shared" si="118"/>
        <v>16</v>
      </c>
      <c r="L766" s="9">
        <f t="shared" si="116"/>
        <v>-23</v>
      </c>
      <c r="M766" s="10">
        <f t="shared" si="117"/>
        <v>2.2671594962822894E-2</v>
      </c>
      <c r="N766" s="8" t="e">
        <f>VLOOKUP(A766,'FY27 Prelim Elig'!$A$7:$B$865,3,FALSE)</f>
        <v>#REF!</v>
      </c>
    </row>
    <row r="767" spans="1:14" x14ac:dyDescent="0.25">
      <c r="A767" s="36" t="s">
        <v>1588</v>
      </c>
      <c r="B767" s="36" t="s">
        <v>737</v>
      </c>
      <c r="C767" s="37">
        <v>125</v>
      </c>
      <c r="D767" s="37">
        <v>1275</v>
      </c>
      <c r="E767" s="7">
        <v>9.8039215686274508E-2</v>
      </c>
      <c r="G767" s="37">
        <v>148</v>
      </c>
      <c r="H767" s="37">
        <v>1405</v>
      </c>
      <c r="I767" s="7">
        <v>0.10533807829181495</v>
      </c>
      <c r="J767" s="8"/>
      <c r="K767" s="9">
        <f t="shared" si="118"/>
        <v>23</v>
      </c>
      <c r="L767" s="9">
        <f t="shared" si="116"/>
        <v>130</v>
      </c>
      <c r="M767" s="10">
        <f t="shared" si="117"/>
        <v>7.2988626055404404E-3</v>
      </c>
      <c r="N767" s="8" t="e">
        <f>VLOOKUP(A767,'FY27 Prelim Elig'!$A$7:$B$865,3,FALSE)</f>
        <v>#REF!</v>
      </c>
    </row>
    <row r="768" spans="1:14" x14ac:dyDescent="0.25">
      <c r="A768" s="36" t="s">
        <v>1589</v>
      </c>
      <c r="B768" s="36" t="s">
        <v>738</v>
      </c>
      <c r="C768" s="37">
        <v>32</v>
      </c>
      <c r="D768" s="37">
        <v>235</v>
      </c>
      <c r="E768" s="7">
        <v>0.13617021276595745</v>
      </c>
      <c r="G768" s="37">
        <v>33</v>
      </c>
      <c r="H768" s="37">
        <v>231</v>
      </c>
      <c r="I768" s="7">
        <v>0.14285714285714285</v>
      </c>
      <c r="J768" s="8"/>
      <c r="K768" s="9">
        <f t="shared" si="118"/>
        <v>1</v>
      </c>
      <c r="L768" s="9">
        <f t="shared" si="116"/>
        <v>-4</v>
      </c>
      <c r="M768" s="10">
        <f t="shared" si="117"/>
        <v>6.6869300911854002E-3</v>
      </c>
      <c r="N768" s="8" t="e">
        <f>VLOOKUP(A768,'FY27 Prelim Elig'!$A$7:$B$865,3,FALSE)</f>
        <v>#REF!</v>
      </c>
    </row>
    <row r="769" spans="1:14" x14ac:dyDescent="0.25">
      <c r="A769" s="36" t="s">
        <v>1590</v>
      </c>
      <c r="B769" s="36" t="s">
        <v>739</v>
      </c>
      <c r="C769" s="37">
        <v>135</v>
      </c>
      <c r="D769" s="37">
        <v>3174</v>
      </c>
      <c r="E769" s="7">
        <v>4.2533081285444231E-2</v>
      </c>
      <c r="G769" s="37">
        <v>156</v>
      </c>
      <c r="H769" s="37">
        <v>2895</v>
      </c>
      <c r="I769" s="7">
        <v>5.3886010362694303E-2</v>
      </c>
      <c r="J769" s="8"/>
      <c r="K769" s="9">
        <f t="shared" si="118"/>
        <v>21</v>
      </c>
      <c r="L769" s="9">
        <f t="shared" si="116"/>
        <v>-279</v>
      </c>
      <c r="M769" s="10">
        <f t="shared" si="117"/>
        <v>1.1352929077250072E-2</v>
      </c>
      <c r="N769" s="8" t="e">
        <f>VLOOKUP(A769,'FY27 Prelim Elig'!$A$7:$B$865,3,FALSE)</f>
        <v>#REF!</v>
      </c>
    </row>
    <row r="770" spans="1:14" x14ac:dyDescent="0.25">
      <c r="A770" s="36" t="s">
        <v>1591</v>
      </c>
      <c r="B770" s="36" t="s">
        <v>740</v>
      </c>
      <c r="C770" s="37">
        <v>310</v>
      </c>
      <c r="D770" s="37">
        <v>1579</v>
      </c>
      <c r="E770" s="7">
        <v>0.19632678910702978</v>
      </c>
      <c r="G770" s="37">
        <v>417</v>
      </c>
      <c r="H770" s="37">
        <v>1686</v>
      </c>
      <c r="I770" s="7">
        <v>0.24733096085409254</v>
      </c>
      <c r="J770" s="8"/>
      <c r="K770" s="9">
        <f t="shared" si="118"/>
        <v>107</v>
      </c>
      <c r="L770" s="9">
        <f t="shared" si="116"/>
        <v>107</v>
      </c>
      <c r="M770" s="10">
        <f t="shared" si="117"/>
        <v>5.100417174706276E-2</v>
      </c>
      <c r="N770" s="8" t="e">
        <f>VLOOKUP(A770,'FY27 Prelim Elig'!$A$7:$B$865,3,FALSE)</f>
        <v>#REF!</v>
      </c>
    </row>
    <row r="771" spans="1:14" x14ac:dyDescent="0.25">
      <c r="A771" s="36" t="s">
        <v>1592</v>
      </c>
      <c r="B771" s="36" t="s">
        <v>741</v>
      </c>
      <c r="C771" s="37">
        <v>210</v>
      </c>
      <c r="D771" s="37">
        <v>1226</v>
      </c>
      <c r="E771" s="7">
        <v>0.17128874388254486</v>
      </c>
      <c r="G771" s="37">
        <v>209</v>
      </c>
      <c r="H771" s="37">
        <v>1142</v>
      </c>
      <c r="I771" s="7">
        <v>0.18301225919439579</v>
      </c>
      <c r="J771" s="8"/>
      <c r="K771" s="9">
        <f t="shared" si="118"/>
        <v>-1</v>
      </c>
      <c r="L771" s="9">
        <f t="shared" si="116"/>
        <v>-84</v>
      </c>
      <c r="M771" s="10">
        <f t="shared" si="117"/>
        <v>1.1723515311850924E-2</v>
      </c>
      <c r="N771" s="8" t="e">
        <f>VLOOKUP(A771,'FY27 Prelim Elig'!$A$7:$B$865,3,FALSE)</f>
        <v>#REF!</v>
      </c>
    </row>
    <row r="772" spans="1:14" x14ac:dyDescent="0.25">
      <c r="A772" s="36" t="s">
        <v>1593</v>
      </c>
      <c r="B772" s="36" t="s">
        <v>742</v>
      </c>
      <c r="C772" s="37">
        <v>29</v>
      </c>
      <c r="D772" s="37">
        <v>471</v>
      </c>
      <c r="E772" s="7">
        <v>6.1571125265392782E-2</v>
      </c>
      <c r="G772" s="88">
        <v>14</v>
      </c>
      <c r="H772" s="88">
        <v>562</v>
      </c>
      <c r="I772" s="89">
        <f t="shared" ref="I772:I784" si="130">IF(H772&gt;0,G772/H772,0)</f>
        <v>2.491103202846975E-2</v>
      </c>
      <c r="J772" s="8"/>
      <c r="K772" s="9">
        <f t="shared" si="118"/>
        <v>-15</v>
      </c>
      <c r="L772" s="9">
        <f t="shared" si="116"/>
        <v>91</v>
      </c>
      <c r="M772" s="10">
        <f t="shared" si="117"/>
        <v>-3.6660093236923028E-2</v>
      </c>
      <c r="N772" s="8" t="e">
        <f>VLOOKUP(A772,'FY27 Prelim Elig'!$A$7:$B$865,3,FALSE)</f>
        <v>#REF!</v>
      </c>
    </row>
    <row r="773" spans="1:14" x14ac:dyDescent="0.25">
      <c r="A773" s="36" t="s">
        <v>1594</v>
      </c>
      <c r="B773" s="36" t="s">
        <v>743</v>
      </c>
      <c r="C773" s="37">
        <v>222</v>
      </c>
      <c r="D773" s="37">
        <v>4069</v>
      </c>
      <c r="E773" s="7">
        <v>5.4558859670680755E-2</v>
      </c>
      <c r="G773" s="88">
        <v>301</v>
      </c>
      <c r="H773" s="88">
        <v>4021</v>
      </c>
      <c r="I773" s="89">
        <f t="shared" si="130"/>
        <v>7.4857000746083063E-2</v>
      </c>
      <c r="J773" s="8"/>
      <c r="K773" s="9">
        <f t="shared" si="118"/>
        <v>79</v>
      </c>
      <c r="L773" s="9">
        <f t="shared" si="116"/>
        <v>-48</v>
      </c>
      <c r="M773" s="10">
        <f t="shared" si="117"/>
        <v>2.0298141075402308E-2</v>
      </c>
      <c r="N773" s="8" t="e">
        <f>VLOOKUP(A773,'FY27 Prelim Elig'!$A$7:$B$865,3,FALSE)</f>
        <v>#REF!</v>
      </c>
    </row>
    <row r="774" spans="1:14" x14ac:dyDescent="0.25">
      <c r="A774" s="36" t="s">
        <v>1595</v>
      </c>
      <c r="B774" s="36" t="s">
        <v>744</v>
      </c>
      <c r="C774" s="37">
        <v>34</v>
      </c>
      <c r="D774" s="37">
        <v>418</v>
      </c>
      <c r="E774" s="7">
        <v>8.1339712918660281E-2</v>
      </c>
      <c r="G774" s="88">
        <v>34</v>
      </c>
      <c r="H774" s="88">
        <v>381</v>
      </c>
      <c r="I774" s="89">
        <f t="shared" si="130"/>
        <v>8.9238845144356954E-2</v>
      </c>
      <c r="J774" s="8"/>
      <c r="K774" s="9">
        <f t="shared" si="118"/>
        <v>0</v>
      </c>
      <c r="L774" s="9">
        <f t="shared" si="116"/>
        <v>-37</v>
      </c>
      <c r="M774" s="10">
        <f t="shared" si="117"/>
        <v>7.8991322256966728E-3</v>
      </c>
      <c r="N774" s="8" t="e">
        <f>VLOOKUP(A774,'FY27 Prelim Elig'!$A$7:$B$865,3,FALSE)</f>
        <v>#REF!</v>
      </c>
    </row>
    <row r="775" spans="1:14" x14ac:dyDescent="0.25">
      <c r="A775" s="36" t="s">
        <v>1596</v>
      </c>
      <c r="B775" s="36" t="s">
        <v>745</v>
      </c>
      <c r="C775" s="37">
        <v>14</v>
      </c>
      <c r="D775" s="37">
        <v>114</v>
      </c>
      <c r="E775" s="7">
        <v>0.12280701754385964</v>
      </c>
      <c r="G775" s="88">
        <v>22</v>
      </c>
      <c r="H775" s="88">
        <v>92</v>
      </c>
      <c r="I775" s="89">
        <f t="shared" si="130"/>
        <v>0.2391304347826087</v>
      </c>
      <c r="J775" s="8"/>
      <c r="K775" s="9">
        <f t="shared" si="118"/>
        <v>8</v>
      </c>
      <c r="L775" s="9">
        <f t="shared" si="116"/>
        <v>-22</v>
      </c>
      <c r="M775" s="10">
        <f t="shared" si="117"/>
        <v>0.11632341723874906</v>
      </c>
      <c r="N775" s="8" t="e">
        <f>VLOOKUP(A775,'FY27 Prelim Elig'!$A$7:$B$865,3,FALSE)</f>
        <v>#REF!</v>
      </c>
    </row>
    <row r="776" spans="1:14" x14ac:dyDescent="0.25">
      <c r="A776" s="36" t="s">
        <v>1597</v>
      </c>
      <c r="B776" s="36" t="s">
        <v>746</v>
      </c>
      <c r="C776" s="37">
        <v>315</v>
      </c>
      <c r="D776" s="37">
        <v>2389</v>
      </c>
      <c r="E776" s="7">
        <v>0.13185433235663457</v>
      </c>
      <c r="G776" s="88">
        <v>402</v>
      </c>
      <c r="H776" s="88">
        <v>2620</v>
      </c>
      <c r="I776" s="89">
        <f t="shared" si="130"/>
        <v>0.15343511450381681</v>
      </c>
      <c r="J776" s="8"/>
      <c r="K776" s="9">
        <f t="shared" si="118"/>
        <v>87</v>
      </c>
      <c r="L776" s="9">
        <f t="shared" si="116"/>
        <v>231</v>
      </c>
      <c r="M776" s="10">
        <f t="shared" si="117"/>
        <v>2.1580782147182231E-2</v>
      </c>
      <c r="N776" s="8" t="e">
        <f>VLOOKUP(A776,'FY27 Prelim Elig'!$A$7:$B$865,3,FALSE)</f>
        <v>#REF!</v>
      </c>
    </row>
    <row r="777" spans="1:14" x14ac:dyDescent="0.25">
      <c r="A777" s="36" t="s">
        <v>1598</v>
      </c>
      <c r="B777" s="36" t="s">
        <v>747</v>
      </c>
      <c r="C777" s="37">
        <v>51</v>
      </c>
      <c r="D777" s="37">
        <v>1165</v>
      </c>
      <c r="E777" s="7">
        <v>4.3776824034334763E-2</v>
      </c>
      <c r="G777" s="88">
        <v>50</v>
      </c>
      <c r="H777" s="88">
        <v>1200</v>
      </c>
      <c r="I777" s="89">
        <f t="shared" si="130"/>
        <v>4.1666666666666664E-2</v>
      </c>
      <c r="J777" s="8"/>
      <c r="K777" s="9">
        <f t="shared" si="118"/>
        <v>-1</v>
      </c>
      <c r="L777" s="9">
        <f t="shared" ref="L777:L839" si="131">H777-D777</f>
        <v>35</v>
      </c>
      <c r="M777" s="10">
        <f t="shared" ref="M777:M839" si="132">I777-E777</f>
        <v>-2.1101573676680987E-3</v>
      </c>
      <c r="N777" s="8" t="e">
        <f>VLOOKUP(A777,'FY27 Prelim Elig'!$A$7:$B$865,3,FALSE)</f>
        <v>#REF!</v>
      </c>
    </row>
    <row r="778" spans="1:14" x14ac:dyDescent="0.25">
      <c r="A778" s="36" t="s">
        <v>1599</v>
      </c>
      <c r="B778" s="36" t="s">
        <v>748</v>
      </c>
      <c r="C778" s="37">
        <v>68</v>
      </c>
      <c r="D778" s="37">
        <v>285</v>
      </c>
      <c r="E778" s="7">
        <v>0.23859649122807017</v>
      </c>
      <c r="G778" s="88">
        <v>49</v>
      </c>
      <c r="H778" s="88">
        <v>260</v>
      </c>
      <c r="I778" s="89">
        <f t="shared" si="130"/>
        <v>0.18846153846153846</v>
      </c>
      <c r="J778" s="8"/>
      <c r="K778" s="9">
        <f t="shared" ref="K778:K839" si="133">G778-C778</f>
        <v>-19</v>
      </c>
      <c r="L778" s="9">
        <f t="shared" si="131"/>
        <v>-25</v>
      </c>
      <c r="M778" s="10">
        <f t="shared" si="132"/>
        <v>-5.013495276653171E-2</v>
      </c>
      <c r="N778" s="8" t="e">
        <f>VLOOKUP(A778,'FY27 Prelim Elig'!$A$7:$B$865,3,FALSE)</f>
        <v>#REF!</v>
      </c>
    </row>
    <row r="779" spans="1:14" x14ac:dyDescent="0.25">
      <c r="A779" s="36" t="s">
        <v>1600</v>
      </c>
      <c r="B779" s="36" t="s">
        <v>749</v>
      </c>
      <c r="C779" s="37">
        <v>57</v>
      </c>
      <c r="D779" s="37">
        <v>333</v>
      </c>
      <c r="E779" s="7">
        <v>0.17117117117117117</v>
      </c>
      <c r="G779" s="88">
        <v>61</v>
      </c>
      <c r="H779" s="88">
        <v>333</v>
      </c>
      <c r="I779" s="89">
        <f t="shared" si="130"/>
        <v>0.18318318318318319</v>
      </c>
      <c r="J779" s="8"/>
      <c r="K779" s="9">
        <f t="shared" si="133"/>
        <v>4</v>
      </c>
      <c r="L779" s="9">
        <f t="shared" si="131"/>
        <v>0</v>
      </c>
      <c r="M779" s="10">
        <f t="shared" si="132"/>
        <v>1.2012012012012019E-2</v>
      </c>
      <c r="N779" s="8" t="e">
        <f>VLOOKUP(A779,'FY27 Prelim Elig'!$A$7:$B$865,3,FALSE)</f>
        <v>#REF!</v>
      </c>
    </row>
    <row r="780" spans="1:14" x14ac:dyDescent="0.25">
      <c r="A780" s="36" t="s">
        <v>1601</v>
      </c>
      <c r="B780" s="36" t="s">
        <v>750</v>
      </c>
      <c r="C780" s="37">
        <v>734</v>
      </c>
      <c r="D780" s="37">
        <v>3929</v>
      </c>
      <c r="E780" s="7">
        <v>0.18681598371086791</v>
      </c>
      <c r="G780" s="88">
        <v>755</v>
      </c>
      <c r="H780" s="88">
        <v>3803</v>
      </c>
      <c r="I780" s="89">
        <f t="shared" si="130"/>
        <v>0.19852747830660006</v>
      </c>
      <c r="J780" s="8"/>
      <c r="K780" s="9">
        <f t="shared" si="133"/>
        <v>21</v>
      </c>
      <c r="L780" s="9">
        <f t="shared" si="131"/>
        <v>-126</v>
      </c>
      <c r="M780" s="10">
        <f t="shared" si="132"/>
        <v>1.1711494595732147E-2</v>
      </c>
      <c r="N780" s="8" t="e">
        <f>VLOOKUP(A780,'FY27 Prelim Elig'!$A$7:$B$865,3,FALSE)</f>
        <v>#REF!</v>
      </c>
    </row>
    <row r="781" spans="1:14" x14ac:dyDescent="0.25">
      <c r="A781" s="36" t="s">
        <v>1602</v>
      </c>
      <c r="B781" s="36" t="s">
        <v>751</v>
      </c>
      <c r="C781" s="37">
        <v>39</v>
      </c>
      <c r="D781" s="37">
        <v>278</v>
      </c>
      <c r="E781" s="7">
        <v>0.14028776978417265</v>
      </c>
      <c r="G781" s="88">
        <v>44</v>
      </c>
      <c r="H781" s="88">
        <v>292</v>
      </c>
      <c r="I781" s="89">
        <f t="shared" si="130"/>
        <v>0.15068493150684931</v>
      </c>
      <c r="J781" s="8"/>
      <c r="K781" s="9">
        <f t="shared" si="133"/>
        <v>5</v>
      </c>
      <c r="L781" s="9">
        <f t="shared" si="131"/>
        <v>14</v>
      </c>
      <c r="M781" s="10">
        <f t="shared" si="132"/>
        <v>1.0397161722676657E-2</v>
      </c>
      <c r="N781" s="8" t="e">
        <f>VLOOKUP(A781,'FY27 Prelim Elig'!$A$7:$B$865,3,FALSE)</f>
        <v>#REF!</v>
      </c>
    </row>
    <row r="782" spans="1:14" x14ac:dyDescent="0.25">
      <c r="A782" s="36" t="s">
        <v>1603</v>
      </c>
      <c r="B782" s="36" t="s">
        <v>752</v>
      </c>
      <c r="C782" s="37">
        <v>1385</v>
      </c>
      <c r="D782" s="37">
        <v>7668</v>
      </c>
      <c r="E782" s="7">
        <v>0.18062076160667709</v>
      </c>
      <c r="G782" s="88">
        <v>1727</v>
      </c>
      <c r="H782" s="88">
        <v>6526</v>
      </c>
      <c r="I782" s="89">
        <f t="shared" si="130"/>
        <v>0.26463377260190007</v>
      </c>
      <c r="J782" s="8"/>
      <c r="K782" s="9">
        <f t="shared" si="133"/>
        <v>342</v>
      </c>
      <c r="L782" s="9">
        <f t="shared" si="131"/>
        <v>-1142</v>
      </c>
      <c r="M782" s="10">
        <f t="shared" si="132"/>
        <v>8.4013010995222986E-2</v>
      </c>
      <c r="N782" s="8" t="e">
        <f>VLOOKUP(A782,'FY27 Prelim Elig'!$A$7:$B$865,3,FALSE)</f>
        <v>#REF!</v>
      </c>
    </row>
    <row r="783" spans="1:14" x14ac:dyDescent="0.25">
      <c r="A783" s="36" t="s">
        <v>1604</v>
      </c>
      <c r="B783" s="36" t="s">
        <v>753</v>
      </c>
      <c r="C783" s="37">
        <v>108</v>
      </c>
      <c r="D783" s="37">
        <v>1840</v>
      </c>
      <c r="E783" s="7">
        <v>5.8695652173913045E-2</v>
      </c>
      <c r="G783" s="88">
        <v>102</v>
      </c>
      <c r="H783" s="88">
        <v>1717</v>
      </c>
      <c r="I783" s="89">
        <f t="shared" si="130"/>
        <v>5.9405940594059403E-2</v>
      </c>
      <c r="J783" s="8"/>
      <c r="K783" s="9">
        <f t="shared" si="133"/>
        <v>-6</v>
      </c>
      <c r="L783" s="9">
        <f t="shared" si="131"/>
        <v>-123</v>
      </c>
      <c r="M783" s="10">
        <f t="shared" si="132"/>
        <v>7.1028842014635857E-4</v>
      </c>
      <c r="N783" s="8" t="e">
        <f>VLOOKUP(A783,'FY27 Prelim Elig'!$A$7:$B$865,3,FALSE)</f>
        <v>#REF!</v>
      </c>
    </row>
    <row r="784" spans="1:14" x14ac:dyDescent="0.25">
      <c r="A784" s="36" t="s">
        <v>1605</v>
      </c>
      <c r="B784" s="36" t="s">
        <v>754</v>
      </c>
      <c r="C784" s="37">
        <v>10</v>
      </c>
      <c r="D784" s="37">
        <v>175</v>
      </c>
      <c r="E784" s="7">
        <v>5.7142857142857141E-2</v>
      </c>
      <c r="G784" s="88">
        <v>16</v>
      </c>
      <c r="H784" s="88">
        <v>168</v>
      </c>
      <c r="I784" s="89">
        <f t="shared" si="130"/>
        <v>9.5238095238095233E-2</v>
      </c>
      <c r="J784" s="8"/>
      <c r="K784" s="9">
        <f t="shared" si="133"/>
        <v>6</v>
      </c>
      <c r="L784" s="9">
        <f t="shared" si="131"/>
        <v>-7</v>
      </c>
      <c r="M784" s="10">
        <f t="shared" si="132"/>
        <v>3.8095238095238092E-2</v>
      </c>
      <c r="N784" s="8" t="e">
        <f>VLOOKUP(A784,'FY27 Prelim Elig'!$A$7:$B$865,3,FALSE)</f>
        <v>#REF!</v>
      </c>
    </row>
    <row r="785" spans="1:14" x14ac:dyDescent="0.25">
      <c r="A785" s="36" t="s">
        <v>1617</v>
      </c>
      <c r="B785" s="36" t="s">
        <v>766</v>
      </c>
      <c r="C785" s="56">
        <v>117</v>
      </c>
      <c r="D785" s="56">
        <v>3411</v>
      </c>
      <c r="E785" s="57">
        <v>3.430079155672823E-2</v>
      </c>
      <c r="G785" s="37">
        <v>138</v>
      </c>
      <c r="H785" s="37">
        <v>3549</v>
      </c>
      <c r="I785" s="7">
        <v>3.8899999999999997E-2</v>
      </c>
      <c r="J785" s="8"/>
      <c r="K785" s="37">
        <v>138</v>
      </c>
      <c r="L785" s="37">
        <v>3549</v>
      </c>
      <c r="M785" s="7">
        <v>3.8899999999999997E-2</v>
      </c>
      <c r="N785" s="8" t="e">
        <f>VLOOKUP(A785,'FY27 Prelim Elig'!$A$7:$B$865,3,FALSE)</f>
        <v>#REF!</v>
      </c>
    </row>
    <row r="786" spans="1:14" x14ac:dyDescent="0.25">
      <c r="A786" s="36" t="s">
        <v>1606</v>
      </c>
      <c r="B786" s="36" t="s">
        <v>755</v>
      </c>
      <c r="C786" s="37">
        <v>771</v>
      </c>
      <c r="D786" s="37">
        <v>11742</v>
      </c>
      <c r="E786" s="7">
        <v>6.5661727133367404E-2</v>
      </c>
      <c r="G786" s="37">
        <v>976</v>
      </c>
      <c r="H786" s="37">
        <v>12975</v>
      </c>
      <c r="I786" s="7">
        <v>7.5221579961464349E-2</v>
      </c>
      <c r="J786" s="8"/>
      <c r="K786" s="9">
        <f t="shared" si="133"/>
        <v>205</v>
      </c>
      <c r="L786" s="9">
        <f t="shared" si="131"/>
        <v>1233</v>
      </c>
      <c r="M786" s="10">
        <f t="shared" si="132"/>
        <v>9.5598528280969458E-3</v>
      </c>
      <c r="N786" s="8" t="e">
        <f>VLOOKUP(A786,'FY27 Prelim Elig'!$A$7:$B$865,3,FALSE)</f>
        <v>#REF!</v>
      </c>
    </row>
    <row r="787" spans="1:14" x14ac:dyDescent="0.25">
      <c r="A787" s="36" t="s">
        <v>1607</v>
      </c>
      <c r="B787" s="36" t="s">
        <v>756</v>
      </c>
      <c r="C787" s="37">
        <v>735</v>
      </c>
      <c r="D787" s="37">
        <v>11662</v>
      </c>
      <c r="E787" s="7">
        <v>6.3025210084033612E-2</v>
      </c>
      <c r="G787" s="37">
        <v>942</v>
      </c>
      <c r="H787" s="37">
        <v>12980</v>
      </c>
      <c r="I787" s="7">
        <v>7.2573189522342069E-2</v>
      </c>
      <c r="J787" s="8"/>
      <c r="K787" s="9">
        <f t="shared" si="133"/>
        <v>207</v>
      </c>
      <c r="L787" s="9">
        <f t="shared" si="131"/>
        <v>1318</v>
      </c>
      <c r="M787" s="10">
        <f t="shared" si="132"/>
        <v>9.5479794383084571E-3</v>
      </c>
      <c r="N787" s="8" t="e">
        <f>VLOOKUP(A787,'FY27 Prelim Elig'!$A$7:$B$865,3,FALSE)</f>
        <v>#REF!</v>
      </c>
    </row>
    <row r="788" spans="1:14" x14ac:dyDescent="0.25">
      <c r="A788" s="36" t="s">
        <v>1608</v>
      </c>
      <c r="B788" s="36" t="s">
        <v>757</v>
      </c>
      <c r="C788" s="37">
        <v>35</v>
      </c>
      <c r="D788" s="37">
        <v>1019</v>
      </c>
      <c r="E788" s="7">
        <v>3.4347399411187439E-2</v>
      </c>
      <c r="G788" s="37">
        <v>37</v>
      </c>
      <c r="H788" s="37">
        <v>1036</v>
      </c>
      <c r="I788" s="7">
        <v>3.5714285714285712E-2</v>
      </c>
      <c r="J788" s="8"/>
      <c r="K788" s="9">
        <f t="shared" si="133"/>
        <v>2</v>
      </c>
      <c r="L788" s="9">
        <f t="shared" si="131"/>
        <v>17</v>
      </c>
      <c r="M788" s="10">
        <f t="shared" si="132"/>
        <v>1.3668863030982734E-3</v>
      </c>
      <c r="N788" s="8" t="e">
        <f>VLOOKUP(A788,'FY27 Prelim Elig'!$A$7:$B$865,3,FALSE)</f>
        <v>#REF!</v>
      </c>
    </row>
    <row r="789" spans="1:14" x14ac:dyDescent="0.25">
      <c r="A789" s="36" t="s">
        <v>1609</v>
      </c>
      <c r="B789" s="36" t="s">
        <v>758</v>
      </c>
      <c r="C789" s="37">
        <v>48</v>
      </c>
      <c r="D789" s="37">
        <v>573</v>
      </c>
      <c r="E789" s="7">
        <v>8.3769633507853408E-2</v>
      </c>
      <c r="G789" s="37">
        <v>68</v>
      </c>
      <c r="H789" s="37">
        <v>590</v>
      </c>
      <c r="I789" s="7">
        <v>0.11525423728813559</v>
      </c>
      <c r="J789" s="8"/>
      <c r="K789" s="9">
        <f t="shared" si="133"/>
        <v>20</v>
      </c>
      <c r="L789" s="9">
        <f t="shared" si="131"/>
        <v>17</v>
      </c>
      <c r="M789" s="10">
        <f t="shared" si="132"/>
        <v>3.1484603780282186E-2</v>
      </c>
      <c r="N789" s="8" t="e">
        <f>VLOOKUP(A789,'FY27 Prelim Elig'!$A$7:$B$865,3,FALSE)</f>
        <v>#REF!</v>
      </c>
    </row>
    <row r="790" spans="1:14" x14ac:dyDescent="0.25">
      <c r="A790" s="36" t="s">
        <v>1610</v>
      </c>
      <c r="B790" s="36" t="s">
        <v>759</v>
      </c>
      <c r="C790" s="37">
        <v>61</v>
      </c>
      <c r="D790" s="37">
        <v>428</v>
      </c>
      <c r="E790" s="7">
        <v>0.1425233644859813</v>
      </c>
      <c r="G790" s="37">
        <v>75</v>
      </c>
      <c r="H790" s="37">
        <v>408</v>
      </c>
      <c r="I790" s="7">
        <v>0.18382352941176472</v>
      </c>
      <c r="J790" s="8"/>
      <c r="K790" s="9">
        <f t="shared" si="133"/>
        <v>14</v>
      </c>
      <c r="L790" s="9">
        <f t="shared" si="131"/>
        <v>-20</v>
      </c>
      <c r="M790" s="10">
        <f t="shared" si="132"/>
        <v>4.1300164925783422E-2</v>
      </c>
      <c r="N790" s="8" t="e">
        <f>VLOOKUP(A790,'FY27 Prelim Elig'!$A$7:$B$865,3,FALSE)</f>
        <v>#REF!</v>
      </c>
    </row>
    <row r="791" spans="1:14" x14ac:dyDescent="0.25">
      <c r="A791" s="36" t="s">
        <v>1611</v>
      </c>
      <c r="B791" s="36" t="s">
        <v>760</v>
      </c>
      <c r="C791" s="37">
        <v>25</v>
      </c>
      <c r="D791" s="37">
        <v>1064</v>
      </c>
      <c r="E791" s="7">
        <v>2.3496240601503758E-2</v>
      </c>
      <c r="G791" s="37">
        <v>34</v>
      </c>
      <c r="H791" s="37">
        <v>1162</v>
      </c>
      <c r="I791" s="7">
        <v>2.9259896729776247E-2</v>
      </c>
      <c r="J791" s="8"/>
      <c r="K791" s="9">
        <f t="shared" si="133"/>
        <v>9</v>
      </c>
      <c r="L791" s="9">
        <f t="shared" si="131"/>
        <v>98</v>
      </c>
      <c r="M791" s="10">
        <f t="shared" si="132"/>
        <v>5.7636561282724888E-3</v>
      </c>
      <c r="N791" s="8" t="e">
        <f>VLOOKUP(A791,'FY27 Prelim Elig'!$A$7:$B$865,3,FALSE)</f>
        <v>#REF!</v>
      </c>
    </row>
    <row r="792" spans="1:14" x14ac:dyDescent="0.25">
      <c r="A792" s="36" t="s">
        <v>1612</v>
      </c>
      <c r="B792" s="36" t="s">
        <v>761</v>
      </c>
      <c r="C792" s="37">
        <v>145</v>
      </c>
      <c r="D792" s="37">
        <v>3742</v>
      </c>
      <c r="E792" s="7">
        <v>3.8749331908070547E-2</v>
      </c>
      <c r="G792" s="37">
        <v>208</v>
      </c>
      <c r="H792" s="37">
        <v>4423</v>
      </c>
      <c r="I792" s="7">
        <v>4.7026904815735925E-2</v>
      </c>
      <c r="J792" s="8"/>
      <c r="K792" s="9">
        <f t="shared" si="133"/>
        <v>63</v>
      </c>
      <c r="L792" s="9">
        <f t="shared" si="131"/>
        <v>681</v>
      </c>
      <c r="M792" s="10">
        <f t="shared" si="132"/>
        <v>8.2775729076653773E-3</v>
      </c>
      <c r="N792" s="8" t="e">
        <f>VLOOKUP(A792,'FY27 Prelim Elig'!$A$7:$B$865,3,FALSE)</f>
        <v>#REF!</v>
      </c>
    </row>
    <row r="793" spans="1:14" x14ac:dyDescent="0.25">
      <c r="A793" s="36" t="s">
        <v>1613</v>
      </c>
      <c r="B793" s="36" t="s">
        <v>762</v>
      </c>
      <c r="C793" s="37">
        <v>198</v>
      </c>
      <c r="D793" s="37">
        <v>1124</v>
      </c>
      <c r="E793" s="7">
        <v>0.17615658362989323</v>
      </c>
      <c r="G793" s="37">
        <v>247</v>
      </c>
      <c r="H793" s="37">
        <v>1088</v>
      </c>
      <c r="I793" s="7">
        <v>0.22702205882352941</v>
      </c>
      <c r="J793" s="8"/>
      <c r="K793" s="9">
        <f t="shared" si="133"/>
        <v>49</v>
      </c>
      <c r="L793" s="9">
        <f t="shared" si="131"/>
        <v>-36</v>
      </c>
      <c r="M793" s="10">
        <f t="shared" si="132"/>
        <v>5.0865475193636184E-2</v>
      </c>
      <c r="N793" s="8" t="e">
        <f>VLOOKUP(A793,'FY27 Prelim Elig'!$A$7:$B$865,3,FALSE)</f>
        <v>#REF!</v>
      </c>
    </row>
    <row r="794" spans="1:14" x14ac:dyDescent="0.25">
      <c r="A794" s="36" t="s">
        <v>1614</v>
      </c>
      <c r="B794" s="36" t="s">
        <v>763</v>
      </c>
      <c r="C794" s="37">
        <v>30</v>
      </c>
      <c r="D794" s="37">
        <v>320</v>
      </c>
      <c r="E794" s="7">
        <v>9.375E-2</v>
      </c>
      <c r="G794" s="37">
        <v>35</v>
      </c>
      <c r="H794" s="37">
        <v>371</v>
      </c>
      <c r="I794" s="7">
        <v>9.4339622641509441E-2</v>
      </c>
      <c r="J794" s="8"/>
      <c r="K794" s="9">
        <f t="shared" si="133"/>
        <v>5</v>
      </c>
      <c r="L794" s="9">
        <f t="shared" si="131"/>
        <v>51</v>
      </c>
      <c r="M794" s="10">
        <f t="shared" si="132"/>
        <v>5.8962264150944077E-4</v>
      </c>
      <c r="N794" s="8" t="e">
        <f>VLOOKUP(A794,'FY27 Prelim Elig'!$A$7:$B$865,3,FALSE)</f>
        <v>#REF!</v>
      </c>
    </row>
    <row r="795" spans="1:14" x14ac:dyDescent="0.25">
      <c r="A795" s="36" t="s">
        <v>1615</v>
      </c>
      <c r="B795" s="36" t="s">
        <v>764</v>
      </c>
      <c r="C795" s="37">
        <v>386</v>
      </c>
      <c r="D795" s="37">
        <v>4249</v>
      </c>
      <c r="E795" s="7">
        <v>9.0844904683454936E-2</v>
      </c>
      <c r="G795" s="37">
        <v>432</v>
      </c>
      <c r="H795" s="37">
        <v>4455</v>
      </c>
      <c r="I795" s="7">
        <v>9.696969696969697E-2</v>
      </c>
      <c r="J795" s="8"/>
      <c r="K795" s="9">
        <f t="shared" si="133"/>
        <v>46</v>
      </c>
      <c r="L795" s="9">
        <f t="shared" si="131"/>
        <v>206</v>
      </c>
      <c r="M795" s="10">
        <f t="shared" si="132"/>
        <v>6.124792286242034E-3</v>
      </c>
      <c r="N795" s="8" t="e">
        <f>VLOOKUP(A795,'FY27 Prelim Elig'!$A$7:$B$865,3,FALSE)</f>
        <v>#REF!</v>
      </c>
    </row>
    <row r="796" spans="1:14" x14ac:dyDescent="0.25">
      <c r="A796" s="36" t="s">
        <v>1616</v>
      </c>
      <c r="B796" s="36" t="s">
        <v>765</v>
      </c>
      <c r="C796" s="37">
        <v>92</v>
      </c>
      <c r="D796" s="37">
        <v>939</v>
      </c>
      <c r="E796" s="7">
        <v>9.79765708200213E-2</v>
      </c>
      <c r="G796" s="37">
        <v>106</v>
      </c>
      <c r="H796" s="37">
        <v>1015</v>
      </c>
      <c r="I796" s="7">
        <v>0.10443349753694581</v>
      </c>
      <c r="J796" s="8"/>
      <c r="K796" s="9">
        <f t="shared" si="133"/>
        <v>14</v>
      </c>
      <c r="L796" s="9">
        <f t="shared" si="131"/>
        <v>76</v>
      </c>
      <c r="M796" s="10">
        <f t="shared" si="132"/>
        <v>6.4569267169245076E-3</v>
      </c>
      <c r="N796" s="8" t="e">
        <f>VLOOKUP(A796,'FY27 Prelim Elig'!$A$7:$B$865,3,FALSE)</f>
        <v>#REF!</v>
      </c>
    </row>
    <row r="797" spans="1:14" x14ac:dyDescent="0.25">
      <c r="A797" s="36" t="s">
        <v>1618</v>
      </c>
      <c r="B797" s="36" t="s">
        <v>767</v>
      </c>
      <c r="C797" s="37">
        <v>72</v>
      </c>
      <c r="D797" s="37">
        <v>454</v>
      </c>
      <c r="E797" s="7">
        <v>0.15859030837004406</v>
      </c>
      <c r="G797" s="37">
        <v>89</v>
      </c>
      <c r="H797" s="37">
        <v>578</v>
      </c>
      <c r="I797" s="7">
        <v>0.15397923875432526</v>
      </c>
      <c r="J797" s="8"/>
      <c r="K797" s="9">
        <f t="shared" si="133"/>
        <v>17</v>
      </c>
      <c r="L797" s="9">
        <f t="shared" si="131"/>
        <v>124</v>
      </c>
      <c r="M797" s="10">
        <f t="shared" si="132"/>
        <v>-4.6110696157188047E-3</v>
      </c>
      <c r="N797" s="8" t="e">
        <f>VLOOKUP(A797,'FY27 Prelim Elig'!$A$7:$B$865,3,FALSE)</f>
        <v>#REF!</v>
      </c>
    </row>
    <row r="798" spans="1:14" x14ac:dyDescent="0.25">
      <c r="A798" s="36" t="s">
        <v>1619</v>
      </c>
      <c r="B798" s="36" t="s">
        <v>768</v>
      </c>
      <c r="C798" s="37">
        <v>14</v>
      </c>
      <c r="D798" s="37">
        <v>125</v>
      </c>
      <c r="E798" s="7">
        <v>0.112</v>
      </c>
      <c r="G798" s="37">
        <v>20</v>
      </c>
      <c r="H798" s="37">
        <v>140</v>
      </c>
      <c r="I798" s="7">
        <v>0.14285714285714285</v>
      </c>
      <c r="J798" s="8"/>
      <c r="K798" s="9">
        <f t="shared" si="133"/>
        <v>6</v>
      </c>
      <c r="L798" s="9">
        <f t="shared" si="131"/>
        <v>15</v>
      </c>
      <c r="M798" s="10">
        <f t="shared" si="132"/>
        <v>3.0857142857142847E-2</v>
      </c>
      <c r="N798" s="8" t="e">
        <f>VLOOKUP(A798,'FY27 Prelim Elig'!$A$7:$B$865,3,FALSE)</f>
        <v>#REF!</v>
      </c>
    </row>
    <row r="799" spans="1:14" x14ac:dyDescent="0.25">
      <c r="A799" s="36" t="s">
        <v>1620</v>
      </c>
      <c r="B799" s="36" t="s">
        <v>769</v>
      </c>
      <c r="C799" s="37">
        <v>100</v>
      </c>
      <c r="D799" s="37">
        <v>875</v>
      </c>
      <c r="E799" s="7">
        <v>0.11428571428571428</v>
      </c>
      <c r="G799" s="37">
        <v>110</v>
      </c>
      <c r="H799" s="37">
        <v>935</v>
      </c>
      <c r="I799" s="7">
        <v>0.11764705882352941</v>
      </c>
      <c r="J799" s="8"/>
      <c r="K799" s="9">
        <f t="shared" si="133"/>
        <v>10</v>
      </c>
      <c r="L799" s="9">
        <f t="shared" si="131"/>
        <v>60</v>
      </c>
      <c r="M799" s="10">
        <f t="shared" si="132"/>
        <v>3.361344537815128E-3</v>
      </c>
      <c r="N799" s="8" t="e">
        <f>VLOOKUP(A799,'FY27 Prelim Elig'!$A$7:$B$865,3,FALSE)</f>
        <v>#REF!</v>
      </c>
    </row>
    <row r="800" spans="1:14" x14ac:dyDescent="0.25">
      <c r="A800" s="36" t="s">
        <v>1621</v>
      </c>
      <c r="B800" s="36" t="s">
        <v>770</v>
      </c>
      <c r="C800" s="37">
        <v>305</v>
      </c>
      <c r="D800" s="37">
        <v>1843</v>
      </c>
      <c r="E800" s="7">
        <v>0.16549104720564298</v>
      </c>
      <c r="G800" s="37">
        <v>381</v>
      </c>
      <c r="H800" s="37">
        <v>1932</v>
      </c>
      <c r="I800" s="7">
        <v>0.19720496894409939</v>
      </c>
      <c r="J800" s="8"/>
      <c r="K800" s="9">
        <f t="shared" si="133"/>
        <v>76</v>
      </c>
      <c r="L800" s="9">
        <f t="shared" si="131"/>
        <v>89</v>
      </c>
      <c r="M800" s="10">
        <f t="shared" si="132"/>
        <v>3.1713921738456413E-2</v>
      </c>
      <c r="N800" s="8" t="e">
        <f>VLOOKUP(A800,'FY27 Prelim Elig'!$A$7:$B$865,3,FALSE)</f>
        <v>#REF!</v>
      </c>
    </row>
    <row r="801" spans="1:14" x14ac:dyDescent="0.25">
      <c r="A801" s="36" t="s">
        <v>1622</v>
      </c>
      <c r="B801" s="36" t="s">
        <v>771</v>
      </c>
      <c r="C801" s="37">
        <v>111</v>
      </c>
      <c r="D801" s="37">
        <v>654</v>
      </c>
      <c r="E801" s="7">
        <v>0.16972477064220184</v>
      </c>
      <c r="G801" s="37">
        <v>106</v>
      </c>
      <c r="H801" s="37">
        <v>479</v>
      </c>
      <c r="I801" s="7">
        <v>0.22129436325678498</v>
      </c>
      <c r="J801" s="8"/>
      <c r="K801" s="9">
        <f t="shared" si="133"/>
        <v>-5</v>
      </c>
      <c r="L801" s="9">
        <f t="shared" si="131"/>
        <v>-175</v>
      </c>
      <c r="M801" s="10">
        <f t="shared" si="132"/>
        <v>5.1569592614583132E-2</v>
      </c>
      <c r="N801" s="8" t="e">
        <f>VLOOKUP(A801,'FY27 Prelim Elig'!$A$7:$B$865,3,FALSE)</f>
        <v>#REF!</v>
      </c>
    </row>
    <row r="802" spans="1:14" x14ac:dyDescent="0.25">
      <c r="A802" s="36" t="s">
        <v>1623</v>
      </c>
      <c r="B802" s="36" t="s">
        <v>772</v>
      </c>
      <c r="C802" s="37">
        <v>17</v>
      </c>
      <c r="D802" s="37">
        <v>76</v>
      </c>
      <c r="E802" s="7">
        <v>0.19980000000000001</v>
      </c>
      <c r="G802" s="37">
        <v>12</v>
      </c>
      <c r="H802" s="37">
        <v>51</v>
      </c>
      <c r="I802" s="7">
        <v>0.23530000000000001</v>
      </c>
      <c r="J802" s="8"/>
      <c r="K802" s="9">
        <f t="shared" si="133"/>
        <v>-5</v>
      </c>
      <c r="L802" s="9">
        <f t="shared" si="131"/>
        <v>-25</v>
      </c>
      <c r="M802" s="10">
        <f t="shared" si="132"/>
        <v>3.5500000000000004E-2</v>
      </c>
      <c r="N802" s="8" t="s">
        <v>14404</v>
      </c>
    </row>
    <row r="803" spans="1:14" x14ac:dyDescent="0.25">
      <c r="A803" s="36" t="s">
        <v>1624</v>
      </c>
      <c r="B803" s="36" t="s">
        <v>773</v>
      </c>
      <c r="C803" s="37">
        <v>942</v>
      </c>
      <c r="D803" s="37">
        <v>4922</v>
      </c>
      <c r="E803" s="7">
        <v>0.19138561560341324</v>
      </c>
      <c r="G803" s="88">
        <v>858</v>
      </c>
      <c r="H803" s="88">
        <v>4853</v>
      </c>
      <c r="I803" s="89">
        <f t="shared" ref="I803:I811" si="134">IF(H803&gt;0,G803/H803,0)</f>
        <v>0.17679785699567277</v>
      </c>
      <c r="J803" s="8"/>
      <c r="K803" s="9">
        <f t="shared" si="133"/>
        <v>-84</v>
      </c>
      <c r="L803" s="9">
        <f t="shared" si="131"/>
        <v>-69</v>
      </c>
      <c r="M803" s="10">
        <f t="shared" si="132"/>
        <v>-1.4587758607740475E-2</v>
      </c>
      <c r="N803" s="8" t="e">
        <f>VLOOKUP(A803,'FY27 Prelim Elig'!$A$7:$B$865,3,FALSE)</f>
        <v>#REF!</v>
      </c>
    </row>
    <row r="804" spans="1:14" x14ac:dyDescent="0.25">
      <c r="A804" s="36" t="s">
        <v>1625</v>
      </c>
      <c r="B804" s="36" t="s">
        <v>774</v>
      </c>
      <c r="C804" s="37">
        <v>49</v>
      </c>
      <c r="D804" s="37">
        <v>303</v>
      </c>
      <c r="E804" s="7">
        <v>0.1617161716171617</v>
      </c>
      <c r="G804" s="88">
        <v>64</v>
      </c>
      <c r="H804" s="88">
        <v>327</v>
      </c>
      <c r="I804" s="89">
        <f t="shared" si="134"/>
        <v>0.19571865443425077</v>
      </c>
      <c r="J804" s="8"/>
      <c r="K804" s="9">
        <f t="shared" si="133"/>
        <v>15</v>
      </c>
      <c r="L804" s="9">
        <f t="shared" si="131"/>
        <v>24</v>
      </c>
      <c r="M804" s="10">
        <f t="shared" si="132"/>
        <v>3.4002482817089064E-2</v>
      </c>
      <c r="N804" s="8" t="e">
        <f>VLOOKUP(A804,'FY27 Prelim Elig'!$A$7:$B$865,3,FALSE)</f>
        <v>#REF!</v>
      </c>
    </row>
    <row r="805" spans="1:14" x14ac:dyDescent="0.25">
      <c r="A805" s="36" t="s">
        <v>1626</v>
      </c>
      <c r="B805" s="36" t="s">
        <v>775</v>
      </c>
      <c r="C805" s="37">
        <v>1853</v>
      </c>
      <c r="D805" s="37">
        <v>16640</v>
      </c>
      <c r="E805" s="7">
        <v>0.11135817307692308</v>
      </c>
      <c r="G805" s="88">
        <v>1960</v>
      </c>
      <c r="H805" s="88">
        <v>15748</v>
      </c>
      <c r="I805" s="89">
        <f t="shared" si="134"/>
        <v>0.12446024892049784</v>
      </c>
      <c r="J805" s="8"/>
      <c r="K805" s="9">
        <f t="shared" si="133"/>
        <v>107</v>
      </c>
      <c r="L805" s="9">
        <f t="shared" si="131"/>
        <v>-892</v>
      </c>
      <c r="M805" s="10">
        <f t="shared" si="132"/>
        <v>1.3102075843574756E-2</v>
      </c>
      <c r="N805" s="8" t="e">
        <f>VLOOKUP(A805,'FY27 Prelim Elig'!$A$7:$B$865,3,FALSE)</f>
        <v>#REF!</v>
      </c>
    </row>
    <row r="806" spans="1:14" x14ac:dyDescent="0.25">
      <c r="A806" s="36" t="s">
        <v>1627</v>
      </c>
      <c r="B806" s="36" t="s">
        <v>776</v>
      </c>
      <c r="C806" s="37">
        <v>19</v>
      </c>
      <c r="D806" s="37">
        <v>477</v>
      </c>
      <c r="E806" s="7">
        <v>3.9832285115303984E-2</v>
      </c>
      <c r="G806" s="88">
        <v>13</v>
      </c>
      <c r="H806" s="88">
        <v>410</v>
      </c>
      <c r="I806" s="89">
        <f t="shared" si="134"/>
        <v>3.1707317073170732E-2</v>
      </c>
      <c r="J806" s="8"/>
      <c r="K806" s="9">
        <f t="shared" si="133"/>
        <v>-6</v>
      </c>
      <c r="L806" s="9">
        <f t="shared" si="131"/>
        <v>-67</v>
      </c>
      <c r="M806" s="10">
        <f t="shared" si="132"/>
        <v>-8.1249680421332515E-3</v>
      </c>
      <c r="N806" s="8" t="e">
        <f>VLOOKUP(A806,'FY27 Prelim Elig'!$A$7:$B$865,3,FALSE)</f>
        <v>#REF!</v>
      </c>
    </row>
    <row r="807" spans="1:14" x14ac:dyDescent="0.25">
      <c r="A807" s="36" t="s">
        <v>1628</v>
      </c>
      <c r="B807" s="36" t="s">
        <v>777</v>
      </c>
      <c r="C807" s="37">
        <v>283</v>
      </c>
      <c r="D807" s="37">
        <v>1517</v>
      </c>
      <c r="E807" s="7">
        <v>0.18655240606460119</v>
      </c>
      <c r="G807" s="88">
        <v>286</v>
      </c>
      <c r="H807" s="88">
        <v>1573</v>
      </c>
      <c r="I807" s="89">
        <f t="shared" si="134"/>
        <v>0.18181818181818182</v>
      </c>
      <c r="J807" s="8"/>
      <c r="K807" s="9">
        <f t="shared" si="133"/>
        <v>3</v>
      </c>
      <c r="L807" s="9">
        <f t="shared" si="131"/>
        <v>56</v>
      </c>
      <c r="M807" s="10">
        <f t="shared" si="132"/>
        <v>-4.7342242464193662E-3</v>
      </c>
      <c r="N807" s="8" t="e">
        <f>VLOOKUP(A807,'FY27 Prelim Elig'!$A$7:$B$865,3,FALSE)</f>
        <v>#REF!</v>
      </c>
    </row>
    <row r="808" spans="1:14" x14ac:dyDescent="0.25">
      <c r="A808" s="36" t="s">
        <v>1629</v>
      </c>
      <c r="B808" s="36" t="s">
        <v>778</v>
      </c>
      <c r="C808" s="37">
        <v>25</v>
      </c>
      <c r="D808" s="37">
        <v>169</v>
      </c>
      <c r="E808" s="7">
        <v>0.14792899408284024</v>
      </c>
      <c r="G808" s="88">
        <v>29</v>
      </c>
      <c r="H808" s="88">
        <v>104</v>
      </c>
      <c r="I808" s="89">
        <f t="shared" si="134"/>
        <v>0.27884615384615385</v>
      </c>
      <c r="J808" s="8"/>
      <c r="K808" s="9">
        <f t="shared" si="133"/>
        <v>4</v>
      </c>
      <c r="L808" s="9">
        <f t="shared" si="131"/>
        <v>-65</v>
      </c>
      <c r="M808" s="10">
        <f t="shared" si="132"/>
        <v>0.13091715976331361</v>
      </c>
      <c r="N808" s="8" t="e">
        <f>VLOOKUP(A808,'FY27 Prelim Elig'!$A$7:$B$865,3,FALSE)</f>
        <v>#REF!</v>
      </c>
    </row>
    <row r="809" spans="1:14" x14ac:dyDescent="0.25">
      <c r="A809" s="36" t="s">
        <v>1630</v>
      </c>
      <c r="B809" s="36" t="s">
        <v>779</v>
      </c>
      <c r="C809" s="37">
        <v>50</v>
      </c>
      <c r="D809" s="37">
        <v>372</v>
      </c>
      <c r="E809" s="7">
        <v>0.13440860215053763</v>
      </c>
      <c r="G809" s="88">
        <v>59</v>
      </c>
      <c r="H809" s="88">
        <v>397</v>
      </c>
      <c r="I809" s="89">
        <f t="shared" si="134"/>
        <v>0.1486146095717884</v>
      </c>
      <c r="J809" s="8"/>
      <c r="K809" s="9">
        <f t="shared" si="133"/>
        <v>9</v>
      </c>
      <c r="L809" s="9">
        <f t="shared" si="131"/>
        <v>25</v>
      </c>
      <c r="M809" s="10">
        <f t="shared" si="132"/>
        <v>1.4206007421250777E-2</v>
      </c>
      <c r="N809" s="8" t="e">
        <f>VLOOKUP(A809,'FY27 Prelim Elig'!$A$7:$B$865,3,FALSE)</f>
        <v>#REF!</v>
      </c>
    </row>
    <row r="810" spans="1:14" x14ac:dyDescent="0.25">
      <c r="A810" s="36" t="s">
        <v>1631</v>
      </c>
      <c r="B810" s="36" t="s">
        <v>780</v>
      </c>
      <c r="C810" s="37">
        <v>76</v>
      </c>
      <c r="D810" s="37">
        <v>375</v>
      </c>
      <c r="E810" s="7">
        <v>0.20266666666666666</v>
      </c>
      <c r="G810" s="88">
        <v>77</v>
      </c>
      <c r="H810" s="88">
        <v>387</v>
      </c>
      <c r="I810" s="89">
        <f t="shared" si="134"/>
        <v>0.19896640826873385</v>
      </c>
      <c r="J810" s="8"/>
      <c r="K810" s="9">
        <f t="shared" si="133"/>
        <v>1</v>
      </c>
      <c r="L810" s="9">
        <f t="shared" si="131"/>
        <v>12</v>
      </c>
      <c r="M810" s="10">
        <f t="shared" si="132"/>
        <v>-3.7002583979328096E-3</v>
      </c>
      <c r="N810" s="8" t="e">
        <f>VLOOKUP(A810,'FY27 Prelim Elig'!$A$7:$B$865,3,FALSE)</f>
        <v>#REF!</v>
      </c>
    </row>
    <row r="811" spans="1:14" x14ac:dyDescent="0.25">
      <c r="A811" s="36" t="s">
        <v>1632</v>
      </c>
      <c r="B811" s="36" t="s">
        <v>781</v>
      </c>
      <c r="C811" s="37">
        <v>66</v>
      </c>
      <c r="D811" s="37">
        <v>658</v>
      </c>
      <c r="E811" s="7">
        <v>0.10030395136778116</v>
      </c>
      <c r="G811" s="88">
        <v>82</v>
      </c>
      <c r="H811" s="88">
        <v>680</v>
      </c>
      <c r="I811" s="89">
        <f t="shared" si="134"/>
        <v>0.12058823529411765</v>
      </c>
      <c r="J811" s="8"/>
      <c r="K811" s="9">
        <f t="shared" si="133"/>
        <v>16</v>
      </c>
      <c r="L811" s="9">
        <f t="shared" si="131"/>
        <v>22</v>
      </c>
      <c r="M811" s="10">
        <f t="shared" si="132"/>
        <v>2.0284283926336494E-2</v>
      </c>
      <c r="N811" s="8" t="e">
        <f>VLOOKUP(A811,'FY27 Prelim Elig'!$A$7:$B$865,3,FALSE)</f>
        <v>#REF!</v>
      </c>
    </row>
    <row r="812" spans="1:14" x14ac:dyDescent="0.25">
      <c r="A812" s="36" t="s">
        <v>1536</v>
      </c>
      <c r="B812" s="36" t="s">
        <v>2577</v>
      </c>
      <c r="C812" s="86">
        <v>361</v>
      </c>
      <c r="D812" s="86">
        <v>3696</v>
      </c>
      <c r="E812" s="87">
        <v>9.7673160173160176E-2</v>
      </c>
      <c r="G812" s="37">
        <v>441</v>
      </c>
      <c r="H812" s="37">
        <v>3801</v>
      </c>
      <c r="I812" s="7">
        <v>0.11600000000000001</v>
      </c>
      <c r="J812" s="8"/>
      <c r="K812" s="9">
        <f t="shared" ref="K812" si="135">G812-C812</f>
        <v>80</v>
      </c>
      <c r="L812" s="9">
        <f t="shared" ref="L812" si="136">H812-D812</f>
        <v>105</v>
      </c>
      <c r="M812" s="10">
        <f t="shared" ref="M812" si="137">I812-E812</f>
        <v>1.832683982683983E-2</v>
      </c>
      <c r="N812" s="8" t="e">
        <f>VLOOKUP(A812,'FY27 Prelim Elig'!$A$7:$B$865,3,FALSE)</f>
        <v>#REF!</v>
      </c>
    </row>
    <row r="813" spans="1:14" x14ac:dyDescent="0.25">
      <c r="A813" s="36" t="s">
        <v>1633</v>
      </c>
      <c r="B813" s="36" t="s">
        <v>782</v>
      </c>
      <c r="C813" s="37">
        <v>49</v>
      </c>
      <c r="D813" s="37">
        <v>329</v>
      </c>
      <c r="E813" s="7">
        <v>0.14893617021276595</v>
      </c>
      <c r="G813" s="88">
        <v>39</v>
      </c>
      <c r="H813" s="88">
        <v>355</v>
      </c>
      <c r="I813" s="89">
        <f t="shared" ref="I813:I862" si="138">IF(H813&gt;0,G813/H813,0)</f>
        <v>0.10985915492957747</v>
      </c>
      <c r="J813" s="8"/>
      <c r="K813" s="9">
        <f t="shared" si="133"/>
        <v>-10</v>
      </c>
      <c r="L813" s="9">
        <f t="shared" si="131"/>
        <v>26</v>
      </c>
      <c r="M813" s="10">
        <f t="shared" si="132"/>
        <v>-3.9077015283188479E-2</v>
      </c>
      <c r="N813" s="8" t="e">
        <f>VLOOKUP(A813,'FY27 Prelim Elig'!$A$7:$B$865,3,FALSE)</f>
        <v>#REF!</v>
      </c>
    </row>
    <row r="814" spans="1:14" x14ac:dyDescent="0.25">
      <c r="A814" s="36" t="s">
        <v>1634</v>
      </c>
      <c r="B814" s="36" t="s">
        <v>783</v>
      </c>
      <c r="C814" s="37">
        <v>564</v>
      </c>
      <c r="D814" s="37">
        <v>1515</v>
      </c>
      <c r="E814" s="7">
        <v>0.37227722772277227</v>
      </c>
      <c r="G814" s="88">
        <v>464</v>
      </c>
      <c r="H814" s="88">
        <v>1132</v>
      </c>
      <c r="I814" s="89">
        <f t="shared" si="138"/>
        <v>0.40989399293286222</v>
      </c>
      <c r="J814" s="8"/>
      <c r="K814" s="9">
        <f t="shared" si="133"/>
        <v>-100</v>
      </c>
      <c r="L814" s="9">
        <f t="shared" si="131"/>
        <v>-383</v>
      </c>
      <c r="M814" s="10">
        <f t="shared" si="132"/>
        <v>3.7616765210089942E-2</v>
      </c>
      <c r="N814" s="8" t="e">
        <f>VLOOKUP(A814,'FY27 Prelim Elig'!$A$7:$B$865,3,FALSE)</f>
        <v>#REF!</v>
      </c>
    </row>
    <row r="815" spans="1:14" x14ac:dyDescent="0.25">
      <c r="A815" s="36" t="s">
        <v>1635</v>
      </c>
      <c r="B815" s="36" t="s">
        <v>784</v>
      </c>
      <c r="C815" s="37">
        <v>212</v>
      </c>
      <c r="D815" s="37">
        <v>1630</v>
      </c>
      <c r="E815" s="7">
        <v>0.13006134969325153</v>
      </c>
      <c r="G815" s="88">
        <v>272</v>
      </c>
      <c r="H815" s="88">
        <v>1667</v>
      </c>
      <c r="I815" s="89">
        <f t="shared" si="138"/>
        <v>0.16316736652669467</v>
      </c>
      <c r="J815" s="8"/>
      <c r="K815" s="9">
        <f t="shared" si="133"/>
        <v>60</v>
      </c>
      <c r="L815" s="9">
        <f t="shared" si="131"/>
        <v>37</v>
      </c>
      <c r="M815" s="10">
        <f t="shared" si="132"/>
        <v>3.3106016833443136E-2</v>
      </c>
      <c r="N815" s="8" t="e">
        <f>VLOOKUP(A815,'FY27 Prelim Elig'!$A$7:$B$865,3,FALSE)</f>
        <v>#REF!</v>
      </c>
    </row>
    <row r="816" spans="1:14" x14ac:dyDescent="0.25">
      <c r="A816" s="36" t="s">
        <v>1636</v>
      </c>
      <c r="B816" s="36" t="s">
        <v>785</v>
      </c>
      <c r="C816" s="37">
        <v>25</v>
      </c>
      <c r="D816" s="37">
        <v>266</v>
      </c>
      <c r="E816" s="7">
        <v>9.3984962406015032E-2</v>
      </c>
      <c r="G816" s="88">
        <v>45</v>
      </c>
      <c r="H816" s="88">
        <v>357</v>
      </c>
      <c r="I816" s="89">
        <f t="shared" si="138"/>
        <v>0.12605042016806722</v>
      </c>
      <c r="J816" s="8"/>
      <c r="K816" s="9">
        <f t="shared" si="133"/>
        <v>20</v>
      </c>
      <c r="L816" s="9">
        <f t="shared" si="131"/>
        <v>91</v>
      </c>
      <c r="M816" s="10">
        <f t="shared" si="132"/>
        <v>3.2065457762052191E-2</v>
      </c>
      <c r="N816" s="8" t="e">
        <f>VLOOKUP(A816,'FY27 Prelim Elig'!$A$7:$B$865,3,FALSE)</f>
        <v>#REF!</v>
      </c>
    </row>
    <row r="817" spans="1:14" x14ac:dyDescent="0.25">
      <c r="A817" s="36" t="s">
        <v>1637</v>
      </c>
      <c r="B817" s="36" t="s">
        <v>786</v>
      </c>
      <c r="C817" s="37">
        <v>18</v>
      </c>
      <c r="D817" s="37">
        <v>262</v>
      </c>
      <c r="E817" s="7">
        <v>6.8702290076335881E-2</v>
      </c>
      <c r="G817" s="88">
        <v>29</v>
      </c>
      <c r="H817" s="88">
        <v>298</v>
      </c>
      <c r="I817" s="89">
        <f t="shared" si="138"/>
        <v>9.7315436241610737E-2</v>
      </c>
      <c r="J817" s="8"/>
      <c r="K817" s="9">
        <f t="shared" si="133"/>
        <v>11</v>
      </c>
      <c r="L817" s="9">
        <f t="shared" si="131"/>
        <v>36</v>
      </c>
      <c r="M817" s="10">
        <f t="shared" si="132"/>
        <v>2.8613146165274855E-2</v>
      </c>
      <c r="N817" s="8" t="e">
        <f>VLOOKUP(A817,'FY27 Prelim Elig'!$A$7:$B$865,3,FALSE)</f>
        <v>#REF!</v>
      </c>
    </row>
    <row r="818" spans="1:14" x14ac:dyDescent="0.25">
      <c r="A818" s="36" t="s">
        <v>1638</v>
      </c>
      <c r="B818" s="36" t="s">
        <v>787</v>
      </c>
      <c r="C818" s="37">
        <v>43</v>
      </c>
      <c r="D818" s="37">
        <v>347</v>
      </c>
      <c r="E818" s="7">
        <v>0.1239193083573487</v>
      </c>
      <c r="G818" s="88">
        <v>58</v>
      </c>
      <c r="H818" s="88">
        <v>326</v>
      </c>
      <c r="I818" s="89">
        <f t="shared" si="138"/>
        <v>0.17791411042944785</v>
      </c>
      <c r="J818" s="8"/>
      <c r="K818" s="9">
        <f t="shared" si="133"/>
        <v>15</v>
      </c>
      <c r="L818" s="9">
        <f t="shared" si="131"/>
        <v>-21</v>
      </c>
      <c r="M818" s="10">
        <f t="shared" si="132"/>
        <v>5.3994802072099154E-2</v>
      </c>
      <c r="N818" s="8" t="e">
        <f>VLOOKUP(A818,'FY27 Prelim Elig'!$A$7:$B$865,3,FALSE)</f>
        <v>#REF!</v>
      </c>
    </row>
    <row r="819" spans="1:14" x14ac:dyDescent="0.25">
      <c r="A819" s="36" t="s">
        <v>1639</v>
      </c>
      <c r="B819" s="36" t="s">
        <v>788</v>
      </c>
      <c r="C819" s="37">
        <v>36</v>
      </c>
      <c r="D819" s="37">
        <v>376</v>
      </c>
      <c r="E819" s="7">
        <v>9.5744680851063829E-2</v>
      </c>
      <c r="G819" s="88">
        <v>42</v>
      </c>
      <c r="H819" s="88">
        <v>389</v>
      </c>
      <c r="I819" s="89">
        <f t="shared" si="138"/>
        <v>0.10796915167095116</v>
      </c>
      <c r="J819" s="8"/>
      <c r="K819" s="9">
        <f t="shared" si="133"/>
        <v>6</v>
      </c>
      <c r="L819" s="9">
        <f t="shared" si="131"/>
        <v>13</v>
      </c>
      <c r="M819" s="10">
        <f t="shared" si="132"/>
        <v>1.2224470819887326E-2</v>
      </c>
      <c r="N819" s="8" t="e">
        <f>VLOOKUP(A819,'FY27 Prelim Elig'!$A$7:$B$865,3,FALSE)</f>
        <v>#REF!</v>
      </c>
    </row>
    <row r="820" spans="1:14" x14ac:dyDescent="0.25">
      <c r="A820" s="36" t="s">
        <v>1640</v>
      </c>
      <c r="B820" s="36" t="s">
        <v>789</v>
      </c>
      <c r="C820" s="37">
        <v>253</v>
      </c>
      <c r="D820" s="37">
        <v>4185</v>
      </c>
      <c r="E820" s="7">
        <v>6.0454002389486262E-2</v>
      </c>
      <c r="G820" s="88">
        <v>279</v>
      </c>
      <c r="H820" s="88">
        <v>4048</v>
      </c>
      <c r="I820" s="89">
        <f t="shared" si="138"/>
        <v>6.8922924901185775E-2</v>
      </c>
      <c r="J820" s="8"/>
      <c r="K820" s="9">
        <f t="shared" si="133"/>
        <v>26</v>
      </c>
      <c r="L820" s="9">
        <f t="shared" si="131"/>
        <v>-137</v>
      </c>
      <c r="M820" s="10">
        <f t="shared" si="132"/>
        <v>8.4689225116995129E-3</v>
      </c>
      <c r="N820" s="8" t="e">
        <f>VLOOKUP(A820,'FY27 Prelim Elig'!$A$7:$B$865,3,FALSE)</f>
        <v>#REF!</v>
      </c>
    </row>
    <row r="821" spans="1:14" x14ac:dyDescent="0.25">
      <c r="A821" s="36" t="s">
        <v>1641</v>
      </c>
      <c r="B821" s="36" t="s">
        <v>790</v>
      </c>
      <c r="C821" s="37">
        <v>66</v>
      </c>
      <c r="D821" s="37">
        <v>1036</v>
      </c>
      <c r="E821" s="7">
        <v>6.3706563706563704E-2</v>
      </c>
      <c r="G821" s="88">
        <v>113</v>
      </c>
      <c r="H821" s="88">
        <v>1080</v>
      </c>
      <c r="I821" s="89">
        <f t="shared" si="138"/>
        <v>0.10462962962962963</v>
      </c>
      <c r="J821" s="8"/>
      <c r="K821" s="9">
        <f t="shared" si="133"/>
        <v>47</v>
      </c>
      <c r="L821" s="9">
        <f t="shared" si="131"/>
        <v>44</v>
      </c>
      <c r="M821" s="10">
        <f t="shared" si="132"/>
        <v>4.0923065923065924E-2</v>
      </c>
      <c r="N821" s="8" t="e">
        <f>VLOOKUP(A821,'FY27 Prelim Elig'!$A$7:$B$865,3,FALSE)</f>
        <v>#REF!</v>
      </c>
    </row>
    <row r="822" spans="1:14" x14ac:dyDescent="0.25">
      <c r="A822" s="36" t="s">
        <v>1642</v>
      </c>
      <c r="B822" s="36" t="s">
        <v>791</v>
      </c>
      <c r="C822" s="37">
        <v>36</v>
      </c>
      <c r="D822" s="37">
        <v>357</v>
      </c>
      <c r="E822" s="7">
        <v>0.10084033613445378</v>
      </c>
      <c r="G822" s="88">
        <v>46</v>
      </c>
      <c r="H822" s="88">
        <v>394</v>
      </c>
      <c r="I822" s="89">
        <f t="shared" si="138"/>
        <v>0.116751269035533</v>
      </c>
      <c r="J822" s="8"/>
      <c r="K822" s="9">
        <f t="shared" si="133"/>
        <v>10</v>
      </c>
      <c r="L822" s="9">
        <f t="shared" si="131"/>
        <v>37</v>
      </c>
      <c r="M822" s="10">
        <f t="shared" si="132"/>
        <v>1.5910932901079214E-2</v>
      </c>
      <c r="N822" s="8" t="e">
        <f>VLOOKUP(A822,'FY27 Prelim Elig'!$A$7:$B$865,3,FALSE)</f>
        <v>#REF!</v>
      </c>
    </row>
    <row r="823" spans="1:14" x14ac:dyDescent="0.25">
      <c r="A823" s="36" t="s">
        <v>1643</v>
      </c>
      <c r="B823" s="36" t="s">
        <v>792</v>
      </c>
      <c r="C823" s="37">
        <v>57</v>
      </c>
      <c r="D823" s="37">
        <v>1276</v>
      </c>
      <c r="E823" s="7">
        <v>4.4670846394984323E-2</v>
      </c>
      <c r="G823" s="88">
        <v>75</v>
      </c>
      <c r="H823" s="88">
        <v>1428</v>
      </c>
      <c r="I823" s="89">
        <f t="shared" si="138"/>
        <v>5.2521008403361345E-2</v>
      </c>
      <c r="J823" s="8"/>
      <c r="K823" s="9">
        <f t="shared" si="133"/>
        <v>18</v>
      </c>
      <c r="L823" s="9">
        <f t="shared" si="131"/>
        <v>152</v>
      </c>
      <c r="M823" s="10">
        <f t="shared" si="132"/>
        <v>7.8501620083770221E-3</v>
      </c>
      <c r="N823" s="8" t="e">
        <f>VLOOKUP(A823,'FY27 Prelim Elig'!$A$7:$B$865,3,FALSE)</f>
        <v>#REF!</v>
      </c>
    </row>
    <row r="824" spans="1:14" x14ac:dyDescent="0.25">
      <c r="A824" s="36" t="s">
        <v>1644</v>
      </c>
      <c r="B824" s="36" t="s">
        <v>793</v>
      </c>
      <c r="C824" s="37">
        <v>43</v>
      </c>
      <c r="D824" s="37">
        <v>974</v>
      </c>
      <c r="E824" s="7">
        <v>4.4147843942505136E-2</v>
      </c>
      <c r="G824" s="88">
        <v>45</v>
      </c>
      <c r="H824" s="88">
        <v>1072</v>
      </c>
      <c r="I824" s="89">
        <f t="shared" si="138"/>
        <v>4.1977611940298511E-2</v>
      </c>
      <c r="J824" s="8"/>
      <c r="K824" s="9">
        <f t="shared" si="133"/>
        <v>2</v>
      </c>
      <c r="L824" s="9">
        <f t="shared" si="131"/>
        <v>98</v>
      </c>
      <c r="M824" s="10">
        <f t="shared" si="132"/>
        <v>-2.1702320022066249E-3</v>
      </c>
      <c r="N824" s="8" t="e">
        <f>VLOOKUP(A824,'FY27 Prelim Elig'!$A$7:$B$865,3,FALSE)</f>
        <v>#REF!</v>
      </c>
    </row>
    <row r="825" spans="1:14" x14ac:dyDescent="0.25">
      <c r="A825" s="36" t="s">
        <v>1645</v>
      </c>
      <c r="B825" s="36" t="s">
        <v>794</v>
      </c>
      <c r="C825" s="37">
        <v>92</v>
      </c>
      <c r="D825" s="37">
        <v>2967</v>
      </c>
      <c r="E825" s="7">
        <v>3.1007751937984496E-2</v>
      </c>
      <c r="G825" s="88">
        <v>100</v>
      </c>
      <c r="H825" s="88">
        <v>3062</v>
      </c>
      <c r="I825" s="89">
        <f t="shared" si="138"/>
        <v>3.2658393207054215E-2</v>
      </c>
      <c r="J825" s="8"/>
      <c r="K825" s="9">
        <f t="shared" si="133"/>
        <v>8</v>
      </c>
      <c r="L825" s="9">
        <f t="shared" si="131"/>
        <v>95</v>
      </c>
      <c r="M825" s="10">
        <f t="shared" si="132"/>
        <v>1.6506412690697192E-3</v>
      </c>
      <c r="N825" s="8" t="e">
        <f>VLOOKUP(A825,'FY27 Prelim Elig'!$A$7:$B$865,3,FALSE)</f>
        <v>#REF!</v>
      </c>
    </row>
    <row r="826" spans="1:14" x14ac:dyDescent="0.25">
      <c r="A826" s="36" t="s">
        <v>1646</v>
      </c>
      <c r="B826" s="36" t="s">
        <v>795</v>
      </c>
      <c r="C826" s="37">
        <v>272</v>
      </c>
      <c r="D826" s="37">
        <v>4310</v>
      </c>
      <c r="E826" s="7">
        <v>6.3109048723897915E-2</v>
      </c>
      <c r="G826" s="88">
        <v>340</v>
      </c>
      <c r="H826" s="88">
        <v>4806</v>
      </c>
      <c r="I826" s="89">
        <f t="shared" si="138"/>
        <v>7.074490220557636E-2</v>
      </c>
      <c r="J826" s="8"/>
      <c r="K826" s="9">
        <f t="shared" si="133"/>
        <v>68</v>
      </c>
      <c r="L826" s="9">
        <f t="shared" si="131"/>
        <v>496</v>
      </c>
      <c r="M826" s="10">
        <f t="shared" si="132"/>
        <v>7.6358534816784451E-3</v>
      </c>
      <c r="N826" s="8" t="e">
        <f>VLOOKUP(A826,'FY27 Prelim Elig'!$A$7:$B$865,3,FALSE)</f>
        <v>#REF!</v>
      </c>
    </row>
    <row r="827" spans="1:14" x14ac:dyDescent="0.25">
      <c r="A827" s="36" t="s">
        <v>1647</v>
      </c>
      <c r="B827" s="36" t="s">
        <v>796</v>
      </c>
      <c r="C827" s="37">
        <v>2735</v>
      </c>
      <c r="D827" s="37">
        <v>14902</v>
      </c>
      <c r="E827" s="7">
        <v>0.18351497748482673</v>
      </c>
      <c r="G827" s="88">
        <v>3034</v>
      </c>
      <c r="H827" s="88">
        <v>14835</v>
      </c>
      <c r="I827" s="89">
        <f t="shared" si="138"/>
        <v>0.20451634647792383</v>
      </c>
      <c r="J827" s="8"/>
      <c r="K827" s="9">
        <f t="shared" si="133"/>
        <v>299</v>
      </c>
      <c r="L827" s="9">
        <f t="shared" si="131"/>
        <v>-67</v>
      </c>
      <c r="M827" s="10">
        <f t="shared" si="132"/>
        <v>2.1001368993097097E-2</v>
      </c>
      <c r="N827" s="8" t="e">
        <f>VLOOKUP(A827,'FY27 Prelim Elig'!$A$7:$B$865,3,FALSE)</f>
        <v>#REF!</v>
      </c>
    </row>
    <row r="828" spans="1:14" x14ac:dyDescent="0.25">
      <c r="A828" s="36" t="s">
        <v>1648</v>
      </c>
      <c r="B828" s="36" t="s">
        <v>797</v>
      </c>
      <c r="C828" s="37">
        <v>37</v>
      </c>
      <c r="D828" s="37">
        <v>332</v>
      </c>
      <c r="E828" s="7">
        <v>0.11144578313253012</v>
      </c>
      <c r="G828" s="88">
        <v>48</v>
      </c>
      <c r="H828" s="88">
        <v>358</v>
      </c>
      <c r="I828" s="89">
        <f t="shared" si="138"/>
        <v>0.13407821229050279</v>
      </c>
      <c r="J828" s="8"/>
      <c r="K828" s="9">
        <f t="shared" si="133"/>
        <v>11</v>
      </c>
      <c r="L828" s="9">
        <f t="shared" si="131"/>
        <v>26</v>
      </c>
      <c r="M828" s="10">
        <f t="shared" si="132"/>
        <v>2.2632429157972672E-2</v>
      </c>
      <c r="N828" s="8" t="e">
        <f>VLOOKUP(A828,'FY27 Prelim Elig'!$A$7:$B$865,3,FALSE)</f>
        <v>#REF!</v>
      </c>
    </row>
    <row r="829" spans="1:14" x14ac:dyDescent="0.25">
      <c r="A829" s="36" t="s">
        <v>1649</v>
      </c>
      <c r="B829" s="36" t="s">
        <v>798</v>
      </c>
      <c r="C829" s="37">
        <v>108</v>
      </c>
      <c r="D829" s="37">
        <v>636</v>
      </c>
      <c r="E829" s="7">
        <v>0.16981132075471697</v>
      </c>
      <c r="G829" s="88">
        <v>98</v>
      </c>
      <c r="H829" s="88">
        <v>627</v>
      </c>
      <c r="I829" s="89">
        <f t="shared" si="138"/>
        <v>0.15629984051036683</v>
      </c>
      <c r="J829" s="8"/>
      <c r="K829" s="9">
        <f t="shared" si="133"/>
        <v>-10</v>
      </c>
      <c r="L829" s="9">
        <f t="shared" si="131"/>
        <v>-9</v>
      </c>
      <c r="M829" s="10">
        <f t="shared" si="132"/>
        <v>-1.3511480244350144E-2</v>
      </c>
      <c r="N829" s="8" t="e">
        <f>VLOOKUP(A829,'FY27 Prelim Elig'!$A$7:$B$865,3,FALSE)</f>
        <v>#REF!</v>
      </c>
    </row>
    <row r="830" spans="1:14" x14ac:dyDescent="0.25">
      <c r="A830" s="36" t="s">
        <v>1650</v>
      </c>
      <c r="B830" s="36" t="s">
        <v>799</v>
      </c>
      <c r="C830" s="37">
        <v>101</v>
      </c>
      <c r="D830" s="37">
        <v>1324</v>
      </c>
      <c r="E830" s="7">
        <v>7.6283987915407858E-2</v>
      </c>
      <c r="G830" s="88">
        <v>141</v>
      </c>
      <c r="H830" s="88">
        <v>1352</v>
      </c>
      <c r="I830" s="89">
        <f t="shared" si="138"/>
        <v>0.10428994082840237</v>
      </c>
      <c r="J830" s="8"/>
      <c r="K830" s="9">
        <f t="shared" si="133"/>
        <v>40</v>
      </c>
      <c r="L830" s="9">
        <f t="shared" si="131"/>
        <v>28</v>
      </c>
      <c r="M830" s="10">
        <f t="shared" si="132"/>
        <v>2.8005952912994514E-2</v>
      </c>
      <c r="N830" s="8" t="e">
        <f>VLOOKUP(A830,'FY27 Prelim Elig'!$A$7:$B$865,3,FALSE)</f>
        <v>#REF!</v>
      </c>
    </row>
    <row r="831" spans="1:14" x14ac:dyDescent="0.25">
      <c r="A831" s="36" t="s">
        <v>1651</v>
      </c>
      <c r="B831" s="36" t="s">
        <v>800</v>
      </c>
      <c r="C831" s="37">
        <v>182</v>
      </c>
      <c r="D831" s="37">
        <v>1132</v>
      </c>
      <c r="E831" s="7">
        <v>0.16077738515901061</v>
      </c>
      <c r="G831" s="88">
        <v>238</v>
      </c>
      <c r="H831" s="88">
        <v>1164</v>
      </c>
      <c r="I831" s="89">
        <f t="shared" si="138"/>
        <v>0.20446735395189003</v>
      </c>
      <c r="J831" s="8"/>
      <c r="K831" s="9">
        <f t="shared" si="133"/>
        <v>56</v>
      </c>
      <c r="L831" s="9">
        <f t="shared" si="131"/>
        <v>32</v>
      </c>
      <c r="M831" s="10">
        <f t="shared" si="132"/>
        <v>4.3689968792879424E-2</v>
      </c>
      <c r="N831" s="8" t="e">
        <f>VLOOKUP(A831,'FY27 Prelim Elig'!$A$7:$B$865,3,FALSE)</f>
        <v>#REF!</v>
      </c>
    </row>
    <row r="832" spans="1:14" x14ac:dyDescent="0.25">
      <c r="A832" s="36" t="s">
        <v>1652</v>
      </c>
      <c r="B832" s="36" t="s">
        <v>801</v>
      </c>
      <c r="C832" s="37">
        <v>103</v>
      </c>
      <c r="D832" s="37">
        <v>765</v>
      </c>
      <c r="E832" s="7">
        <v>0.13464052287581699</v>
      </c>
      <c r="G832" s="88">
        <v>136</v>
      </c>
      <c r="H832" s="88">
        <v>768</v>
      </c>
      <c r="I832" s="89">
        <f t="shared" si="138"/>
        <v>0.17708333333333334</v>
      </c>
      <c r="J832" s="8"/>
      <c r="K832" s="9">
        <f t="shared" si="133"/>
        <v>33</v>
      </c>
      <c r="L832" s="9">
        <f t="shared" si="131"/>
        <v>3</v>
      </c>
      <c r="M832" s="10">
        <f t="shared" si="132"/>
        <v>4.2442810457516356E-2</v>
      </c>
      <c r="N832" s="8" t="e">
        <f>VLOOKUP(A832,'FY27 Prelim Elig'!$A$7:$B$865,3,FALSE)</f>
        <v>#REF!</v>
      </c>
    </row>
    <row r="833" spans="1:14" x14ac:dyDescent="0.25">
      <c r="A833" s="36" t="s">
        <v>1653</v>
      </c>
      <c r="B833" s="36" t="s">
        <v>802</v>
      </c>
      <c r="C833" s="37">
        <v>425</v>
      </c>
      <c r="D833" s="37">
        <v>3872</v>
      </c>
      <c r="E833" s="7">
        <v>0.10976239669421488</v>
      </c>
      <c r="G833" s="88">
        <v>498</v>
      </c>
      <c r="H833" s="88">
        <v>3479</v>
      </c>
      <c r="I833" s="89">
        <f t="shared" si="138"/>
        <v>0.14314458177637251</v>
      </c>
      <c r="J833" s="8"/>
      <c r="K833" s="9">
        <f t="shared" si="133"/>
        <v>73</v>
      </c>
      <c r="L833" s="9">
        <f t="shared" si="131"/>
        <v>-393</v>
      </c>
      <c r="M833" s="10">
        <f t="shared" si="132"/>
        <v>3.3382185082157637E-2</v>
      </c>
      <c r="N833" s="8" t="e">
        <f>VLOOKUP(A833,'FY27 Prelim Elig'!$A$7:$B$865,3,FALSE)</f>
        <v>#REF!</v>
      </c>
    </row>
    <row r="834" spans="1:14" x14ac:dyDescent="0.25">
      <c r="A834" s="36" t="s">
        <v>1654</v>
      </c>
      <c r="B834" s="36" t="s">
        <v>803</v>
      </c>
      <c r="C834" s="37">
        <v>14</v>
      </c>
      <c r="D834" s="37">
        <v>161</v>
      </c>
      <c r="E834" s="7">
        <v>8.6956521739130432E-2</v>
      </c>
      <c r="G834" s="88">
        <v>14</v>
      </c>
      <c r="H834" s="88">
        <v>173</v>
      </c>
      <c r="I834" s="89">
        <f t="shared" si="138"/>
        <v>8.0924855491329481E-2</v>
      </c>
      <c r="J834" s="8"/>
      <c r="K834" s="9">
        <f t="shared" si="133"/>
        <v>0</v>
      </c>
      <c r="L834" s="9">
        <f t="shared" si="131"/>
        <v>12</v>
      </c>
      <c r="M834" s="10">
        <f t="shared" si="132"/>
        <v>-6.0316662478009514E-3</v>
      </c>
      <c r="N834" s="8" t="e">
        <f>VLOOKUP(A834,'FY27 Prelim Elig'!$A$7:$B$865,3,FALSE)</f>
        <v>#REF!</v>
      </c>
    </row>
    <row r="835" spans="1:14" x14ac:dyDescent="0.25">
      <c r="A835" s="36" t="s">
        <v>1655</v>
      </c>
      <c r="B835" s="36" t="s">
        <v>804</v>
      </c>
      <c r="C835" s="37">
        <v>94</v>
      </c>
      <c r="D835" s="37">
        <v>897</v>
      </c>
      <c r="E835" s="7">
        <v>0.10479375696767002</v>
      </c>
      <c r="G835" s="88">
        <v>118</v>
      </c>
      <c r="H835" s="88">
        <v>1049</v>
      </c>
      <c r="I835" s="89">
        <f t="shared" si="138"/>
        <v>0.1124880838894185</v>
      </c>
      <c r="J835" s="8"/>
      <c r="K835" s="9">
        <f t="shared" si="133"/>
        <v>24</v>
      </c>
      <c r="L835" s="9">
        <f t="shared" si="131"/>
        <v>152</v>
      </c>
      <c r="M835" s="10">
        <f t="shared" si="132"/>
        <v>7.6943269217484844E-3</v>
      </c>
      <c r="N835" s="8" t="e">
        <f>VLOOKUP(A835,'FY27 Prelim Elig'!$A$7:$B$865,3,FALSE)</f>
        <v>#REF!</v>
      </c>
    </row>
    <row r="836" spans="1:14" x14ac:dyDescent="0.25">
      <c r="A836" s="36" t="s">
        <v>1656</v>
      </c>
      <c r="B836" s="36" t="s">
        <v>805</v>
      </c>
      <c r="C836" s="37">
        <v>110</v>
      </c>
      <c r="D836" s="37">
        <v>679</v>
      </c>
      <c r="E836" s="7">
        <v>0.16200294550810015</v>
      </c>
      <c r="G836" s="88">
        <v>99</v>
      </c>
      <c r="H836" s="88">
        <v>652</v>
      </c>
      <c r="I836" s="89">
        <f t="shared" si="138"/>
        <v>0.15184049079754602</v>
      </c>
      <c r="J836" s="8"/>
      <c r="K836" s="9">
        <f t="shared" si="133"/>
        <v>-11</v>
      </c>
      <c r="L836" s="9">
        <f t="shared" si="131"/>
        <v>-27</v>
      </c>
      <c r="M836" s="10">
        <f t="shared" si="132"/>
        <v>-1.0162454710554131E-2</v>
      </c>
      <c r="N836" s="8" t="e">
        <f>VLOOKUP(A836,'FY27 Prelim Elig'!$A$7:$B$865,3,FALSE)</f>
        <v>#REF!</v>
      </c>
    </row>
    <row r="837" spans="1:14" x14ac:dyDescent="0.25">
      <c r="A837" s="36" t="s">
        <v>1657</v>
      </c>
      <c r="B837" s="36" t="s">
        <v>806</v>
      </c>
      <c r="C837" s="37">
        <v>35</v>
      </c>
      <c r="D837" s="37">
        <v>544</v>
      </c>
      <c r="E837" s="7">
        <v>6.4338235294117641E-2</v>
      </c>
      <c r="G837" s="88">
        <v>45</v>
      </c>
      <c r="H837" s="88">
        <v>571</v>
      </c>
      <c r="I837" s="89">
        <f t="shared" si="138"/>
        <v>7.8809106830122586E-2</v>
      </c>
      <c r="J837" s="8"/>
      <c r="K837" s="9">
        <f t="shared" si="133"/>
        <v>10</v>
      </c>
      <c r="L837" s="9">
        <f t="shared" si="131"/>
        <v>27</v>
      </c>
      <c r="M837" s="10">
        <f t="shared" si="132"/>
        <v>1.4470871536004945E-2</v>
      </c>
      <c r="N837" s="8" t="e">
        <f>VLOOKUP(A837,'FY27 Prelim Elig'!$A$7:$B$865,3,FALSE)</f>
        <v>#REF!</v>
      </c>
    </row>
    <row r="838" spans="1:14" x14ac:dyDescent="0.25">
      <c r="A838" s="36" t="s">
        <v>1658</v>
      </c>
      <c r="B838" s="36" t="s">
        <v>807</v>
      </c>
      <c r="C838" s="37">
        <v>130</v>
      </c>
      <c r="D838" s="37">
        <v>1405</v>
      </c>
      <c r="E838" s="7">
        <v>9.2526690391459068E-2</v>
      </c>
      <c r="G838" s="88">
        <v>160</v>
      </c>
      <c r="H838" s="88">
        <v>1424</v>
      </c>
      <c r="I838" s="89">
        <f t="shared" si="138"/>
        <v>0.11235955056179775</v>
      </c>
      <c r="J838" s="8"/>
      <c r="K838" s="9">
        <f t="shared" si="133"/>
        <v>30</v>
      </c>
      <c r="L838" s="9">
        <f t="shared" si="131"/>
        <v>19</v>
      </c>
      <c r="M838" s="10">
        <f t="shared" si="132"/>
        <v>1.9832860170338681E-2</v>
      </c>
      <c r="N838" s="8" t="e">
        <f>VLOOKUP(A838,'FY27 Prelim Elig'!$A$7:$B$865,3,FALSE)</f>
        <v>#REF!</v>
      </c>
    </row>
    <row r="839" spans="1:14" x14ac:dyDescent="0.25">
      <c r="A839" s="36" t="s">
        <v>1659</v>
      </c>
      <c r="B839" s="36" t="s">
        <v>808</v>
      </c>
      <c r="C839" s="37">
        <v>92</v>
      </c>
      <c r="D839" s="37">
        <v>553</v>
      </c>
      <c r="E839" s="7">
        <v>0.16636528028933092</v>
      </c>
      <c r="G839" s="88">
        <v>96</v>
      </c>
      <c r="H839" s="88">
        <v>558</v>
      </c>
      <c r="I839" s="89">
        <f t="shared" si="138"/>
        <v>0.17204301075268819</v>
      </c>
      <c r="J839" s="8"/>
      <c r="K839" s="9">
        <f t="shared" si="133"/>
        <v>4</v>
      </c>
      <c r="L839" s="9">
        <f t="shared" si="131"/>
        <v>5</v>
      </c>
      <c r="M839" s="10">
        <f t="shared" si="132"/>
        <v>5.6777304633572612E-3</v>
      </c>
      <c r="N839" s="8" t="e">
        <f>VLOOKUP(A839,'FY27 Prelim Elig'!$A$7:$B$865,3,FALSE)</f>
        <v>#REF!</v>
      </c>
    </row>
    <row r="840" spans="1:14" x14ac:dyDescent="0.25">
      <c r="A840" s="46" t="s">
        <v>14383</v>
      </c>
      <c r="B840" s="8" t="s">
        <v>1702</v>
      </c>
      <c r="C840" s="91">
        <v>169</v>
      </c>
      <c r="D840" s="91">
        <v>1652</v>
      </c>
      <c r="E840" s="92">
        <v>0.1023002421307506</v>
      </c>
      <c r="G840" s="88">
        <v>143</v>
      </c>
      <c r="H840" s="88">
        <v>1763</v>
      </c>
      <c r="I840" s="89">
        <f t="shared" si="138"/>
        <v>8.1111741349971636E-2</v>
      </c>
      <c r="J840" s="8"/>
      <c r="K840" s="9">
        <f t="shared" ref="K840" si="139">G840-C840</f>
        <v>-26</v>
      </c>
      <c r="L840" s="9">
        <f t="shared" ref="L840" si="140">H840-D840</f>
        <v>111</v>
      </c>
      <c r="M840" s="10">
        <f t="shared" ref="M840" si="141">I840-E840</f>
        <v>-2.1188500780778968E-2</v>
      </c>
      <c r="N840" s="8" t="e">
        <f>VLOOKUP(A840,'FY27 Prelim Elig'!$A$7:$B$865,3,FALSE)</f>
        <v>#REF!</v>
      </c>
    </row>
    <row r="841" spans="1:14" x14ac:dyDescent="0.25">
      <c r="A841" s="36" t="s">
        <v>1660</v>
      </c>
      <c r="B841" s="36" t="s">
        <v>809</v>
      </c>
      <c r="C841" s="37">
        <v>234</v>
      </c>
      <c r="D841" s="37">
        <v>1111</v>
      </c>
      <c r="E841" s="7">
        <v>0.21062106210621062</v>
      </c>
      <c r="G841" s="88">
        <v>260</v>
      </c>
      <c r="H841" s="88">
        <v>1204</v>
      </c>
      <c r="I841" s="89">
        <f t="shared" si="138"/>
        <v>0.2159468438538206</v>
      </c>
      <c r="J841" s="8"/>
      <c r="K841" s="9">
        <f t="shared" ref="K841:K860" si="142">G841-C841</f>
        <v>26</v>
      </c>
      <c r="L841" s="9">
        <f t="shared" ref="L841:L860" si="143">H841-D841</f>
        <v>93</v>
      </c>
      <c r="M841" s="10">
        <f t="shared" ref="M841:M860" si="144">I841-E841</f>
        <v>5.3257817476099756E-3</v>
      </c>
      <c r="N841" s="8" t="e">
        <f>VLOOKUP(A841,'FY27 Prelim Elig'!$A$7:$B$865,3,FALSE)</f>
        <v>#REF!</v>
      </c>
    </row>
    <row r="842" spans="1:14" x14ac:dyDescent="0.25">
      <c r="A842" s="36" t="s">
        <v>1661</v>
      </c>
      <c r="B842" s="36" t="s">
        <v>810</v>
      </c>
      <c r="C842" s="37">
        <v>55</v>
      </c>
      <c r="D842" s="37">
        <v>558</v>
      </c>
      <c r="E842" s="7">
        <v>9.8566308243727599E-2</v>
      </c>
      <c r="G842" s="88">
        <v>67</v>
      </c>
      <c r="H842" s="88">
        <v>563</v>
      </c>
      <c r="I842" s="89">
        <f t="shared" si="138"/>
        <v>0.11900532859680284</v>
      </c>
      <c r="J842" s="8"/>
      <c r="K842" s="9">
        <f t="shared" si="142"/>
        <v>12</v>
      </c>
      <c r="L842" s="9">
        <f t="shared" si="143"/>
        <v>5</v>
      </c>
      <c r="M842" s="10">
        <f t="shared" si="144"/>
        <v>2.0439020353075238E-2</v>
      </c>
      <c r="N842" s="8" t="e">
        <f>VLOOKUP(A842,'FY27 Prelim Elig'!$A$7:$B$865,3,FALSE)</f>
        <v>#REF!</v>
      </c>
    </row>
    <row r="843" spans="1:14" x14ac:dyDescent="0.25">
      <c r="A843" s="36" t="s">
        <v>1662</v>
      </c>
      <c r="B843" s="36" t="s">
        <v>811</v>
      </c>
      <c r="C843" s="37">
        <v>673</v>
      </c>
      <c r="D843" s="37">
        <v>6277</v>
      </c>
      <c r="E843" s="7">
        <v>0.10721682332324359</v>
      </c>
      <c r="G843" s="88">
        <v>772</v>
      </c>
      <c r="H843" s="88">
        <v>6461</v>
      </c>
      <c r="I843" s="89">
        <f t="shared" si="138"/>
        <v>0.11948614765516175</v>
      </c>
      <c r="J843" s="8"/>
      <c r="K843" s="9">
        <f t="shared" si="142"/>
        <v>99</v>
      </c>
      <c r="L843" s="9">
        <f t="shared" si="143"/>
        <v>184</v>
      </c>
      <c r="M843" s="10">
        <f t="shared" si="144"/>
        <v>1.2269324331918158E-2</v>
      </c>
      <c r="N843" s="8" t="e">
        <f>VLOOKUP(A843,'FY27 Prelim Elig'!$A$7:$B$865,3,FALSE)</f>
        <v>#REF!</v>
      </c>
    </row>
    <row r="844" spans="1:14" x14ac:dyDescent="0.25">
      <c r="A844" s="36" t="s">
        <v>1663</v>
      </c>
      <c r="B844" s="36" t="s">
        <v>812</v>
      </c>
      <c r="C844" s="37">
        <v>195</v>
      </c>
      <c r="D844" s="37">
        <v>1475</v>
      </c>
      <c r="E844" s="7">
        <v>0.13220338983050847</v>
      </c>
      <c r="G844" s="88">
        <v>219</v>
      </c>
      <c r="H844" s="88">
        <v>1465</v>
      </c>
      <c r="I844" s="89">
        <f t="shared" si="138"/>
        <v>0.14948805460750852</v>
      </c>
      <c r="J844" s="8"/>
      <c r="K844" s="9">
        <f t="shared" si="142"/>
        <v>24</v>
      </c>
      <c r="L844" s="9">
        <f t="shared" si="143"/>
        <v>-10</v>
      </c>
      <c r="M844" s="10">
        <f t="shared" si="144"/>
        <v>1.7284664777000053E-2</v>
      </c>
      <c r="N844" s="8" t="e">
        <f>VLOOKUP(A844,'FY27 Prelim Elig'!$A$7:$B$865,3,FALSE)</f>
        <v>#REF!</v>
      </c>
    </row>
    <row r="845" spans="1:14" x14ac:dyDescent="0.25">
      <c r="A845" s="36" t="s">
        <v>1664</v>
      </c>
      <c r="B845" s="36" t="s">
        <v>813</v>
      </c>
      <c r="C845" s="37">
        <v>110</v>
      </c>
      <c r="D845" s="37">
        <v>1779</v>
      </c>
      <c r="E845" s="7">
        <v>6.1832490163012926E-2</v>
      </c>
      <c r="G845" s="88">
        <v>120</v>
      </c>
      <c r="H845" s="88">
        <v>1684</v>
      </c>
      <c r="I845" s="89">
        <f t="shared" si="138"/>
        <v>7.1258907363420429E-2</v>
      </c>
      <c r="J845" s="8"/>
      <c r="K845" s="9">
        <f t="shared" si="142"/>
        <v>10</v>
      </c>
      <c r="L845" s="9">
        <f t="shared" si="143"/>
        <v>-95</v>
      </c>
      <c r="M845" s="10">
        <f t="shared" si="144"/>
        <v>9.4264172004075025E-3</v>
      </c>
      <c r="N845" s="8" t="e">
        <f>VLOOKUP(A845,'FY27 Prelim Elig'!$A$7:$B$865,3,FALSE)</f>
        <v>#REF!</v>
      </c>
    </row>
    <row r="846" spans="1:14" x14ac:dyDescent="0.25">
      <c r="A846" s="36" t="s">
        <v>1665</v>
      </c>
      <c r="B846" s="36" t="s">
        <v>814</v>
      </c>
      <c r="C846" s="37">
        <v>36</v>
      </c>
      <c r="D846" s="37">
        <v>229</v>
      </c>
      <c r="E846" s="7">
        <v>0.15720524017467249</v>
      </c>
      <c r="G846" s="88">
        <v>32</v>
      </c>
      <c r="H846" s="88">
        <v>292</v>
      </c>
      <c r="I846" s="89">
        <f t="shared" si="138"/>
        <v>0.1095890410958904</v>
      </c>
      <c r="J846" s="8"/>
      <c r="K846" s="9">
        <f t="shared" si="142"/>
        <v>-4</v>
      </c>
      <c r="L846" s="9">
        <f t="shared" si="143"/>
        <v>63</v>
      </c>
      <c r="M846" s="10">
        <f t="shared" si="144"/>
        <v>-4.761619907878209E-2</v>
      </c>
      <c r="N846" s="8" t="e">
        <f>VLOOKUP(A846,'FY27 Prelim Elig'!$A$7:$B$865,3,FALSE)</f>
        <v>#REF!</v>
      </c>
    </row>
    <row r="847" spans="1:14" x14ac:dyDescent="0.25">
      <c r="A847" s="36" t="s">
        <v>1666</v>
      </c>
      <c r="B847" s="36" t="s">
        <v>815</v>
      </c>
      <c r="C847" s="37">
        <v>52</v>
      </c>
      <c r="D847" s="37">
        <v>1352</v>
      </c>
      <c r="E847" s="7">
        <v>3.8461538461538464E-2</v>
      </c>
      <c r="G847" s="88">
        <v>44</v>
      </c>
      <c r="H847" s="88">
        <v>1485</v>
      </c>
      <c r="I847" s="89">
        <f t="shared" si="138"/>
        <v>2.9629629629629631E-2</v>
      </c>
      <c r="J847" s="8"/>
      <c r="K847" s="9">
        <f t="shared" si="142"/>
        <v>-8</v>
      </c>
      <c r="L847" s="9">
        <f t="shared" si="143"/>
        <v>133</v>
      </c>
      <c r="M847" s="10">
        <f t="shared" si="144"/>
        <v>-8.8319088319088329E-3</v>
      </c>
      <c r="N847" s="8" t="e">
        <f>VLOOKUP(A847,'FY27 Prelim Elig'!$A$7:$B$865,3,FALSE)</f>
        <v>#REF!</v>
      </c>
    </row>
    <row r="848" spans="1:14" x14ac:dyDescent="0.25">
      <c r="A848" s="36" t="s">
        <v>1667</v>
      </c>
      <c r="B848" s="36" t="s">
        <v>816</v>
      </c>
      <c r="C848" s="37">
        <v>26</v>
      </c>
      <c r="D848" s="37">
        <v>159</v>
      </c>
      <c r="E848" s="7">
        <v>0.16352201257861634</v>
      </c>
      <c r="G848" s="88">
        <v>40</v>
      </c>
      <c r="H848" s="88">
        <v>144</v>
      </c>
      <c r="I848" s="89">
        <f t="shared" si="138"/>
        <v>0.27777777777777779</v>
      </c>
      <c r="J848" s="8"/>
      <c r="K848" s="9">
        <f t="shared" si="142"/>
        <v>14</v>
      </c>
      <c r="L848" s="9">
        <f t="shared" si="143"/>
        <v>-15</v>
      </c>
      <c r="M848" s="10">
        <f t="shared" si="144"/>
        <v>0.11425576519916145</v>
      </c>
      <c r="N848" s="8" t="e">
        <f>VLOOKUP(A848,'FY27 Prelim Elig'!$A$7:$B$865,3,FALSE)</f>
        <v>#REF!</v>
      </c>
    </row>
    <row r="849" spans="1:14" x14ac:dyDescent="0.25">
      <c r="A849" s="36" t="s">
        <v>1668</v>
      </c>
      <c r="B849" s="36" t="s">
        <v>817</v>
      </c>
      <c r="C849" s="37">
        <v>71</v>
      </c>
      <c r="D849" s="37">
        <v>341</v>
      </c>
      <c r="E849" s="7">
        <v>0.20821114369501467</v>
      </c>
      <c r="G849" s="88">
        <v>108</v>
      </c>
      <c r="H849" s="88">
        <v>442</v>
      </c>
      <c r="I849" s="89">
        <f t="shared" si="138"/>
        <v>0.24434389140271492</v>
      </c>
      <c r="J849" s="8"/>
      <c r="K849" s="9">
        <f t="shared" si="142"/>
        <v>37</v>
      </c>
      <c r="L849" s="9">
        <f t="shared" si="143"/>
        <v>101</v>
      </c>
      <c r="M849" s="10">
        <f t="shared" si="144"/>
        <v>3.6132747707700252E-2</v>
      </c>
      <c r="N849" s="8" t="e">
        <f>VLOOKUP(A849,'FY27 Prelim Elig'!$A$7:$B$865,3,FALSE)</f>
        <v>#REF!</v>
      </c>
    </row>
    <row r="850" spans="1:14" x14ac:dyDescent="0.25">
      <c r="A850" s="36" t="s">
        <v>1669</v>
      </c>
      <c r="B850" s="36" t="s">
        <v>818</v>
      </c>
      <c r="C850" s="37">
        <v>96</v>
      </c>
      <c r="D850" s="37">
        <v>3861</v>
      </c>
      <c r="E850" s="7">
        <v>2.4864024864024864E-2</v>
      </c>
      <c r="G850" s="88">
        <v>121</v>
      </c>
      <c r="H850" s="88">
        <v>4302</v>
      </c>
      <c r="I850" s="89">
        <f t="shared" si="138"/>
        <v>2.8126452812645281E-2</v>
      </c>
      <c r="J850" s="8"/>
      <c r="K850" s="9">
        <f t="shared" si="142"/>
        <v>25</v>
      </c>
      <c r="L850" s="9">
        <f t="shared" si="143"/>
        <v>441</v>
      </c>
      <c r="M850" s="10">
        <f t="shared" si="144"/>
        <v>3.2624279486204166E-3</v>
      </c>
      <c r="N850" s="8" t="e">
        <f>VLOOKUP(A850,'FY27 Prelim Elig'!$A$7:$B$865,3,FALSE)</f>
        <v>#REF!</v>
      </c>
    </row>
    <row r="851" spans="1:14" x14ac:dyDescent="0.25">
      <c r="A851" s="36" t="s">
        <v>1670</v>
      </c>
      <c r="B851" s="36" t="s">
        <v>819</v>
      </c>
      <c r="C851" s="37">
        <v>135</v>
      </c>
      <c r="D851" s="37">
        <v>1335</v>
      </c>
      <c r="E851" s="7">
        <v>0.10112359550561797</v>
      </c>
      <c r="G851" s="88">
        <v>134</v>
      </c>
      <c r="H851" s="88">
        <v>1325</v>
      </c>
      <c r="I851" s="89">
        <f t="shared" si="138"/>
        <v>0.10113207547169811</v>
      </c>
      <c r="J851" s="8"/>
      <c r="K851" s="9">
        <f t="shared" si="142"/>
        <v>-1</v>
      </c>
      <c r="L851" s="9">
        <f t="shared" si="143"/>
        <v>-10</v>
      </c>
      <c r="M851" s="10">
        <f t="shared" si="144"/>
        <v>8.4799660801382348E-6</v>
      </c>
      <c r="N851" s="8" t="e">
        <f>VLOOKUP(A851,'FY27 Prelim Elig'!$A$7:$B$865,3,FALSE)</f>
        <v>#REF!</v>
      </c>
    </row>
    <row r="852" spans="1:14" x14ac:dyDescent="0.25">
      <c r="A852" s="36" t="s">
        <v>1671</v>
      </c>
      <c r="B852" s="36" t="s">
        <v>820</v>
      </c>
      <c r="C852" s="37">
        <v>83</v>
      </c>
      <c r="D852" s="37">
        <v>603</v>
      </c>
      <c r="E852" s="7">
        <v>0.13764510779436154</v>
      </c>
      <c r="G852" s="88">
        <v>95</v>
      </c>
      <c r="H852" s="88">
        <v>586</v>
      </c>
      <c r="I852" s="89">
        <f t="shared" si="138"/>
        <v>0.1621160409556314</v>
      </c>
      <c r="J852" s="8"/>
      <c r="K852" s="9">
        <f t="shared" si="142"/>
        <v>12</v>
      </c>
      <c r="L852" s="9">
        <f t="shared" si="143"/>
        <v>-17</v>
      </c>
      <c r="M852" s="10">
        <f t="shared" si="144"/>
        <v>2.4470933161269859E-2</v>
      </c>
      <c r="N852" s="8" t="e">
        <f>VLOOKUP(A852,'FY27 Prelim Elig'!$A$7:$B$865,3,FALSE)</f>
        <v>#REF!</v>
      </c>
    </row>
    <row r="853" spans="1:14" x14ac:dyDescent="0.25">
      <c r="A853" s="36" t="s">
        <v>1672</v>
      </c>
      <c r="B853" s="36" t="s">
        <v>821</v>
      </c>
      <c r="C853" s="37">
        <v>51</v>
      </c>
      <c r="D853" s="37">
        <v>367</v>
      </c>
      <c r="E853" s="7">
        <v>0.13896457765667575</v>
      </c>
      <c r="G853" s="88">
        <v>52</v>
      </c>
      <c r="H853" s="88">
        <v>360</v>
      </c>
      <c r="I853" s="89">
        <f t="shared" si="138"/>
        <v>0.14444444444444443</v>
      </c>
      <c r="J853" s="8"/>
      <c r="K853" s="9">
        <f t="shared" si="142"/>
        <v>1</v>
      </c>
      <c r="L853" s="9">
        <f t="shared" si="143"/>
        <v>-7</v>
      </c>
      <c r="M853" s="10">
        <f t="shared" si="144"/>
        <v>5.4798667877686835E-3</v>
      </c>
      <c r="N853" s="8" t="e">
        <f>VLOOKUP(A853,'FY27 Prelim Elig'!$A$7:$B$865,3,FALSE)</f>
        <v>#REF!</v>
      </c>
    </row>
    <row r="854" spans="1:14" x14ac:dyDescent="0.25">
      <c r="A854" s="36" t="s">
        <v>1673</v>
      </c>
      <c r="B854" s="36" t="s">
        <v>822</v>
      </c>
      <c r="C854" s="37">
        <v>20</v>
      </c>
      <c r="D854" s="37">
        <v>381</v>
      </c>
      <c r="E854" s="7">
        <v>5.2493438320209973E-2</v>
      </c>
      <c r="G854" s="88">
        <v>29</v>
      </c>
      <c r="H854" s="88">
        <v>419</v>
      </c>
      <c r="I854" s="89">
        <f t="shared" si="138"/>
        <v>6.9212410501193311E-2</v>
      </c>
      <c r="J854" s="8"/>
      <c r="K854" s="9">
        <f t="shared" si="142"/>
        <v>9</v>
      </c>
      <c r="L854" s="9">
        <f t="shared" si="143"/>
        <v>38</v>
      </c>
      <c r="M854" s="10">
        <f t="shared" si="144"/>
        <v>1.6718972180983338E-2</v>
      </c>
      <c r="N854" s="8" t="e">
        <f>VLOOKUP(A854,'FY27 Prelim Elig'!$A$7:$B$865,3,FALSE)</f>
        <v>#REF!</v>
      </c>
    </row>
    <row r="855" spans="1:14" x14ac:dyDescent="0.25">
      <c r="A855" s="36" t="s">
        <v>1674</v>
      </c>
      <c r="B855" s="36" t="s">
        <v>823</v>
      </c>
      <c r="C855" s="37">
        <v>153</v>
      </c>
      <c r="D855" s="37">
        <v>1480</v>
      </c>
      <c r="E855" s="7">
        <v>0.10337837837837838</v>
      </c>
      <c r="G855" s="88">
        <v>156</v>
      </c>
      <c r="H855" s="88">
        <v>1487</v>
      </c>
      <c r="I855" s="89">
        <f t="shared" si="138"/>
        <v>0.10490921318090114</v>
      </c>
      <c r="J855" s="8"/>
      <c r="K855" s="9">
        <f t="shared" si="142"/>
        <v>3</v>
      </c>
      <c r="L855" s="9">
        <f t="shared" si="143"/>
        <v>7</v>
      </c>
      <c r="M855" s="10">
        <f t="shared" si="144"/>
        <v>1.5308348025227653E-3</v>
      </c>
      <c r="N855" s="8" t="e">
        <f>VLOOKUP(A855,'FY27 Prelim Elig'!$A$7:$B$865,3,FALSE)</f>
        <v>#REF!</v>
      </c>
    </row>
    <row r="856" spans="1:14" x14ac:dyDescent="0.25">
      <c r="A856" s="36" t="s">
        <v>1675</v>
      </c>
      <c r="B856" s="36" t="s">
        <v>824</v>
      </c>
      <c r="C856" s="37">
        <v>79</v>
      </c>
      <c r="D856" s="37">
        <v>2059</v>
      </c>
      <c r="E856" s="7">
        <v>3.8368139873725109E-2</v>
      </c>
      <c r="G856" s="88">
        <v>50</v>
      </c>
      <c r="H856" s="88">
        <v>2235</v>
      </c>
      <c r="I856" s="89">
        <f t="shared" si="138"/>
        <v>2.2371364653243849E-2</v>
      </c>
      <c r="J856" s="8"/>
      <c r="K856" s="9">
        <f t="shared" si="142"/>
        <v>-29</v>
      </c>
      <c r="L856" s="9">
        <f t="shared" si="143"/>
        <v>176</v>
      </c>
      <c r="M856" s="10">
        <f t="shared" si="144"/>
        <v>-1.599677522048126E-2</v>
      </c>
      <c r="N856" s="8" t="e">
        <f>VLOOKUP(A856,'FY27 Prelim Elig'!$A$7:$B$865,3,FALSE)</f>
        <v>#REF!</v>
      </c>
    </row>
    <row r="857" spans="1:14" x14ac:dyDescent="0.25">
      <c r="A857" s="36" t="s">
        <v>1676</v>
      </c>
      <c r="B857" s="36" t="s">
        <v>825</v>
      </c>
      <c r="C857" s="37">
        <v>67</v>
      </c>
      <c r="D857" s="37">
        <v>619</v>
      </c>
      <c r="E857" s="7">
        <v>0.10823909531502424</v>
      </c>
      <c r="G857" s="88">
        <v>73</v>
      </c>
      <c r="H857" s="88">
        <v>617</v>
      </c>
      <c r="I857" s="89">
        <f t="shared" si="138"/>
        <v>0.11831442463533225</v>
      </c>
      <c r="J857" s="8"/>
      <c r="K857" s="9">
        <f t="shared" si="142"/>
        <v>6</v>
      </c>
      <c r="L857" s="9">
        <f t="shared" si="143"/>
        <v>-2</v>
      </c>
      <c r="M857" s="10">
        <f t="shared" si="144"/>
        <v>1.007532932030801E-2</v>
      </c>
      <c r="N857" s="8" t="e">
        <f>VLOOKUP(A857,'FY27 Prelim Elig'!$A$7:$B$865,3,FALSE)</f>
        <v>#REF!</v>
      </c>
    </row>
    <row r="858" spans="1:14" x14ac:dyDescent="0.25">
      <c r="A858" s="36" t="s">
        <v>1677</v>
      </c>
      <c r="B858" s="36" t="s">
        <v>826</v>
      </c>
      <c r="C858" s="37">
        <v>53</v>
      </c>
      <c r="D858" s="37">
        <v>836</v>
      </c>
      <c r="E858" s="7">
        <v>6.3397129186602869E-2</v>
      </c>
      <c r="G858" s="88">
        <v>59</v>
      </c>
      <c r="H858" s="88">
        <v>867</v>
      </c>
      <c r="I858" s="89">
        <f t="shared" si="138"/>
        <v>6.8050749711649372E-2</v>
      </c>
      <c r="J858" s="8"/>
      <c r="K858" s="9">
        <f t="shared" si="142"/>
        <v>6</v>
      </c>
      <c r="L858" s="9">
        <f t="shared" si="143"/>
        <v>31</v>
      </c>
      <c r="M858" s="10">
        <f t="shared" si="144"/>
        <v>4.6536205250465035E-3</v>
      </c>
      <c r="N858" s="8" t="e">
        <f>VLOOKUP(A858,'FY27 Prelim Elig'!$A$7:$B$865,3,FALSE)</f>
        <v>#REF!</v>
      </c>
    </row>
    <row r="859" spans="1:14" x14ac:dyDescent="0.25">
      <c r="A859" s="36" t="s">
        <v>1678</v>
      </c>
      <c r="B859" s="36" t="s">
        <v>827</v>
      </c>
      <c r="C859" s="37">
        <v>105</v>
      </c>
      <c r="D859" s="37">
        <v>1088</v>
      </c>
      <c r="E859" s="7">
        <v>9.6507352941176475E-2</v>
      </c>
      <c r="G859" s="88">
        <v>112</v>
      </c>
      <c r="H859" s="88">
        <v>1035</v>
      </c>
      <c r="I859" s="89">
        <f t="shared" si="138"/>
        <v>0.10821256038647344</v>
      </c>
      <c r="J859" s="8"/>
      <c r="K859" s="9">
        <f t="shared" si="142"/>
        <v>7</v>
      </c>
      <c r="L859" s="9">
        <f t="shared" si="143"/>
        <v>-53</v>
      </c>
      <c r="M859" s="10">
        <f t="shared" si="144"/>
        <v>1.1705207445296961E-2</v>
      </c>
      <c r="N859" s="8" t="e">
        <f>VLOOKUP(A859,'FY27 Prelim Elig'!$A$7:$B$865,3,FALSE)</f>
        <v>#REF!</v>
      </c>
    </row>
    <row r="860" spans="1:14" x14ac:dyDescent="0.25">
      <c r="A860" s="36" t="s">
        <v>1679</v>
      </c>
      <c r="B860" s="36" t="s">
        <v>828</v>
      </c>
      <c r="C860" s="37">
        <v>111</v>
      </c>
      <c r="D860" s="37">
        <v>669</v>
      </c>
      <c r="E860" s="7">
        <v>0.16591928251121077</v>
      </c>
      <c r="G860" s="88">
        <v>136</v>
      </c>
      <c r="H860" s="88">
        <v>639</v>
      </c>
      <c r="I860" s="89">
        <f t="shared" si="138"/>
        <v>0.21283255086071987</v>
      </c>
      <c r="J860" s="8"/>
      <c r="K860" s="9">
        <f t="shared" si="142"/>
        <v>25</v>
      </c>
      <c r="L860" s="9">
        <f t="shared" si="143"/>
        <v>-30</v>
      </c>
      <c r="M860" s="10">
        <f t="shared" si="144"/>
        <v>4.6913268349509096E-2</v>
      </c>
      <c r="N860" s="8" t="e">
        <f>VLOOKUP(A860,'FY27 Prelim Elig'!$A$7:$B$865,3,FALSE)</f>
        <v>#REF!</v>
      </c>
    </row>
    <row r="861" spans="1:14" x14ac:dyDescent="0.25">
      <c r="A861" s="36" t="s">
        <v>1680</v>
      </c>
      <c r="B861" s="36" t="s">
        <v>829</v>
      </c>
      <c r="C861" s="37">
        <v>420</v>
      </c>
      <c r="D861" s="37">
        <v>6146</v>
      </c>
      <c r="E861" s="7">
        <v>6.8415401135143425E-2</v>
      </c>
      <c r="G861" s="88">
        <v>419</v>
      </c>
      <c r="H861" s="88">
        <v>5760</v>
      </c>
      <c r="I861" s="89">
        <v>7.2743055555555561E-2</v>
      </c>
      <c r="J861" s="8"/>
      <c r="K861" s="9">
        <f t="shared" ref="K861:K870" si="145">G861-C861</f>
        <v>-1</v>
      </c>
      <c r="L861" s="9">
        <f t="shared" ref="L861:L870" si="146">H861-D861</f>
        <v>-386</v>
      </c>
      <c r="M861" s="10">
        <f t="shared" ref="M861:M870" si="147">I861-E861</f>
        <v>4.3276544204121359E-3</v>
      </c>
      <c r="N861" s="8" t="e">
        <f>VLOOKUP(A861,'FY27 Prelim Elig'!$A$7:$B$865,3,FALSE)</f>
        <v>#REF!</v>
      </c>
    </row>
    <row r="862" spans="1:14" x14ac:dyDescent="0.25">
      <c r="A862" s="36" t="s">
        <v>1681</v>
      </c>
      <c r="B862" s="36" t="s">
        <v>830</v>
      </c>
      <c r="C862" s="37">
        <v>56</v>
      </c>
      <c r="D862" s="37">
        <v>412</v>
      </c>
      <c r="E862" s="7">
        <v>0.13592233009708737</v>
      </c>
      <c r="G862" s="88">
        <v>62</v>
      </c>
      <c r="H862" s="88">
        <v>445</v>
      </c>
      <c r="I862" s="89">
        <f t="shared" si="138"/>
        <v>0.1393258426966292</v>
      </c>
      <c r="J862" s="8"/>
      <c r="K862" s="9">
        <f t="shared" si="145"/>
        <v>6</v>
      </c>
      <c r="L862" s="9">
        <f t="shared" si="146"/>
        <v>33</v>
      </c>
      <c r="M862" s="10">
        <f t="shared" si="147"/>
        <v>3.4035125995418303E-3</v>
      </c>
      <c r="N862" s="8" t="e">
        <f>VLOOKUP(A862,'FY27 Prelim Elig'!$A$7:$B$865,3,FALSE)</f>
        <v>#REF!</v>
      </c>
    </row>
    <row r="863" spans="1:14" x14ac:dyDescent="0.25">
      <c r="A863" s="36" t="s">
        <v>1682</v>
      </c>
      <c r="B863" s="36" t="s">
        <v>831</v>
      </c>
      <c r="C863" s="37">
        <v>58</v>
      </c>
      <c r="D863" s="37">
        <v>503</v>
      </c>
      <c r="E863" s="7">
        <v>0.11530815109343936</v>
      </c>
      <c r="G863" s="37">
        <v>54</v>
      </c>
      <c r="H863" s="37">
        <v>534</v>
      </c>
      <c r="I863" s="7">
        <f>G863/H863</f>
        <v>0.10112359550561797</v>
      </c>
      <c r="J863" s="8"/>
      <c r="K863" s="9">
        <f t="shared" si="145"/>
        <v>-4</v>
      </c>
      <c r="L863" s="9">
        <f t="shared" si="146"/>
        <v>31</v>
      </c>
      <c r="M863" s="10">
        <f t="shared" si="147"/>
        <v>-1.418455558782139E-2</v>
      </c>
      <c r="N863" s="8" t="e">
        <f>VLOOKUP(A863,'FY27 Prelim Elig'!$A$7:$B$865,3,FALSE)</f>
        <v>#REF!</v>
      </c>
    </row>
    <row r="864" spans="1:14" x14ac:dyDescent="0.25">
      <c r="A864" s="36" t="s">
        <v>1683</v>
      </c>
      <c r="B864" s="36" t="s">
        <v>832</v>
      </c>
      <c r="C864" s="37">
        <v>256</v>
      </c>
      <c r="D864" s="37">
        <v>2931</v>
      </c>
      <c r="E864" s="7">
        <v>8.7342204025929723E-2</v>
      </c>
      <c r="G864" s="37">
        <v>310</v>
      </c>
      <c r="H864" s="37">
        <v>3064</v>
      </c>
      <c r="I864" s="7">
        <v>0.10117493472584857</v>
      </c>
      <c r="J864" s="8"/>
      <c r="K864" s="9">
        <f t="shared" si="145"/>
        <v>54</v>
      </c>
      <c r="L864" s="9">
        <f t="shared" si="146"/>
        <v>133</v>
      </c>
      <c r="M864" s="10">
        <f t="shared" si="147"/>
        <v>1.3832730699918847E-2</v>
      </c>
      <c r="N864" s="8" t="e">
        <f>VLOOKUP(A864,'FY27 Prelim Elig'!$A$7:$B$865,3,FALSE)</f>
        <v>#REF!</v>
      </c>
    </row>
    <row r="865" spans="1:14" x14ac:dyDescent="0.25">
      <c r="A865" s="36" t="s">
        <v>1684</v>
      </c>
      <c r="B865" s="36" t="s">
        <v>833</v>
      </c>
      <c r="C865" s="37">
        <v>513</v>
      </c>
      <c r="D865" s="37">
        <v>5736</v>
      </c>
      <c r="E865" s="7">
        <v>8.9435146443514649E-2</v>
      </c>
      <c r="G865" s="37">
        <v>505</v>
      </c>
      <c r="H865" s="37">
        <v>6289</v>
      </c>
      <c r="I865" s="7">
        <v>8.0298934647797748E-2</v>
      </c>
      <c r="J865" s="8"/>
      <c r="K865" s="9">
        <f t="shared" si="145"/>
        <v>-8</v>
      </c>
      <c r="L865" s="9">
        <f t="shared" si="146"/>
        <v>553</v>
      </c>
      <c r="M865" s="10">
        <f t="shared" si="147"/>
        <v>-9.1362117957169003E-3</v>
      </c>
      <c r="N865" s="8" t="e">
        <f>VLOOKUP(A865,'FY27 Prelim Elig'!$A$7:$B$865,3,FALSE)</f>
        <v>#REF!</v>
      </c>
    </row>
    <row r="866" spans="1:14" x14ac:dyDescent="0.25">
      <c r="A866" s="36" t="s">
        <v>1685</v>
      </c>
      <c r="B866" s="36" t="s">
        <v>834</v>
      </c>
      <c r="C866" s="37">
        <v>253</v>
      </c>
      <c r="D866" s="37">
        <v>1014</v>
      </c>
      <c r="E866" s="7">
        <v>0.2495069033530572</v>
      </c>
      <c r="G866" s="37">
        <v>280</v>
      </c>
      <c r="H866" s="37">
        <v>1175</v>
      </c>
      <c r="I866" s="7">
        <v>0.23829787234042554</v>
      </c>
      <c r="J866" s="8"/>
      <c r="K866" s="9">
        <f t="shared" si="145"/>
        <v>27</v>
      </c>
      <c r="L866" s="9">
        <f t="shared" si="146"/>
        <v>161</v>
      </c>
      <c r="M866" s="10">
        <f t="shared" si="147"/>
        <v>-1.1209031012631654E-2</v>
      </c>
      <c r="N866" s="8" t="e">
        <f>VLOOKUP(A866,'FY27 Prelim Elig'!$A$7:$B$865,3,FALSE)</f>
        <v>#REF!</v>
      </c>
    </row>
    <row r="867" spans="1:14" x14ac:dyDescent="0.25">
      <c r="A867" s="36" t="s">
        <v>1686</v>
      </c>
      <c r="B867" s="36" t="s">
        <v>835</v>
      </c>
      <c r="C867" s="37">
        <v>220</v>
      </c>
      <c r="D867" s="37">
        <v>6564</v>
      </c>
      <c r="E867" s="7">
        <v>3.3516148689823277E-2</v>
      </c>
      <c r="G867" s="37">
        <v>400</v>
      </c>
      <c r="H867" s="37">
        <v>7360</v>
      </c>
      <c r="I867" s="7">
        <v>5.434782608695652E-2</v>
      </c>
      <c r="J867" s="8"/>
      <c r="K867" s="9">
        <f t="shared" si="145"/>
        <v>180</v>
      </c>
      <c r="L867" s="9">
        <f t="shared" si="146"/>
        <v>796</v>
      </c>
      <c r="M867" s="10">
        <f t="shared" si="147"/>
        <v>2.0831677397133243E-2</v>
      </c>
      <c r="N867" s="8" t="e">
        <f>VLOOKUP(A867,'FY27 Prelim Elig'!$A$7:$B$865,3,FALSE)</f>
        <v>#REF!</v>
      </c>
    </row>
    <row r="868" spans="1:14" x14ac:dyDescent="0.25">
      <c r="A868" s="36" t="s">
        <v>1687</v>
      </c>
      <c r="B868" s="36" t="s">
        <v>836</v>
      </c>
      <c r="C868" s="37">
        <v>148</v>
      </c>
      <c r="D868" s="37">
        <v>632</v>
      </c>
      <c r="E868" s="7">
        <v>0.23417721518987342</v>
      </c>
      <c r="G868" s="37">
        <v>137</v>
      </c>
      <c r="H868" s="37">
        <v>559</v>
      </c>
      <c r="I868" s="7">
        <v>0.24508050089445438</v>
      </c>
      <c r="J868" s="8"/>
      <c r="K868" s="9">
        <f t="shared" si="145"/>
        <v>-11</v>
      </c>
      <c r="L868" s="9">
        <f t="shared" si="146"/>
        <v>-73</v>
      </c>
      <c r="M868" s="10">
        <f t="shared" si="147"/>
        <v>1.0903285704580962E-2</v>
      </c>
      <c r="N868" s="8" t="e">
        <f>VLOOKUP(A868,'FY27 Prelim Elig'!$A$7:$B$865,3,FALSE)</f>
        <v>#REF!</v>
      </c>
    </row>
    <row r="869" spans="1:14" x14ac:dyDescent="0.25">
      <c r="A869" s="36" t="s">
        <v>1688</v>
      </c>
      <c r="B869" s="36" t="s">
        <v>837</v>
      </c>
      <c r="C869" s="37">
        <v>576</v>
      </c>
      <c r="D869" s="37">
        <v>2340</v>
      </c>
      <c r="E869" s="7">
        <v>0.24615384615384617</v>
      </c>
      <c r="G869" s="37">
        <v>609</v>
      </c>
      <c r="H869" s="37">
        <v>2434</v>
      </c>
      <c r="I869" s="7">
        <v>0.25020542317173378</v>
      </c>
      <c r="J869" s="8"/>
      <c r="K869" s="9">
        <f t="shared" si="145"/>
        <v>33</v>
      </c>
      <c r="L869" s="9">
        <f t="shared" si="146"/>
        <v>94</v>
      </c>
      <c r="M869" s="10">
        <f t="shared" si="147"/>
        <v>4.0515770178876087E-3</v>
      </c>
      <c r="N869" s="8" t="e">
        <f>VLOOKUP(A869,'FY27 Prelim Elig'!$A$7:$B$865,3,FALSE)</f>
        <v>#REF!</v>
      </c>
    </row>
    <row r="870" spans="1:14" x14ac:dyDescent="0.25">
      <c r="A870" s="36" t="s">
        <v>1689</v>
      </c>
      <c r="B870" s="36" t="s">
        <v>838</v>
      </c>
      <c r="C870" s="37">
        <v>369</v>
      </c>
      <c r="D870" s="37">
        <v>2659</v>
      </c>
      <c r="E870" s="7">
        <v>0.1387739751786386</v>
      </c>
      <c r="G870" s="8">
        <v>427</v>
      </c>
      <c r="H870" s="8">
        <v>2805</v>
      </c>
      <c r="I870" s="7">
        <v>0.15222816399286987</v>
      </c>
      <c r="K870" s="9">
        <f t="shared" si="145"/>
        <v>58</v>
      </c>
      <c r="L870" s="9">
        <f t="shared" si="146"/>
        <v>146</v>
      </c>
      <c r="M870" s="10">
        <f t="shared" si="147"/>
        <v>1.3454188814231272E-2</v>
      </c>
      <c r="N870" s="8" t="e">
        <f>VLOOKUP(A870,'FY27 Prelim Elig'!$A$7:$B$865,3,FALSE)</f>
        <v>#REF!</v>
      </c>
    </row>
    <row r="871" spans="1:14" x14ac:dyDescent="0.25">
      <c r="B871" s="40" t="s">
        <v>1699</v>
      </c>
      <c r="C871" s="41">
        <f>SUM(C9:C870)</f>
        <v>268920</v>
      </c>
      <c r="D871" s="41">
        <f>SUM(D9:D870)</f>
        <v>2049499</v>
      </c>
      <c r="E871" s="42">
        <f>C871/D871</f>
        <v>0.13121255487316658</v>
      </c>
      <c r="G871" s="43">
        <f>SUM(G9:G870)</f>
        <v>310404.40000000002</v>
      </c>
      <c r="H871" s="43">
        <f>SUM(H9:H870)</f>
        <v>2098872</v>
      </c>
      <c r="I871" s="42">
        <f>G871/H871</f>
        <v>0.14789105767288335</v>
      </c>
    </row>
  </sheetData>
  <autoFilter ref="A8:N871" xr:uid="{9707BD00-33A6-48C3-BDA7-DA9D001EFF2A}"/>
  <mergeCells count="6">
    <mergeCell ref="G5:I5"/>
    <mergeCell ref="C5:E5"/>
    <mergeCell ref="K5:M5"/>
    <mergeCell ref="G6:I6"/>
    <mergeCell ref="C6:E6"/>
    <mergeCell ref="K6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914B-6B7B-4E63-9E6C-CB6620DA989C}">
  <dimension ref="A1:G864"/>
  <sheetViews>
    <sheetView workbookViewId="0">
      <selection activeCell="C11" sqref="C11"/>
    </sheetView>
  </sheetViews>
  <sheetFormatPr defaultColWidth="31.5703125" defaultRowHeight="15" x14ac:dyDescent="0.25"/>
  <cols>
    <col min="1" max="1" width="10.7109375" customWidth="1"/>
    <col min="2" max="2" width="59.85546875" bestFit="1" customWidth="1"/>
    <col min="3" max="3" width="7.85546875" bestFit="1" customWidth="1"/>
    <col min="4" max="4" width="12.42578125" customWidth="1"/>
    <col min="5" max="5" width="11.42578125" bestFit="1" customWidth="1"/>
    <col min="6" max="6" width="10.85546875" bestFit="1" customWidth="1"/>
    <col min="7" max="7" width="16.140625" bestFit="1" customWidth="1"/>
  </cols>
  <sheetData>
    <row r="1" spans="1:7" ht="15.75" x14ac:dyDescent="0.25">
      <c r="A1" s="58" t="s">
        <v>2578</v>
      </c>
      <c r="B1" s="59"/>
    </row>
    <row r="3" spans="1:7" x14ac:dyDescent="0.25">
      <c r="A3" s="4" t="s">
        <v>1704</v>
      </c>
    </row>
    <row r="5" spans="1:7" ht="64.5" x14ac:dyDescent="0.25">
      <c r="A5" s="71" t="s">
        <v>2579</v>
      </c>
      <c r="B5" s="72" t="s">
        <v>2580</v>
      </c>
      <c r="C5" s="73" t="s">
        <v>2581</v>
      </c>
      <c r="D5" s="73" t="s">
        <v>2582</v>
      </c>
      <c r="E5" s="73" t="s">
        <v>2583</v>
      </c>
      <c r="F5" s="73" t="s">
        <v>1705</v>
      </c>
      <c r="G5" s="73" t="s">
        <v>2584</v>
      </c>
    </row>
    <row r="6" spans="1:7" x14ac:dyDescent="0.25">
      <c r="A6" s="127">
        <v>1701413</v>
      </c>
      <c r="B6" s="74" t="s">
        <v>1706</v>
      </c>
      <c r="C6" s="54">
        <v>161</v>
      </c>
      <c r="D6" s="54">
        <v>930</v>
      </c>
      <c r="E6" s="55">
        <f t="shared" ref="E6:E69" si="0">IF(D6&gt;0,C6/D6,0)</f>
        <v>0.17311827956989248</v>
      </c>
      <c r="F6" s="54">
        <v>5631</v>
      </c>
      <c r="G6" s="74">
        <f>IF(F6&lt;20000,1,0)</f>
        <v>1</v>
      </c>
    </row>
    <row r="7" spans="1:7" x14ac:dyDescent="0.25">
      <c r="A7" s="128">
        <v>1700105</v>
      </c>
      <c r="B7" s="74" t="s">
        <v>1707</v>
      </c>
      <c r="C7" s="54">
        <v>59</v>
      </c>
      <c r="D7" s="54">
        <v>388</v>
      </c>
      <c r="E7" s="55">
        <f t="shared" si="0"/>
        <v>0.15206185567010308</v>
      </c>
      <c r="F7" s="54">
        <v>2430</v>
      </c>
      <c r="G7" s="74">
        <f t="shared" ref="G7:G70" si="1">IF(F7&lt;20000,1,0)</f>
        <v>1</v>
      </c>
    </row>
    <row r="8" spans="1:7" x14ac:dyDescent="0.25">
      <c r="A8" s="128">
        <v>1703150</v>
      </c>
      <c r="B8" s="74" t="s">
        <v>1708</v>
      </c>
      <c r="C8" s="54">
        <v>520</v>
      </c>
      <c r="D8" s="54">
        <v>3881</v>
      </c>
      <c r="E8" s="55">
        <f t="shared" si="0"/>
        <v>0.13398608606029375</v>
      </c>
      <c r="F8" s="54">
        <v>35729</v>
      </c>
      <c r="G8" s="74">
        <f t="shared" si="1"/>
        <v>0</v>
      </c>
    </row>
    <row r="9" spans="1:7" x14ac:dyDescent="0.25">
      <c r="A9" s="128">
        <v>1732580</v>
      </c>
      <c r="B9" s="74" t="s">
        <v>1709</v>
      </c>
      <c r="C9" s="54">
        <v>150</v>
      </c>
      <c r="D9" s="54">
        <v>4752</v>
      </c>
      <c r="E9" s="55">
        <f t="shared" si="0"/>
        <v>3.1565656565656568E-2</v>
      </c>
      <c r="F9" s="54">
        <v>65428</v>
      </c>
      <c r="G9" s="74">
        <f t="shared" si="1"/>
        <v>0</v>
      </c>
    </row>
    <row r="10" spans="1:7" x14ac:dyDescent="0.25">
      <c r="A10" s="128">
        <v>1703210</v>
      </c>
      <c r="B10" s="74" t="s">
        <v>1710</v>
      </c>
      <c r="C10" s="54">
        <v>16</v>
      </c>
      <c r="D10" s="54">
        <v>86</v>
      </c>
      <c r="E10" s="55">
        <f t="shared" si="0"/>
        <v>0.18604651162790697</v>
      </c>
      <c r="F10" s="54">
        <v>766</v>
      </c>
      <c r="G10" s="74">
        <f t="shared" si="1"/>
        <v>1</v>
      </c>
    </row>
    <row r="11" spans="1:7" x14ac:dyDescent="0.25">
      <c r="A11" s="128">
        <v>1703270</v>
      </c>
      <c r="B11" s="74" t="s">
        <v>1711</v>
      </c>
      <c r="C11" s="54">
        <v>8</v>
      </c>
      <c r="D11" s="54">
        <v>161</v>
      </c>
      <c r="E11" s="55">
        <f t="shared" si="0"/>
        <v>4.9689440993788817E-2</v>
      </c>
      <c r="F11" s="54">
        <v>1373</v>
      </c>
      <c r="G11" s="74">
        <f t="shared" si="1"/>
        <v>1</v>
      </c>
    </row>
    <row r="12" spans="1:7" x14ac:dyDescent="0.25">
      <c r="A12" s="128">
        <v>1703300</v>
      </c>
      <c r="B12" s="74" t="s">
        <v>1712</v>
      </c>
      <c r="C12" s="54">
        <v>56</v>
      </c>
      <c r="D12" s="54">
        <v>485</v>
      </c>
      <c r="E12" s="55">
        <f t="shared" si="0"/>
        <v>0.1154639175257732</v>
      </c>
      <c r="F12" s="54">
        <v>3021</v>
      </c>
      <c r="G12" s="74">
        <f t="shared" si="1"/>
        <v>1</v>
      </c>
    </row>
    <row r="13" spans="1:7" x14ac:dyDescent="0.25">
      <c r="A13" s="128">
        <v>1703420</v>
      </c>
      <c r="B13" s="74" t="s">
        <v>1713</v>
      </c>
      <c r="C13" s="54">
        <v>14</v>
      </c>
      <c r="D13" s="54">
        <v>111</v>
      </c>
      <c r="E13" s="55">
        <f t="shared" si="0"/>
        <v>0.12612612612612611</v>
      </c>
      <c r="F13" s="54">
        <v>889</v>
      </c>
      <c r="G13" s="74">
        <f t="shared" si="1"/>
        <v>1</v>
      </c>
    </row>
    <row r="14" spans="1:7" x14ac:dyDescent="0.25">
      <c r="A14" s="128">
        <v>1703450</v>
      </c>
      <c r="B14" s="74" t="s">
        <v>1714</v>
      </c>
      <c r="C14" s="54">
        <v>31</v>
      </c>
      <c r="D14" s="54">
        <v>194</v>
      </c>
      <c r="E14" s="55">
        <f t="shared" si="0"/>
        <v>0.15979381443298968</v>
      </c>
      <c r="F14" s="54">
        <v>1033</v>
      </c>
      <c r="G14" s="74">
        <f t="shared" si="1"/>
        <v>1</v>
      </c>
    </row>
    <row r="15" spans="1:7" x14ac:dyDescent="0.25">
      <c r="A15" s="128">
        <v>1703480</v>
      </c>
      <c r="B15" s="74" t="s">
        <v>1715</v>
      </c>
      <c r="C15" s="54">
        <v>279</v>
      </c>
      <c r="D15" s="54">
        <v>1800</v>
      </c>
      <c r="E15" s="55">
        <f t="shared" si="0"/>
        <v>0.155</v>
      </c>
      <c r="F15" s="54">
        <v>16435</v>
      </c>
      <c r="G15" s="74">
        <f t="shared" si="1"/>
        <v>1</v>
      </c>
    </row>
    <row r="16" spans="1:7" x14ac:dyDescent="0.25">
      <c r="A16" s="128">
        <v>1703510</v>
      </c>
      <c r="B16" s="74" t="s">
        <v>1716</v>
      </c>
      <c r="C16" s="54">
        <v>116</v>
      </c>
      <c r="D16" s="54">
        <v>921</v>
      </c>
      <c r="E16" s="55">
        <f t="shared" si="0"/>
        <v>0.1259500542888165</v>
      </c>
      <c r="F16" s="54">
        <v>4849</v>
      </c>
      <c r="G16" s="74">
        <f t="shared" si="1"/>
        <v>1</v>
      </c>
    </row>
    <row r="17" spans="1:7" x14ac:dyDescent="0.25">
      <c r="A17" s="128">
        <v>1703600</v>
      </c>
      <c r="B17" s="74" t="s">
        <v>1717</v>
      </c>
      <c r="C17" s="54">
        <v>1391</v>
      </c>
      <c r="D17" s="54">
        <v>7133</v>
      </c>
      <c r="E17" s="55">
        <f t="shared" si="0"/>
        <v>0.195009112575354</v>
      </c>
      <c r="F17" s="54">
        <v>46245</v>
      </c>
      <c r="G17" s="74">
        <f t="shared" si="1"/>
        <v>0</v>
      </c>
    </row>
    <row r="18" spans="1:7" x14ac:dyDescent="0.25">
      <c r="A18" s="128">
        <v>1703660</v>
      </c>
      <c r="B18" s="74" t="s">
        <v>1718</v>
      </c>
      <c r="C18" s="54">
        <v>31</v>
      </c>
      <c r="D18" s="54">
        <v>351</v>
      </c>
      <c r="E18" s="55">
        <f t="shared" si="0"/>
        <v>8.8319088319088315E-2</v>
      </c>
      <c r="F18" s="54">
        <v>2238</v>
      </c>
      <c r="G18" s="74">
        <f t="shared" si="1"/>
        <v>1</v>
      </c>
    </row>
    <row r="19" spans="1:7" x14ac:dyDescent="0.25">
      <c r="A19" s="128">
        <v>1703690</v>
      </c>
      <c r="B19" s="74" t="s">
        <v>1719</v>
      </c>
      <c r="C19" s="54">
        <v>110</v>
      </c>
      <c r="D19" s="54">
        <v>781</v>
      </c>
      <c r="E19" s="55">
        <f t="shared" si="0"/>
        <v>0.14084507042253522</v>
      </c>
      <c r="F19" s="54">
        <v>4771</v>
      </c>
      <c r="G19" s="74">
        <f t="shared" si="1"/>
        <v>1</v>
      </c>
    </row>
    <row r="20" spans="1:7" x14ac:dyDescent="0.25">
      <c r="A20" s="128">
        <v>1703750</v>
      </c>
      <c r="B20" s="74" t="s">
        <v>1720</v>
      </c>
      <c r="C20" s="54">
        <v>147</v>
      </c>
      <c r="D20" s="54">
        <v>701</v>
      </c>
      <c r="E20" s="55">
        <f t="shared" si="0"/>
        <v>0.20970042796005706</v>
      </c>
      <c r="F20" s="54">
        <v>7043</v>
      </c>
      <c r="G20" s="74">
        <f t="shared" si="1"/>
        <v>1</v>
      </c>
    </row>
    <row r="21" spans="1:7" x14ac:dyDescent="0.25">
      <c r="A21" s="128">
        <v>1703780</v>
      </c>
      <c r="B21" s="74" t="s">
        <v>1721</v>
      </c>
      <c r="C21" s="54">
        <v>84</v>
      </c>
      <c r="D21" s="54">
        <v>546</v>
      </c>
      <c r="E21" s="55">
        <f t="shared" si="0"/>
        <v>0.15384615384615385</v>
      </c>
      <c r="F21" s="54">
        <v>11107</v>
      </c>
      <c r="G21" s="74">
        <f t="shared" si="1"/>
        <v>1</v>
      </c>
    </row>
    <row r="22" spans="1:7" x14ac:dyDescent="0.25">
      <c r="A22" s="128">
        <v>1703810</v>
      </c>
      <c r="B22" s="74" t="s">
        <v>1722</v>
      </c>
      <c r="C22" s="54">
        <v>34</v>
      </c>
      <c r="D22" s="54">
        <v>337</v>
      </c>
      <c r="E22" s="55">
        <f t="shared" si="0"/>
        <v>0.10089020771513353</v>
      </c>
      <c r="F22" s="54">
        <v>2000</v>
      </c>
      <c r="G22" s="74">
        <f t="shared" si="1"/>
        <v>1</v>
      </c>
    </row>
    <row r="23" spans="1:7" x14ac:dyDescent="0.25">
      <c r="A23" s="128">
        <v>1703840</v>
      </c>
      <c r="B23" s="74" t="s">
        <v>1723</v>
      </c>
      <c r="C23" s="54">
        <v>219</v>
      </c>
      <c r="D23" s="54">
        <v>3066</v>
      </c>
      <c r="E23" s="55">
        <f t="shared" si="0"/>
        <v>7.1428571428571425E-2</v>
      </c>
      <c r="F23" s="54">
        <v>23600</v>
      </c>
      <c r="G23" s="74">
        <f t="shared" si="1"/>
        <v>0</v>
      </c>
    </row>
    <row r="24" spans="1:7" x14ac:dyDescent="0.25">
      <c r="A24" s="128">
        <v>1703870</v>
      </c>
      <c r="B24" s="74" t="s">
        <v>1724</v>
      </c>
      <c r="C24" s="54">
        <v>139</v>
      </c>
      <c r="D24" s="54">
        <v>2608</v>
      </c>
      <c r="E24" s="55">
        <f t="shared" si="0"/>
        <v>5.3297546012269936E-2</v>
      </c>
      <c r="F24" s="54">
        <v>44602</v>
      </c>
      <c r="G24" s="74">
        <f t="shared" si="1"/>
        <v>0</v>
      </c>
    </row>
    <row r="25" spans="1:7" x14ac:dyDescent="0.25">
      <c r="A25" s="128">
        <v>1703900</v>
      </c>
      <c r="B25" s="74" t="s">
        <v>1725</v>
      </c>
      <c r="C25" s="54">
        <v>94</v>
      </c>
      <c r="D25" s="54">
        <v>2314</v>
      </c>
      <c r="E25" s="55">
        <f t="shared" si="0"/>
        <v>4.0622299049265342E-2</v>
      </c>
      <c r="F25" s="54">
        <v>19905</v>
      </c>
      <c r="G25" s="74">
        <f t="shared" si="1"/>
        <v>1</v>
      </c>
    </row>
    <row r="26" spans="1:7" x14ac:dyDescent="0.25">
      <c r="A26" s="128">
        <v>1703930</v>
      </c>
      <c r="B26" s="74" t="s">
        <v>1726</v>
      </c>
      <c r="C26" s="54">
        <v>197</v>
      </c>
      <c r="D26" s="54">
        <v>1262</v>
      </c>
      <c r="E26" s="55">
        <f t="shared" si="0"/>
        <v>0.1561014263074485</v>
      </c>
      <c r="F26" s="54">
        <v>12232</v>
      </c>
      <c r="G26" s="74">
        <f t="shared" si="1"/>
        <v>1</v>
      </c>
    </row>
    <row r="27" spans="1:7" x14ac:dyDescent="0.25">
      <c r="A27" s="128">
        <v>1703960</v>
      </c>
      <c r="B27" s="74" t="s">
        <v>1727</v>
      </c>
      <c r="C27" s="54">
        <v>99</v>
      </c>
      <c r="D27" s="54">
        <v>909</v>
      </c>
      <c r="E27" s="55">
        <f t="shared" si="0"/>
        <v>0.10891089108910891</v>
      </c>
      <c r="F27" s="54">
        <v>4516</v>
      </c>
      <c r="G27" s="74">
        <f t="shared" si="1"/>
        <v>1</v>
      </c>
    </row>
    <row r="28" spans="1:7" x14ac:dyDescent="0.25">
      <c r="A28" s="128">
        <v>1703990</v>
      </c>
      <c r="B28" s="74" t="s">
        <v>1728</v>
      </c>
      <c r="C28" s="54">
        <v>133</v>
      </c>
      <c r="D28" s="54">
        <v>1003</v>
      </c>
      <c r="E28" s="55">
        <f t="shared" si="0"/>
        <v>0.13260219341974078</v>
      </c>
      <c r="F28" s="54">
        <v>6110</v>
      </c>
      <c r="G28" s="74">
        <f t="shared" si="1"/>
        <v>1</v>
      </c>
    </row>
    <row r="29" spans="1:7" x14ac:dyDescent="0.25">
      <c r="A29" s="128">
        <v>1704020</v>
      </c>
      <c r="B29" s="74" t="s">
        <v>1729</v>
      </c>
      <c r="C29" s="54">
        <v>412</v>
      </c>
      <c r="D29" s="54">
        <v>2065</v>
      </c>
      <c r="E29" s="55">
        <f t="shared" si="0"/>
        <v>0.19951573849878934</v>
      </c>
      <c r="F29" s="54">
        <v>40037</v>
      </c>
      <c r="G29" s="74">
        <f t="shared" si="1"/>
        <v>0</v>
      </c>
    </row>
    <row r="30" spans="1:7" x14ac:dyDescent="0.25">
      <c r="A30" s="128">
        <v>1704140</v>
      </c>
      <c r="B30" s="74" t="s">
        <v>1730</v>
      </c>
      <c r="C30" s="54">
        <v>253</v>
      </c>
      <c r="D30" s="54">
        <v>6494</v>
      </c>
      <c r="E30" s="55">
        <f t="shared" si="0"/>
        <v>3.8959039113027408E-2</v>
      </c>
      <c r="F30" s="54">
        <v>50673</v>
      </c>
      <c r="G30" s="74">
        <f t="shared" si="1"/>
        <v>0</v>
      </c>
    </row>
    <row r="31" spans="1:7" x14ac:dyDescent="0.25">
      <c r="A31" s="128">
        <v>1704230</v>
      </c>
      <c r="B31" s="74" t="s">
        <v>1731</v>
      </c>
      <c r="C31" s="54">
        <v>9</v>
      </c>
      <c r="D31" s="54">
        <v>85</v>
      </c>
      <c r="E31" s="55">
        <f t="shared" si="0"/>
        <v>0.10588235294117647</v>
      </c>
      <c r="F31" s="54">
        <v>1295</v>
      </c>
      <c r="G31" s="74">
        <f t="shared" si="1"/>
        <v>1</v>
      </c>
    </row>
    <row r="32" spans="1:7" x14ac:dyDescent="0.25">
      <c r="A32" s="128">
        <v>1704200</v>
      </c>
      <c r="B32" s="74" t="s">
        <v>1732</v>
      </c>
      <c r="C32" s="54">
        <v>15</v>
      </c>
      <c r="D32" s="54">
        <v>78</v>
      </c>
      <c r="E32" s="55">
        <f t="shared" si="0"/>
        <v>0.19230769230769232</v>
      </c>
      <c r="F32" s="54">
        <v>812</v>
      </c>
      <c r="G32" s="74">
        <f t="shared" si="1"/>
        <v>1</v>
      </c>
    </row>
    <row r="33" spans="1:7" x14ac:dyDescent="0.25">
      <c r="A33" s="128">
        <v>1704260</v>
      </c>
      <c r="B33" s="74" t="s">
        <v>1733</v>
      </c>
      <c r="C33" s="54">
        <v>229</v>
      </c>
      <c r="D33" s="54">
        <v>1984</v>
      </c>
      <c r="E33" s="55">
        <f t="shared" si="0"/>
        <v>0.11542338709677419</v>
      </c>
      <c r="F33" s="54">
        <v>9769</v>
      </c>
      <c r="G33" s="74">
        <f t="shared" si="1"/>
        <v>1</v>
      </c>
    </row>
    <row r="34" spans="1:7" x14ac:dyDescent="0.25">
      <c r="A34" s="128">
        <v>1704340</v>
      </c>
      <c r="B34" s="74" t="s">
        <v>1734</v>
      </c>
      <c r="C34" s="54">
        <v>24</v>
      </c>
      <c r="D34" s="54">
        <v>177</v>
      </c>
      <c r="E34" s="55">
        <f t="shared" si="0"/>
        <v>0.13559322033898305</v>
      </c>
      <c r="F34" s="54">
        <v>1839</v>
      </c>
      <c r="G34" s="74">
        <f t="shared" si="1"/>
        <v>1</v>
      </c>
    </row>
    <row r="35" spans="1:7" x14ac:dyDescent="0.25">
      <c r="A35" s="128">
        <v>1704380</v>
      </c>
      <c r="B35" s="74" t="s">
        <v>1735</v>
      </c>
      <c r="C35" s="54">
        <v>79</v>
      </c>
      <c r="D35" s="54">
        <v>601</v>
      </c>
      <c r="E35" s="55">
        <f t="shared" si="0"/>
        <v>0.13144758735440931</v>
      </c>
      <c r="F35" s="54">
        <v>3543</v>
      </c>
      <c r="G35" s="74">
        <f t="shared" si="1"/>
        <v>1</v>
      </c>
    </row>
    <row r="36" spans="1:7" x14ac:dyDescent="0.25">
      <c r="A36" s="128">
        <v>1704440</v>
      </c>
      <c r="B36" s="74" t="s">
        <v>1736</v>
      </c>
      <c r="C36" s="54">
        <v>34</v>
      </c>
      <c r="D36" s="54">
        <v>281</v>
      </c>
      <c r="E36" s="55">
        <f t="shared" si="0"/>
        <v>0.12099644128113879</v>
      </c>
      <c r="F36" s="54">
        <v>1782</v>
      </c>
      <c r="G36" s="74">
        <f t="shared" si="1"/>
        <v>1</v>
      </c>
    </row>
    <row r="37" spans="1:7" x14ac:dyDescent="0.25">
      <c r="A37" s="128">
        <v>1704470</v>
      </c>
      <c r="B37" s="74" t="s">
        <v>1737</v>
      </c>
      <c r="C37" s="54">
        <v>87</v>
      </c>
      <c r="D37" s="54">
        <v>991</v>
      </c>
      <c r="E37" s="55">
        <f t="shared" si="0"/>
        <v>8.7790110998990922E-2</v>
      </c>
      <c r="F37" s="54">
        <v>5478</v>
      </c>
      <c r="G37" s="74">
        <f t="shared" si="1"/>
        <v>1</v>
      </c>
    </row>
    <row r="38" spans="1:7" x14ac:dyDescent="0.25">
      <c r="A38" s="128">
        <v>1704560</v>
      </c>
      <c r="B38" s="74" t="s">
        <v>1738</v>
      </c>
      <c r="C38" s="54">
        <v>130</v>
      </c>
      <c r="D38" s="54">
        <v>774</v>
      </c>
      <c r="E38" s="55">
        <f t="shared" si="0"/>
        <v>0.16795865633074936</v>
      </c>
      <c r="F38" s="54">
        <v>7416</v>
      </c>
      <c r="G38" s="74">
        <f t="shared" si="1"/>
        <v>1</v>
      </c>
    </row>
    <row r="39" spans="1:7" x14ac:dyDescent="0.25">
      <c r="A39" s="128">
        <v>1704620</v>
      </c>
      <c r="B39" s="74" t="s">
        <v>1739</v>
      </c>
      <c r="C39" s="54">
        <v>143</v>
      </c>
      <c r="D39" s="54">
        <v>1203</v>
      </c>
      <c r="E39" s="55">
        <f t="shared" si="0"/>
        <v>0.11886949293433084</v>
      </c>
      <c r="F39" s="54">
        <v>6565</v>
      </c>
      <c r="G39" s="74">
        <f t="shared" si="1"/>
        <v>1</v>
      </c>
    </row>
    <row r="40" spans="1:7" x14ac:dyDescent="0.25">
      <c r="A40" s="128">
        <v>1704680</v>
      </c>
      <c r="B40" s="74" t="s">
        <v>1740</v>
      </c>
      <c r="C40" s="54">
        <v>2805</v>
      </c>
      <c r="D40" s="54">
        <v>13332</v>
      </c>
      <c r="E40" s="55">
        <f t="shared" si="0"/>
        <v>0.21039603960396039</v>
      </c>
      <c r="F40" s="54">
        <v>68021</v>
      </c>
      <c r="G40" s="74">
        <f t="shared" si="1"/>
        <v>0</v>
      </c>
    </row>
    <row r="41" spans="1:7" x14ac:dyDescent="0.25">
      <c r="A41" s="128">
        <v>1704710</v>
      </c>
      <c r="B41" s="74" t="s">
        <v>1741</v>
      </c>
      <c r="C41" s="54">
        <v>1741</v>
      </c>
      <c r="D41" s="54">
        <v>12777</v>
      </c>
      <c r="E41" s="55">
        <f t="shared" si="0"/>
        <v>0.13626046802848868</v>
      </c>
      <c r="F41" s="54">
        <v>73917</v>
      </c>
      <c r="G41" s="74">
        <f t="shared" si="1"/>
        <v>0</v>
      </c>
    </row>
    <row r="42" spans="1:7" x14ac:dyDescent="0.25">
      <c r="A42" s="128">
        <v>1704740</v>
      </c>
      <c r="B42" s="74" t="s">
        <v>1742</v>
      </c>
      <c r="C42" s="54">
        <v>14</v>
      </c>
      <c r="D42" s="54">
        <v>375</v>
      </c>
      <c r="E42" s="55">
        <f t="shared" si="0"/>
        <v>3.7333333333333336E-2</v>
      </c>
      <c r="F42" s="54">
        <v>2935</v>
      </c>
      <c r="G42" s="74">
        <f t="shared" si="1"/>
        <v>1</v>
      </c>
    </row>
    <row r="43" spans="1:7" x14ac:dyDescent="0.25">
      <c r="A43" s="128">
        <v>1704800</v>
      </c>
      <c r="B43" s="74" t="s">
        <v>1743</v>
      </c>
      <c r="C43" s="54">
        <v>47</v>
      </c>
      <c r="D43" s="54">
        <v>814</v>
      </c>
      <c r="E43" s="55">
        <f t="shared" si="0"/>
        <v>5.7739557739557738E-2</v>
      </c>
      <c r="F43" s="54">
        <v>6500</v>
      </c>
      <c r="G43" s="74">
        <f t="shared" si="1"/>
        <v>1</v>
      </c>
    </row>
    <row r="44" spans="1:7" x14ac:dyDescent="0.25">
      <c r="A44" s="128">
        <v>1704920</v>
      </c>
      <c r="B44" s="74" t="s">
        <v>1744</v>
      </c>
      <c r="C44" s="54">
        <v>318</v>
      </c>
      <c r="D44" s="54">
        <v>5230</v>
      </c>
      <c r="E44" s="55">
        <f t="shared" si="0"/>
        <v>6.0803059273422562E-2</v>
      </c>
      <c r="F44" s="54">
        <v>29228</v>
      </c>
      <c r="G44" s="74">
        <f t="shared" si="1"/>
        <v>0</v>
      </c>
    </row>
    <row r="45" spans="1:7" x14ac:dyDescent="0.25">
      <c r="A45" s="128">
        <v>1704950</v>
      </c>
      <c r="B45" s="74" t="s">
        <v>1745</v>
      </c>
      <c r="C45" s="54">
        <v>35</v>
      </c>
      <c r="D45" s="54">
        <v>248</v>
      </c>
      <c r="E45" s="55">
        <f t="shared" si="0"/>
        <v>0.14112903225806453</v>
      </c>
      <c r="F45" s="54">
        <v>2200</v>
      </c>
      <c r="G45" s="74">
        <f t="shared" si="1"/>
        <v>1</v>
      </c>
    </row>
    <row r="46" spans="1:7" x14ac:dyDescent="0.25">
      <c r="A46" s="128">
        <v>1705050</v>
      </c>
      <c r="B46" s="74" t="s">
        <v>1746</v>
      </c>
      <c r="C46" s="54">
        <v>450</v>
      </c>
      <c r="D46" s="54">
        <v>9036</v>
      </c>
      <c r="E46" s="55">
        <f t="shared" si="0"/>
        <v>4.9800796812749001E-2</v>
      </c>
      <c r="F46" s="54">
        <v>44759</v>
      </c>
      <c r="G46" s="74">
        <f t="shared" si="1"/>
        <v>0</v>
      </c>
    </row>
    <row r="47" spans="1:7" x14ac:dyDescent="0.25">
      <c r="A47" s="128">
        <v>1705160</v>
      </c>
      <c r="B47" s="74" t="s">
        <v>1747</v>
      </c>
      <c r="C47" s="54">
        <v>6</v>
      </c>
      <c r="D47" s="54">
        <v>139</v>
      </c>
      <c r="E47" s="55">
        <f t="shared" si="0"/>
        <v>4.3165467625899283E-2</v>
      </c>
      <c r="F47" s="54">
        <v>1149</v>
      </c>
      <c r="G47" s="74">
        <f t="shared" si="1"/>
        <v>1</v>
      </c>
    </row>
    <row r="48" spans="1:7" x14ac:dyDescent="0.25">
      <c r="A48" s="128">
        <v>1705190</v>
      </c>
      <c r="B48" s="74" t="s">
        <v>1748</v>
      </c>
      <c r="C48" s="54">
        <v>53</v>
      </c>
      <c r="D48" s="54">
        <v>220</v>
      </c>
      <c r="E48" s="55">
        <f t="shared" si="0"/>
        <v>0.24090909090909091</v>
      </c>
      <c r="F48" s="54">
        <v>2021</v>
      </c>
      <c r="G48" s="74">
        <f t="shared" si="1"/>
        <v>1</v>
      </c>
    </row>
    <row r="49" spans="1:7" x14ac:dyDescent="0.25">
      <c r="A49" s="128">
        <v>1705220</v>
      </c>
      <c r="B49" s="74" t="s">
        <v>1749</v>
      </c>
      <c r="C49" s="54">
        <v>305</v>
      </c>
      <c r="D49" s="54">
        <v>6431</v>
      </c>
      <c r="E49" s="55">
        <f t="shared" si="0"/>
        <v>4.7426527756180996E-2</v>
      </c>
      <c r="F49" s="54">
        <v>31592</v>
      </c>
      <c r="G49" s="74">
        <f t="shared" si="1"/>
        <v>0</v>
      </c>
    </row>
    <row r="50" spans="1:7" x14ac:dyDescent="0.25">
      <c r="A50" s="128">
        <v>1700010</v>
      </c>
      <c r="B50" s="74" t="s">
        <v>1750</v>
      </c>
      <c r="C50" s="54">
        <v>395</v>
      </c>
      <c r="D50" s="54">
        <v>2587</v>
      </c>
      <c r="E50" s="55">
        <f t="shared" si="0"/>
        <v>0.15268650947042905</v>
      </c>
      <c r="F50" s="54">
        <v>21109</v>
      </c>
      <c r="G50" s="74">
        <f t="shared" si="1"/>
        <v>0</v>
      </c>
    </row>
    <row r="51" spans="1:7" x14ac:dyDescent="0.25">
      <c r="A51" s="128">
        <v>1705310</v>
      </c>
      <c r="B51" s="74" t="s">
        <v>1751</v>
      </c>
      <c r="C51" s="54">
        <v>229</v>
      </c>
      <c r="D51" s="54">
        <v>1453</v>
      </c>
      <c r="E51" s="55">
        <f t="shared" si="0"/>
        <v>0.15760495526496904</v>
      </c>
      <c r="F51" s="54">
        <v>7556</v>
      </c>
      <c r="G51" s="74">
        <f t="shared" si="1"/>
        <v>1</v>
      </c>
    </row>
    <row r="52" spans="1:7" x14ac:dyDescent="0.25">
      <c r="A52" s="128">
        <v>1705460</v>
      </c>
      <c r="B52" s="74" t="s">
        <v>1752</v>
      </c>
      <c r="C52" s="54">
        <v>44</v>
      </c>
      <c r="D52" s="54">
        <v>338</v>
      </c>
      <c r="E52" s="55">
        <f t="shared" si="0"/>
        <v>0.13017751479289941</v>
      </c>
      <c r="F52" s="54">
        <v>2360</v>
      </c>
      <c r="G52" s="74">
        <f t="shared" si="1"/>
        <v>1</v>
      </c>
    </row>
    <row r="53" spans="1:7" x14ac:dyDescent="0.25">
      <c r="A53" s="128">
        <v>1705430</v>
      </c>
      <c r="B53" s="74" t="s">
        <v>1753</v>
      </c>
      <c r="C53" s="54">
        <v>98</v>
      </c>
      <c r="D53" s="54">
        <v>1228</v>
      </c>
      <c r="E53" s="55">
        <f t="shared" si="0"/>
        <v>7.9804560260586313E-2</v>
      </c>
      <c r="F53" s="54">
        <v>6798</v>
      </c>
      <c r="G53" s="74">
        <f t="shared" si="1"/>
        <v>1</v>
      </c>
    </row>
    <row r="54" spans="1:7" x14ac:dyDescent="0.25">
      <c r="A54" s="128">
        <v>1705580</v>
      </c>
      <c r="B54" s="74" t="s">
        <v>1754</v>
      </c>
      <c r="C54" s="54">
        <v>223</v>
      </c>
      <c r="D54" s="54">
        <v>1005</v>
      </c>
      <c r="E54" s="55">
        <f t="shared" si="0"/>
        <v>0.2218905472636816</v>
      </c>
      <c r="F54" s="54">
        <v>8262</v>
      </c>
      <c r="G54" s="74">
        <f t="shared" si="1"/>
        <v>1</v>
      </c>
    </row>
    <row r="55" spans="1:7" x14ac:dyDescent="0.25">
      <c r="A55" s="128">
        <v>1705610</v>
      </c>
      <c r="B55" s="74" t="s">
        <v>1755</v>
      </c>
      <c r="C55" s="54">
        <v>866</v>
      </c>
      <c r="D55" s="54">
        <v>3727</v>
      </c>
      <c r="E55" s="55">
        <f t="shared" si="0"/>
        <v>0.23235846525355514</v>
      </c>
      <c r="F55" s="54">
        <v>36584</v>
      </c>
      <c r="G55" s="74">
        <f t="shared" si="1"/>
        <v>0</v>
      </c>
    </row>
    <row r="56" spans="1:7" x14ac:dyDescent="0.25">
      <c r="A56" s="128">
        <v>1705640</v>
      </c>
      <c r="B56" s="74" t="s">
        <v>1756</v>
      </c>
      <c r="C56" s="54">
        <v>774</v>
      </c>
      <c r="D56" s="54">
        <v>5393</v>
      </c>
      <c r="E56" s="55">
        <f t="shared" si="0"/>
        <v>0.14351937697014649</v>
      </c>
      <c r="F56" s="54">
        <v>104679</v>
      </c>
      <c r="G56" s="74">
        <f t="shared" si="1"/>
        <v>0</v>
      </c>
    </row>
    <row r="57" spans="1:7" x14ac:dyDescent="0.25">
      <c r="A57" s="128">
        <v>1705760</v>
      </c>
      <c r="B57" s="74" t="s">
        <v>1757</v>
      </c>
      <c r="C57" s="54">
        <v>577</v>
      </c>
      <c r="D57" s="54">
        <v>2515</v>
      </c>
      <c r="E57" s="55">
        <f t="shared" si="0"/>
        <v>0.22942345924453281</v>
      </c>
      <c r="F57" s="54">
        <v>21597</v>
      </c>
      <c r="G57" s="74">
        <f t="shared" si="1"/>
        <v>0</v>
      </c>
    </row>
    <row r="58" spans="1:7" x14ac:dyDescent="0.25">
      <c r="A58" s="128">
        <v>1705790</v>
      </c>
      <c r="B58" s="74" t="s">
        <v>1758</v>
      </c>
      <c r="C58" s="54">
        <v>1045</v>
      </c>
      <c r="D58" s="54">
        <v>8198</v>
      </c>
      <c r="E58" s="55">
        <f t="shared" si="0"/>
        <v>0.12747011466211272</v>
      </c>
      <c r="F58" s="54">
        <v>44175</v>
      </c>
      <c r="G58" s="74">
        <f t="shared" si="1"/>
        <v>0</v>
      </c>
    </row>
    <row r="59" spans="1:7" x14ac:dyDescent="0.25">
      <c r="A59" s="128">
        <v>1705820</v>
      </c>
      <c r="B59" s="74" t="s">
        <v>1759</v>
      </c>
      <c r="C59" s="54">
        <v>31</v>
      </c>
      <c r="D59" s="54">
        <v>290</v>
      </c>
      <c r="E59" s="55">
        <f t="shared" si="0"/>
        <v>0.10689655172413794</v>
      </c>
      <c r="F59" s="54">
        <v>2129</v>
      </c>
      <c r="G59" s="74">
        <f t="shared" si="1"/>
        <v>1</v>
      </c>
    </row>
    <row r="60" spans="1:7" x14ac:dyDescent="0.25">
      <c r="A60" s="128">
        <v>1705880</v>
      </c>
      <c r="B60" s="74" t="s">
        <v>1760</v>
      </c>
      <c r="C60" s="54">
        <v>36</v>
      </c>
      <c r="D60" s="54">
        <v>731</v>
      </c>
      <c r="E60" s="55">
        <f t="shared" si="0"/>
        <v>4.9247606019151846E-2</v>
      </c>
      <c r="F60" s="54">
        <v>6718</v>
      </c>
      <c r="G60" s="74">
        <f t="shared" si="1"/>
        <v>1</v>
      </c>
    </row>
    <row r="61" spans="1:7" x14ac:dyDescent="0.25">
      <c r="A61" s="128">
        <v>1705910</v>
      </c>
      <c r="B61" s="74" t="s">
        <v>1761</v>
      </c>
      <c r="C61" s="54">
        <v>255</v>
      </c>
      <c r="D61" s="54">
        <v>2045</v>
      </c>
      <c r="E61" s="55">
        <f t="shared" si="0"/>
        <v>0.12469437652811736</v>
      </c>
      <c r="F61" s="54">
        <v>19753</v>
      </c>
      <c r="G61" s="74">
        <f t="shared" si="1"/>
        <v>1</v>
      </c>
    </row>
    <row r="62" spans="1:7" x14ac:dyDescent="0.25">
      <c r="A62" s="128">
        <v>1705950</v>
      </c>
      <c r="B62" s="74" t="s">
        <v>1762</v>
      </c>
      <c r="C62" s="54">
        <v>242</v>
      </c>
      <c r="D62" s="54">
        <v>1069</v>
      </c>
      <c r="E62" s="55">
        <f t="shared" si="0"/>
        <v>0.22637979420018708</v>
      </c>
      <c r="F62" s="54">
        <v>9788</v>
      </c>
      <c r="G62" s="74">
        <f t="shared" si="1"/>
        <v>1</v>
      </c>
    </row>
    <row r="63" spans="1:7" x14ac:dyDescent="0.25">
      <c r="A63" s="128">
        <v>1705970</v>
      </c>
      <c r="B63" s="74" t="s">
        <v>1763</v>
      </c>
      <c r="C63" s="54">
        <v>113</v>
      </c>
      <c r="D63" s="54">
        <v>674</v>
      </c>
      <c r="E63" s="55">
        <f t="shared" si="0"/>
        <v>0.16765578635014836</v>
      </c>
      <c r="F63" s="54">
        <v>12300</v>
      </c>
      <c r="G63" s="74">
        <f t="shared" si="1"/>
        <v>1</v>
      </c>
    </row>
    <row r="64" spans="1:7" x14ac:dyDescent="0.25">
      <c r="A64" s="128">
        <v>1706000</v>
      </c>
      <c r="B64" s="74" t="s">
        <v>1764</v>
      </c>
      <c r="C64" s="54">
        <v>495</v>
      </c>
      <c r="D64" s="54">
        <v>2597</v>
      </c>
      <c r="E64" s="55">
        <f t="shared" si="0"/>
        <v>0.19060454370427415</v>
      </c>
      <c r="F64" s="54">
        <v>21920</v>
      </c>
      <c r="G64" s="74">
        <f t="shared" si="1"/>
        <v>0</v>
      </c>
    </row>
    <row r="65" spans="1:7" x14ac:dyDescent="0.25">
      <c r="A65" s="128">
        <v>1706060</v>
      </c>
      <c r="B65" s="74" t="s">
        <v>1765</v>
      </c>
      <c r="C65" s="54">
        <v>702</v>
      </c>
      <c r="D65" s="54">
        <v>3195</v>
      </c>
      <c r="E65" s="55">
        <f t="shared" si="0"/>
        <v>0.21971830985915494</v>
      </c>
      <c r="F65" s="54">
        <v>25056</v>
      </c>
      <c r="G65" s="74">
        <f t="shared" si="1"/>
        <v>0</v>
      </c>
    </row>
    <row r="66" spans="1:7" x14ac:dyDescent="0.25">
      <c r="A66" s="128">
        <v>1706090</v>
      </c>
      <c r="B66" s="74" t="s">
        <v>1766</v>
      </c>
      <c r="C66" s="54">
        <v>623</v>
      </c>
      <c r="D66" s="54">
        <v>3713</v>
      </c>
      <c r="E66" s="55">
        <f t="shared" si="0"/>
        <v>0.16778884998653379</v>
      </c>
      <c r="F66" s="54">
        <v>31083</v>
      </c>
      <c r="G66" s="74">
        <f t="shared" si="1"/>
        <v>0</v>
      </c>
    </row>
    <row r="67" spans="1:7" x14ac:dyDescent="0.25">
      <c r="A67" s="128">
        <v>1706120</v>
      </c>
      <c r="B67" s="74" t="s">
        <v>1767</v>
      </c>
      <c r="C67" s="54">
        <v>328</v>
      </c>
      <c r="D67" s="54">
        <v>2626</v>
      </c>
      <c r="E67" s="55">
        <f t="shared" si="0"/>
        <v>0.12490479817212491</v>
      </c>
      <c r="F67" s="54">
        <v>15028</v>
      </c>
      <c r="G67" s="74">
        <f t="shared" si="1"/>
        <v>1</v>
      </c>
    </row>
    <row r="68" spans="1:7" x14ac:dyDescent="0.25">
      <c r="A68" s="128">
        <v>1706180</v>
      </c>
      <c r="B68" s="74" t="s">
        <v>1768</v>
      </c>
      <c r="C68" s="54">
        <v>33</v>
      </c>
      <c r="D68" s="54">
        <v>147</v>
      </c>
      <c r="E68" s="55">
        <f t="shared" si="0"/>
        <v>0.22448979591836735</v>
      </c>
      <c r="F68" s="54">
        <v>1279</v>
      </c>
      <c r="G68" s="74">
        <f t="shared" si="1"/>
        <v>1</v>
      </c>
    </row>
    <row r="69" spans="1:7" x14ac:dyDescent="0.25">
      <c r="A69" s="128">
        <v>1706270</v>
      </c>
      <c r="B69" s="74" t="s">
        <v>1769</v>
      </c>
      <c r="C69" s="54">
        <v>131</v>
      </c>
      <c r="D69" s="54">
        <v>1849</v>
      </c>
      <c r="E69" s="55">
        <f t="shared" si="0"/>
        <v>7.0849107625743646E-2</v>
      </c>
      <c r="F69" s="54">
        <v>15745</v>
      </c>
      <c r="G69" s="74">
        <f t="shared" si="1"/>
        <v>1</v>
      </c>
    </row>
    <row r="70" spans="1:7" x14ac:dyDescent="0.25">
      <c r="A70" s="128">
        <v>1706390</v>
      </c>
      <c r="B70" s="74" t="s">
        <v>1770</v>
      </c>
      <c r="C70" s="54">
        <v>97</v>
      </c>
      <c r="D70" s="54">
        <v>877</v>
      </c>
      <c r="E70" s="55">
        <f t="shared" ref="E70:E133" si="2">IF(D70&gt;0,C70/D70,0)</f>
        <v>0.11060433295324971</v>
      </c>
      <c r="F70" s="54">
        <v>4552</v>
      </c>
      <c r="G70" s="74">
        <f t="shared" si="1"/>
        <v>1</v>
      </c>
    </row>
    <row r="71" spans="1:7" x14ac:dyDescent="0.25">
      <c r="A71" s="128">
        <v>1706420</v>
      </c>
      <c r="B71" s="74" t="s">
        <v>1771</v>
      </c>
      <c r="C71" s="54">
        <v>901</v>
      </c>
      <c r="D71" s="54">
        <v>3779</v>
      </c>
      <c r="E71" s="55">
        <f t="shared" si="2"/>
        <v>0.23842286319132044</v>
      </c>
      <c r="F71" s="54">
        <v>59293</v>
      </c>
      <c r="G71" s="74">
        <f t="shared" ref="G71:G134" si="3">IF(F71&lt;20000,1,0)</f>
        <v>0</v>
      </c>
    </row>
    <row r="72" spans="1:7" x14ac:dyDescent="0.25">
      <c r="A72" s="128">
        <v>1706450</v>
      </c>
      <c r="B72" s="74" t="s">
        <v>1772</v>
      </c>
      <c r="C72" s="54">
        <v>79</v>
      </c>
      <c r="D72" s="54">
        <v>1285</v>
      </c>
      <c r="E72" s="55">
        <f t="shared" si="2"/>
        <v>6.147859922178988E-2</v>
      </c>
      <c r="F72" s="54">
        <v>13696</v>
      </c>
      <c r="G72" s="74">
        <f t="shared" si="3"/>
        <v>1</v>
      </c>
    </row>
    <row r="73" spans="1:7" x14ac:dyDescent="0.25">
      <c r="A73" s="128">
        <v>1706480</v>
      </c>
      <c r="B73" s="74" t="s">
        <v>1773</v>
      </c>
      <c r="C73" s="54">
        <v>1052</v>
      </c>
      <c r="D73" s="54">
        <v>5994</v>
      </c>
      <c r="E73" s="55">
        <f t="shared" si="2"/>
        <v>0.17550884217550886</v>
      </c>
      <c r="F73" s="54">
        <v>42633</v>
      </c>
      <c r="G73" s="74">
        <f t="shared" si="3"/>
        <v>0</v>
      </c>
    </row>
    <row r="74" spans="1:7" x14ac:dyDescent="0.25">
      <c r="A74" s="128">
        <v>1700003</v>
      </c>
      <c r="B74" s="74" t="s">
        <v>1774</v>
      </c>
      <c r="C74" s="54">
        <v>90</v>
      </c>
      <c r="D74" s="54">
        <v>716</v>
      </c>
      <c r="E74" s="55">
        <f t="shared" si="2"/>
        <v>0.12569832402234637</v>
      </c>
      <c r="F74" s="54">
        <v>4783</v>
      </c>
      <c r="G74" s="74">
        <f t="shared" si="3"/>
        <v>1</v>
      </c>
    </row>
    <row r="75" spans="1:7" x14ac:dyDescent="0.25">
      <c r="A75" s="128">
        <v>1701417</v>
      </c>
      <c r="B75" s="74" t="s">
        <v>69</v>
      </c>
      <c r="C75" s="54">
        <v>65</v>
      </c>
      <c r="D75" s="54">
        <v>442</v>
      </c>
      <c r="E75" s="55">
        <f t="shared" si="2"/>
        <v>0.14705882352941177</v>
      </c>
      <c r="F75" s="54">
        <v>3070</v>
      </c>
      <c r="G75" s="74">
        <f t="shared" si="3"/>
        <v>1</v>
      </c>
    </row>
    <row r="76" spans="1:7" x14ac:dyDescent="0.25">
      <c r="A76" s="128">
        <v>1717730</v>
      </c>
      <c r="B76" s="74" t="s">
        <v>1775</v>
      </c>
      <c r="C76" s="54">
        <v>284</v>
      </c>
      <c r="D76" s="54">
        <v>1796</v>
      </c>
      <c r="E76" s="55">
        <f t="shared" si="2"/>
        <v>0.15812917594654788</v>
      </c>
      <c r="F76" s="54">
        <v>12976</v>
      </c>
      <c r="G76" s="74">
        <f t="shared" si="3"/>
        <v>1</v>
      </c>
    </row>
    <row r="77" spans="1:7" x14ac:dyDescent="0.25">
      <c r="A77" s="128">
        <v>1706750</v>
      </c>
      <c r="B77" s="74" t="s">
        <v>1776</v>
      </c>
      <c r="C77" s="54">
        <v>346</v>
      </c>
      <c r="D77" s="54">
        <v>2765</v>
      </c>
      <c r="E77" s="55">
        <f t="shared" si="2"/>
        <v>0.12513562386980109</v>
      </c>
      <c r="F77" s="54">
        <v>23531</v>
      </c>
      <c r="G77" s="74">
        <f t="shared" si="3"/>
        <v>0</v>
      </c>
    </row>
    <row r="78" spans="1:7" x14ac:dyDescent="0.25">
      <c r="A78" s="128">
        <v>1706840</v>
      </c>
      <c r="B78" s="74" t="s">
        <v>1777</v>
      </c>
      <c r="C78" s="54">
        <v>25</v>
      </c>
      <c r="D78" s="54">
        <v>136</v>
      </c>
      <c r="E78" s="55">
        <f t="shared" si="2"/>
        <v>0.18382352941176472</v>
      </c>
      <c r="F78" s="54">
        <v>1234</v>
      </c>
      <c r="G78" s="74">
        <f t="shared" si="3"/>
        <v>1</v>
      </c>
    </row>
    <row r="79" spans="1:7" x14ac:dyDescent="0.25">
      <c r="A79" s="128">
        <v>1706880</v>
      </c>
      <c r="B79" s="74" t="s">
        <v>1778</v>
      </c>
      <c r="C79" s="54">
        <v>43</v>
      </c>
      <c r="D79" s="54">
        <v>266</v>
      </c>
      <c r="E79" s="55">
        <f t="shared" si="2"/>
        <v>0.16165413533834586</v>
      </c>
      <c r="F79" s="54">
        <v>1422</v>
      </c>
      <c r="G79" s="74">
        <f t="shared" si="3"/>
        <v>1</v>
      </c>
    </row>
    <row r="80" spans="1:7" x14ac:dyDescent="0.25">
      <c r="A80" s="128">
        <v>1706930</v>
      </c>
      <c r="B80" s="74" t="s">
        <v>1779</v>
      </c>
      <c r="C80" s="54">
        <v>234</v>
      </c>
      <c r="D80" s="54">
        <v>1256</v>
      </c>
      <c r="E80" s="55">
        <f t="shared" si="2"/>
        <v>0.18630573248407642</v>
      </c>
      <c r="F80" s="54">
        <v>11438</v>
      </c>
      <c r="G80" s="74">
        <f t="shared" si="3"/>
        <v>1</v>
      </c>
    </row>
    <row r="81" spans="1:7" x14ac:dyDescent="0.25">
      <c r="A81" s="128">
        <v>1706960</v>
      </c>
      <c r="B81" s="74" t="s">
        <v>1780</v>
      </c>
      <c r="C81" s="54">
        <v>228</v>
      </c>
      <c r="D81" s="54">
        <v>2094</v>
      </c>
      <c r="E81" s="55">
        <f t="shared" si="2"/>
        <v>0.10888252148997135</v>
      </c>
      <c r="F81" s="54">
        <v>38923</v>
      </c>
      <c r="G81" s="74">
        <f t="shared" si="3"/>
        <v>0</v>
      </c>
    </row>
    <row r="82" spans="1:7" x14ac:dyDescent="0.25">
      <c r="A82" s="128">
        <v>1707010</v>
      </c>
      <c r="B82" s="74" t="s">
        <v>1781</v>
      </c>
      <c r="C82" s="54">
        <v>69</v>
      </c>
      <c r="D82" s="54">
        <v>755</v>
      </c>
      <c r="E82" s="55">
        <f t="shared" si="2"/>
        <v>9.1390728476821198E-2</v>
      </c>
      <c r="F82" s="54">
        <v>7122</v>
      </c>
      <c r="G82" s="74">
        <f t="shared" si="3"/>
        <v>1</v>
      </c>
    </row>
    <row r="83" spans="1:7" x14ac:dyDescent="0.25">
      <c r="A83" s="128">
        <v>1707050</v>
      </c>
      <c r="B83" s="74" t="s">
        <v>1782</v>
      </c>
      <c r="C83" s="54">
        <v>925</v>
      </c>
      <c r="D83" s="54">
        <v>5402</v>
      </c>
      <c r="E83" s="55">
        <f t="shared" si="2"/>
        <v>0.17123287671232876</v>
      </c>
      <c r="F83" s="54">
        <v>89207</v>
      </c>
      <c r="G83" s="74">
        <f t="shared" si="3"/>
        <v>0</v>
      </c>
    </row>
    <row r="84" spans="1:7" x14ac:dyDescent="0.25">
      <c r="A84" s="128">
        <v>1707200</v>
      </c>
      <c r="B84" s="74" t="s">
        <v>1783</v>
      </c>
      <c r="C84" s="54">
        <v>30</v>
      </c>
      <c r="D84" s="54">
        <v>700</v>
      </c>
      <c r="E84" s="55">
        <f t="shared" si="2"/>
        <v>4.2857142857142858E-2</v>
      </c>
      <c r="F84" s="54">
        <v>3794</v>
      </c>
      <c r="G84" s="74">
        <f t="shared" si="3"/>
        <v>1</v>
      </c>
    </row>
    <row r="85" spans="1:7" x14ac:dyDescent="0.25">
      <c r="A85" s="128">
        <v>1707320</v>
      </c>
      <c r="B85" s="74" t="s">
        <v>1784</v>
      </c>
      <c r="C85" s="54">
        <v>74</v>
      </c>
      <c r="D85" s="54">
        <v>1378</v>
      </c>
      <c r="E85" s="55">
        <f t="shared" si="2"/>
        <v>5.3701015965166909E-2</v>
      </c>
      <c r="F85" s="54">
        <v>11023</v>
      </c>
      <c r="G85" s="74">
        <f t="shared" si="3"/>
        <v>1</v>
      </c>
    </row>
    <row r="86" spans="1:7" x14ac:dyDescent="0.25">
      <c r="A86" s="128">
        <v>1723640</v>
      </c>
      <c r="B86" s="74" t="s">
        <v>1785</v>
      </c>
      <c r="C86" s="54">
        <v>83</v>
      </c>
      <c r="D86" s="54">
        <v>132</v>
      </c>
      <c r="E86" s="55">
        <f t="shared" si="2"/>
        <v>0.62878787878787878</v>
      </c>
      <c r="F86" s="54">
        <v>644</v>
      </c>
      <c r="G86" s="74">
        <f t="shared" si="3"/>
        <v>1</v>
      </c>
    </row>
    <row r="87" spans="1:7" x14ac:dyDescent="0.25">
      <c r="A87" s="128">
        <v>1716950</v>
      </c>
      <c r="B87" s="74" t="s">
        <v>1786</v>
      </c>
      <c r="C87" s="54">
        <v>292</v>
      </c>
      <c r="D87" s="54">
        <v>1149</v>
      </c>
      <c r="E87" s="55">
        <f t="shared" si="2"/>
        <v>0.25413402959094866</v>
      </c>
      <c r="F87" s="54">
        <v>10215</v>
      </c>
      <c r="G87" s="74">
        <f t="shared" si="3"/>
        <v>1</v>
      </c>
    </row>
    <row r="88" spans="1:7" x14ac:dyDescent="0.25">
      <c r="A88" s="128">
        <v>1727300</v>
      </c>
      <c r="B88" s="74" t="s">
        <v>1787</v>
      </c>
      <c r="C88" s="54">
        <v>97</v>
      </c>
      <c r="D88" s="54">
        <v>737</v>
      </c>
      <c r="E88" s="55">
        <f t="shared" si="2"/>
        <v>0.13161465400271372</v>
      </c>
      <c r="F88" s="54">
        <v>6415</v>
      </c>
      <c r="G88" s="74">
        <f t="shared" si="3"/>
        <v>1</v>
      </c>
    </row>
    <row r="89" spans="1:7" x14ac:dyDescent="0.25">
      <c r="A89" s="128">
        <v>1707440</v>
      </c>
      <c r="B89" s="74" t="s">
        <v>1788</v>
      </c>
      <c r="C89" s="54">
        <v>92</v>
      </c>
      <c r="D89" s="54">
        <v>411</v>
      </c>
      <c r="E89" s="55">
        <f t="shared" si="2"/>
        <v>0.22384428223844283</v>
      </c>
      <c r="F89" s="54">
        <v>2146</v>
      </c>
      <c r="G89" s="74">
        <f t="shared" si="3"/>
        <v>1</v>
      </c>
    </row>
    <row r="90" spans="1:7" x14ac:dyDescent="0.25">
      <c r="A90" s="128">
        <v>1700102</v>
      </c>
      <c r="B90" s="74" t="s">
        <v>1789</v>
      </c>
      <c r="C90" s="54">
        <v>11</v>
      </c>
      <c r="D90" s="54">
        <v>146</v>
      </c>
      <c r="E90" s="55">
        <f t="shared" si="2"/>
        <v>7.5342465753424653E-2</v>
      </c>
      <c r="F90" s="54">
        <v>1110</v>
      </c>
      <c r="G90" s="74">
        <f t="shared" si="3"/>
        <v>1</v>
      </c>
    </row>
    <row r="91" spans="1:7" x14ac:dyDescent="0.25">
      <c r="A91" s="128">
        <v>1707740</v>
      </c>
      <c r="B91" s="74" t="s">
        <v>1790</v>
      </c>
      <c r="C91" s="54">
        <v>22</v>
      </c>
      <c r="D91" s="54">
        <v>103</v>
      </c>
      <c r="E91" s="55">
        <f t="shared" si="2"/>
        <v>0.21359223300970873</v>
      </c>
      <c r="F91" s="54">
        <v>721</v>
      </c>
      <c r="G91" s="74">
        <f t="shared" si="3"/>
        <v>1</v>
      </c>
    </row>
    <row r="92" spans="1:7" x14ac:dyDescent="0.25">
      <c r="A92" s="128">
        <v>1707770</v>
      </c>
      <c r="B92" s="74" t="s">
        <v>1791</v>
      </c>
      <c r="C92" s="54">
        <v>97</v>
      </c>
      <c r="D92" s="54">
        <v>630</v>
      </c>
      <c r="E92" s="55">
        <f t="shared" si="2"/>
        <v>0.15396825396825398</v>
      </c>
      <c r="F92" s="54">
        <v>3986</v>
      </c>
      <c r="G92" s="74">
        <f t="shared" si="3"/>
        <v>1</v>
      </c>
    </row>
    <row r="93" spans="1:7" x14ac:dyDescent="0.25">
      <c r="A93" s="128">
        <v>1736810</v>
      </c>
      <c r="B93" s="74" t="s">
        <v>1792</v>
      </c>
      <c r="C93" s="54">
        <v>766</v>
      </c>
      <c r="D93" s="54">
        <v>3644</v>
      </c>
      <c r="E93" s="55">
        <f t="shared" si="2"/>
        <v>0.21020856201975852</v>
      </c>
      <c r="F93" s="54">
        <v>30112</v>
      </c>
      <c r="G93" s="74">
        <f t="shared" si="3"/>
        <v>0</v>
      </c>
    </row>
    <row r="94" spans="1:7" x14ac:dyDescent="0.25">
      <c r="A94" s="128">
        <v>1700125</v>
      </c>
      <c r="B94" s="74" t="s">
        <v>1793</v>
      </c>
      <c r="C94" s="54">
        <v>150</v>
      </c>
      <c r="D94" s="54">
        <v>1040</v>
      </c>
      <c r="E94" s="55">
        <f t="shared" si="2"/>
        <v>0.14423076923076922</v>
      </c>
      <c r="F94" s="54">
        <v>6113</v>
      </c>
      <c r="G94" s="74">
        <f t="shared" si="3"/>
        <v>1</v>
      </c>
    </row>
    <row r="95" spans="1:7" x14ac:dyDescent="0.25">
      <c r="A95" s="128">
        <v>1707860</v>
      </c>
      <c r="B95" s="74" t="s">
        <v>1794</v>
      </c>
      <c r="C95" s="54">
        <v>53</v>
      </c>
      <c r="D95" s="54">
        <v>181</v>
      </c>
      <c r="E95" s="55">
        <f t="shared" si="2"/>
        <v>0.29281767955801102</v>
      </c>
      <c r="F95" s="54">
        <v>1477</v>
      </c>
      <c r="G95" s="74">
        <f t="shared" si="3"/>
        <v>1</v>
      </c>
    </row>
    <row r="96" spans="1:7" x14ac:dyDescent="0.25">
      <c r="A96" s="128">
        <v>1707950</v>
      </c>
      <c r="B96" s="74" t="s">
        <v>1795</v>
      </c>
      <c r="C96" s="54">
        <v>120</v>
      </c>
      <c r="D96" s="54">
        <v>634</v>
      </c>
      <c r="E96" s="55">
        <f t="shared" si="2"/>
        <v>0.1892744479495268</v>
      </c>
      <c r="F96" s="54">
        <v>4042</v>
      </c>
      <c r="G96" s="74">
        <f t="shared" si="3"/>
        <v>1</v>
      </c>
    </row>
    <row r="97" spans="1:7" x14ac:dyDescent="0.25">
      <c r="A97" s="128">
        <v>1707980</v>
      </c>
      <c r="B97" s="74" t="s">
        <v>1796</v>
      </c>
      <c r="C97" s="54">
        <v>21</v>
      </c>
      <c r="D97" s="54">
        <v>481</v>
      </c>
      <c r="E97" s="55">
        <f t="shared" si="2"/>
        <v>4.3659043659043661E-2</v>
      </c>
      <c r="F97" s="54">
        <v>5125</v>
      </c>
      <c r="G97" s="74">
        <f t="shared" si="3"/>
        <v>1</v>
      </c>
    </row>
    <row r="98" spans="1:7" x14ac:dyDescent="0.25">
      <c r="A98" s="128">
        <v>1708010</v>
      </c>
      <c r="B98" s="74" t="s">
        <v>1797</v>
      </c>
      <c r="C98" s="54">
        <v>84</v>
      </c>
      <c r="D98" s="54">
        <v>1466</v>
      </c>
      <c r="E98" s="55">
        <f t="shared" si="2"/>
        <v>5.7298772169167803E-2</v>
      </c>
      <c r="F98" s="54">
        <v>7546</v>
      </c>
      <c r="G98" s="74">
        <f t="shared" si="3"/>
        <v>1</v>
      </c>
    </row>
    <row r="99" spans="1:7" x14ac:dyDescent="0.25">
      <c r="A99" s="128">
        <v>1708040</v>
      </c>
      <c r="B99" s="74" t="s">
        <v>1798</v>
      </c>
      <c r="C99" s="54">
        <v>1395</v>
      </c>
      <c r="D99" s="54">
        <v>3368</v>
      </c>
      <c r="E99" s="55">
        <f t="shared" si="2"/>
        <v>0.41419239904988125</v>
      </c>
      <c r="F99" s="54">
        <v>15099</v>
      </c>
      <c r="G99" s="74">
        <f t="shared" si="3"/>
        <v>1</v>
      </c>
    </row>
    <row r="100" spans="1:7" x14ac:dyDescent="0.25">
      <c r="A100" s="128">
        <v>1708070</v>
      </c>
      <c r="B100" s="74" t="s">
        <v>1799</v>
      </c>
      <c r="C100" s="54">
        <v>140</v>
      </c>
      <c r="D100" s="54">
        <v>305</v>
      </c>
      <c r="E100" s="55">
        <f t="shared" si="2"/>
        <v>0.45901639344262296</v>
      </c>
      <c r="F100" s="54">
        <v>1861</v>
      </c>
      <c r="G100" s="74">
        <f t="shared" si="3"/>
        <v>1</v>
      </c>
    </row>
    <row r="101" spans="1:7" x14ac:dyDescent="0.25">
      <c r="A101" s="128">
        <v>1718180</v>
      </c>
      <c r="B101" s="74" t="s">
        <v>1800</v>
      </c>
      <c r="C101" s="54">
        <v>63</v>
      </c>
      <c r="D101" s="54">
        <v>500</v>
      </c>
      <c r="E101" s="55">
        <f t="shared" si="2"/>
        <v>0.126</v>
      </c>
      <c r="F101" s="54">
        <v>3037</v>
      </c>
      <c r="G101" s="74">
        <f t="shared" si="3"/>
        <v>1</v>
      </c>
    </row>
    <row r="102" spans="1:7" x14ac:dyDescent="0.25">
      <c r="A102" s="128">
        <v>1741520</v>
      </c>
      <c r="B102" s="74" t="s">
        <v>1801</v>
      </c>
      <c r="C102" s="54">
        <v>366</v>
      </c>
      <c r="D102" s="54">
        <v>1231</v>
      </c>
      <c r="E102" s="55">
        <f t="shared" si="2"/>
        <v>0.29731925264012998</v>
      </c>
      <c r="F102" s="54">
        <v>10452</v>
      </c>
      <c r="G102" s="74">
        <f t="shared" si="3"/>
        <v>1</v>
      </c>
    </row>
    <row r="103" spans="1:7" x14ac:dyDescent="0.25">
      <c r="A103" s="128">
        <v>1708130</v>
      </c>
      <c r="B103" s="74" t="s">
        <v>1802</v>
      </c>
      <c r="C103" s="54">
        <v>291</v>
      </c>
      <c r="D103" s="54">
        <v>1052</v>
      </c>
      <c r="E103" s="55">
        <f t="shared" si="2"/>
        <v>0.27661596958174905</v>
      </c>
      <c r="F103" s="54">
        <v>9757</v>
      </c>
      <c r="G103" s="74">
        <f t="shared" si="3"/>
        <v>1</v>
      </c>
    </row>
    <row r="104" spans="1:7" x14ac:dyDescent="0.25">
      <c r="A104" s="128">
        <v>1708160</v>
      </c>
      <c r="B104" s="74" t="s">
        <v>1803</v>
      </c>
      <c r="C104" s="54">
        <v>51</v>
      </c>
      <c r="D104" s="54">
        <v>449</v>
      </c>
      <c r="E104" s="55">
        <f t="shared" si="2"/>
        <v>0.11358574610244988</v>
      </c>
      <c r="F104" s="54">
        <v>2868</v>
      </c>
      <c r="G104" s="74">
        <f t="shared" si="3"/>
        <v>1</v>
      </c>
    </row>
    <row r="105" spans="1:7" x14ac:dyDescent="0.25">
      <c r="A105" s="128">
        <v>1708220</v>
      </c>
      <c r="B105" s="74" t="s">
        <v>1804</v>
      </c>
      <c r="C105" s="54">
        <v>120</v>
      </c>
      <c r="D105" s="54">
        <v>947</v>
      </c>
      <c r="E105" s="55">
        <f t="shared" si="2"/>
        <v>0.12671594508975711</v>
      </c>
      <c r="F105" s="54">
        <v>4996</v>
      </c>
      <c r="G105" s="74">
        <f t="shared" si="3"/>
        <v>1</v>
      </c>
    </row>
    <row r="106" spans="1:7" x14ac:dyDescent="0.25">
      <c r="A106" s="128">
        <v>1708280</v>
      </c>
      <c r="B106" s="74" t="s">
        <v>1805</v>
      </c>
      <c r="C106" s="54">
        <v>430</v>
      </c>
      <c r="D106" s="54">
        <v>2216</v>
      </c>
      <c r="E106" s="55">
        <f t="shared" si="2"/>
        <v>0.194043321299639</v>
      </c>
      <c r="F106" s="54">
        <v>16256</v>
      </c>
      <c r="G106" s="74">
        <f t="shared" si="3"/>
        <v>1</v>
      </c>
    </row>
    <row r="107" spans="1:7" x14ac:dyDescent="0.25">
      <c r="A107" s="128">
        <v>1708310</v>
      </c>
      <c r="B107" s="74" t="s">
        <v>1806</v>
      </c>
      <c r="C107" s="54">
        <v>66</v>
      </c>
      <c r="D107" s="54">
        <v>216</v>
      </c>
      <c r="E107" s="55">
        <f t="shared" si="2"/>
        <v>0.30555555555555558</v>
      </c>
      <c r="F107" s="54">
        <v>1521</v>
      </c>
      <c r="G107" s="74">
        <f t="shared" si="3"/>
        <v>1</v>
      </c>
    </row>
    <row r="108" spans="1:7" x14ac:dyDescent="0.25">
      <c r="A108" s="128">
        <v>1708370</v>
      </c>
      <c r="B108" s="74" t="s">
        <v>1807</v>
      </c>
      <c r="C108" s="54">
        <v>295</v>
      </c>
      <c r="D108" s="54">
        <v>1227</v>
      </c>
      <c r="E108" s="55">
        <f t="shared" si="2"/>
        <v>0.24042379788101059</v>
      </c>
      <c r="F108" s="54">
        <v>32121</v>
      </c>
      <c r="G108" s="74">
        <f t="shared" si="3"/>
        <v>0</v>
      </c>
    </row>
    <row r="109" spans="1:7" x14ac:dyDescent="0.25">
      <c r="A109" s="128">
        <v>1708340</v>
      </c>
      <c r="B109" s="74" t="s">
        <v>1808</v>
      </c>
      <c r="C109" s="54">
        <v>616</v>
      </c>
      <c r="D109" s="54">
        <v>1728</v>
      </c>
      <c r="E109" s="55">
        <f t="shared" si="2"/>
        <v>0.35648148148148145</v>
      </c>
      <c r="F109" s="54">
        <v>23184</v>
      </c>
      <c r="G109" s="74">
        <f t="shared" si="3"/>
        <v>0</v>
      </c>
    </row>
    <row r="110" spans="1:7" x14ac:dyDescent="0.25">
      <c r="A110" s="128">
        <v>1708430</v>
      </c>
      <c r="B110" s="74" t="s">
        <v>1809</v>
      </c>
      <c r="C110" s="54">
        <v>252</v>
      </c>
      <c r="D110" s="54">
        <v>1362</v>
      </c>
      <c r="E110" s="55">
        <f t="shared" si="2"/>
        <v>0.18502202643171806</v>
      </c>
      <c r="F110" s="54">
        <v>8924</v>
      </c>
      <c r="G110" s="74">
        <f t="shared" si="3"/>
        <v>1</v>
      </c>
    </row>
    <row r="111" spans="1:7" x14ac:dyDescent="0.25">
      <c r="A111" s="128">
        <v>1708460</v>
      </c>
      <c r="B111" s="74" t="s">
        <v>1810</v>
      </c>
      <c r="C111" s="54">
        <v>183</v>
      </c>
      <c r="D111" s="54">
        <v>1144</v>
      </c>
      <c r="E111" s="55">
        <f t="shared" si="2"/>
        <v>0.15996503496503497</v>
      </c>
      <c r="F111" s="54">
        <v>9335</v>
      </c>
      <c r="G111" s="74">
        <f t="shared" si="3"/>
        <v>1</v>
      </c>
    </row>
    <row r="112" spans="1:7" x14ac:dyDescent="0.25">
      <c r="A112" s="128">
        <v>1708500</v>
      </c>
      <c r="B112" s="74" t="s">
        <v>1811</v>
      </c>
      <c r="C112" s="54">
        <v>290</v>
      </c>
      <c r="D112" s="54">
        <v>1474</v>
      </c>
      <c r="E112" s="55">
        <f t="shared" si="2"/>
        <v>0.19674355495251017</v>
      </c>
      <c r="F112" s="54">
        <v>8492</v>
      </c>
      <c r="G112" s="74">
        <f t="shared" si="3"/>
        <v>1</v>
      </c>
    </row>
    <row r="113" spans="1:7" x14ac:dyDescent="0.25">
      <c r="A113" s="128">
        <v>1708580</v>
      </c>
      <c r="B113" s="74" t="s">
        <v>1812</v>
      </c>
      <c r="C113" s="54">
        <v>110</v>
      </c>
      <c r="D113" s="54">
        <v>427</v>
      </c>
      <c r="E113" s="55">
        <f t="shared" si="2"/>
        <v>0.2576112412177986</v>
      </c>
      <c r="F113" s="54">
        <v>2722</v>
      </c>
      <c r="G113" s="74">
        <f t="shared" si="3"/>
        <v>1</v>
      </c>
    </row>
    <row r="114" spans="1:7" x14ac:dyDescent="0.25">
      <c r="A114" s="128">
        <v>1708610</v>
      </c>
      <c r="B114" s="74" t="s">
        <v>1813</v>
      </c>
      <c r="C114" s="54">
        <v>105</v>
      </c>
      <c r="D114" s="54">
        <v>676</v>
      </c>
      <c r="E114" s="55">
        <f t="shared" si="2"/>
        <v>0.15532544378698224</v>
      </c>
      <c r="F114" s="54">
        <v>4003</v>
      </c>
      <c r="G114" s="74">
        <f t="shared" si="3"/>
        <v>1</v>
      </c>
    </row>
    <row r="115" spans="1:7" x14ac:dyDescent="0.25">
      <c r="A115" s="128">
        <v>1708640</v>
      </c>
      <c r="B115" s="74" t="s">
        <v>1814</v>
      </c>
      <c r="C115" s="54">
        <v>316</v>
      </c>
      <c r="D115" s="54">
        <v>2297</v>
      </c>
      <c r="E115" s="55">
        <f t="shared" si="2"/>
        <v>0.13757074444928166</v>
      </c>
      <c r="F115" s="54">
        <v>12367</v>
      </c>
      <c r="G115" s="74">
        <f t="shared" si="3"/>
        <v>1</v>
      </c>
    </row>
    <row r="116" spans="1:7" x14ac:dyDescent="0.25">
      <c r="A116" s="128">
        <v>1701385</v>
      </c>
      <c r="B116" s="74" t="s">
        <v>1815</v>
      </c>
      <c r="C116" s="54">
        <v>62</v>
      </c>
      <c r="D116" s="54">
        <v>446</v>
      </c>
      <c r="E116" s="55">
        <f t="shared" si="2"/>
        <v>0.13901345291479822</v>
      </c>
      <c r="F116" s="54">
        <v>4045</v>
      </c>
      <c r="G116" s="74">
        <f t="shared" si="3"/>
        <v>1</v>
      </c>
    </row>
    <row r="117" spans="1:7" x14ac:dyDescent="0.25">
      <c r="A117" s="128">
        <v>1708730</v>
      </c>
      <c r="B117" s="74" t="s">
        <v>1816</v>
      </c>
      <c r="C117" s="54">
        <v>130</v>
      </c>
      <c r="D117" s="54">
        <v>2683</v>
      </c>
      <c r="E117" s="55">
        <f t="shared" si="2"/>
        <v>4.8453224002981736E-2</v>
      </c>
      <c r="F117" s="54">
        <v>22188</v>
      </c>
      <c r="G117" s="74">
        <f t="shared" si="3"/>
        <v>0</v>
      </c>
    </row>
    <row r="118" spans="1:7" x14ac:dyDescent="0.25">
      <c r="A118" s="128">
        <v>1700002</v>
      </c>
      <c r="B118" s="74" t="s">
        <v>1817</v>
      </c>
      <c r="C118" s="54">
        <v>134</v>
      </c>
      <c r="D118" s="54">
        <v>867</v>
      </c>
      <c r="E118" s="55">
        <f t="shared" si="2"/>
        <v>0.15455594002306805</v>
      </c>
      <c r="F118" s="54">
        <v>5318</v>
      </c>
      <c r="G118" s="74">
        <f t="shared" si="3"/>
        <v>1</v>
      </c>
    </row>
    <row r="119" spans="1:7" x14ac:dyDescent="0.25">
      <c r="A119" s="128">
        <v>1708790</v>
      </c>
      <c r="B119" s="74" t="s">
        <v>1818</v>
      </c>
      <c r="C119" s="54">
        <v>58</v>
      </c>
      <c r="D119" s="54">
        <v>826</v>
      </c>
      <c r="E119" s="55">
        <f t="shared" si="2"/>
        <v>7.0217917675544791E-2</v>
      </c>
      <c r="F119" s="54">
        <v>8397</v>
      </c>
      <c r="G119" s="74">
        <f t="shared" si="3"/>
        <v>1</v>
      </c>
    </row>
    <row r="120" spans="1:7" x14ac:dyDescent="0.25">
      <c r="A120" s="128">
        <v>1708970</v>
      </c>
      <c r="B120" s="74" t="s">
        <v>1819</v>
      </c>
      <c r="C120" s="54">
        <v>57</v>
      </c>
      <c r="D120" s="54">
        <v>1131</v>
      </c>
      <c r="E120" s="55">
        <f t="shared" si="2"/>
        <v>5.0397877984084884E-2</v>
      </c>
      <c r="F120" s="54">
        <v>11526</v>
      </c>
      <c r="G120" s="74">
        <f t="shared" si="3"/>
        <v>1</v>
      </c>
    </row>
    <row r="121" spans="1:7" x14ac:dyDescent="0.25">
      <c r="A121" s="128">
        <v>1709100</v>
      </c>
      <c r="B121" s="74" t="s">
        <v>1820</v>
      </c>
      <c r="C121" s="54">
        <v>89</v>
      </c>
      <c r="D121" s="54">
        <v>760</v>
      </c>
      <c r="E121" s="55">
        <f t="shared" si="2"/>
        <v>0.11710526315789474</v>
      </c>
      <c r="F121" s="54">
        <v>4509</v>
      </c>
      <c r="G121" s="74">
        <f t="shared" si="3"/>
        <v>1</v>
      </c>
    </row>
    <row r="122" spans="1:7" x14ac:dyDescent="0.25">
      <c r="A122" s="128">
        <v>1709180</v>
      </c>
      <c r="B122" s="74" t="s">
        <v>1821</v>
      </c>
      <c r="C122" s="54">
        <v>61</v>
      </c>
      <c r="D122" s="54">
        <v>248</v>
      </c>
      <c r="E122" s="55">
        <f t="shared" si="2"/>
        <v>0.24596774193548387</v>
      </c>
      <c r="F122" s="54">
        <v>2144</v>
      </c>
      <c r="G122" s="74">
        <f t="shared" si="3"/>
        <v>1</v>
      </c>
    </row>
    <row r="123" spans="1:7" x14ac:dyDescent="0.25">
      <c r="A123" s="128">
        <v>1704770</v>
      </c>
      <c r="B123" s="74" t="s">
        <v>1822</v>
      </c>
      <c r="C123" s="54">
        <v>58</v>
      </c>
      <c r="D123" s="54">
        <v>949</v>
      </c>
      <c r="E123" s="55">
        <f t="shared" si="2"/>
        <v>6.1116965226554271E-2</v>
      </c>
      <c r="F123" s="54">
        <v>16710</v>
      </c>
      <c r="G123" s="74">
        <f t="shared" si="3"/>
        <v>1</v>
      </c>
    </row>
    <row r="124" spans="1:7" x14ac:dyDescent="0.25">
      <c r="A124" s="128">
        <v>1707830</v>
      </c>
      <c r="B124" s="74" t="s">
        <v>1823</v>
      </c>
      <c r="C124" s="54">
        <v>173</v>
      </c>
      <c r="D124" s="54">
        <v>4697</v>
      </c>
      <c r="E124" s="55">
        <f t="shared" si="2"/>
        <v>3.6832020438577813E-2</v>
      </c>
      <c r="F124" s="54">
        <v>22284</v>
      </c>
      <c r="G124" s="74">
        <f t="shared" si="3"/>
        <v>0</v>
      </c>
    </row>
    <row r="125" spans="1:7" x14ac:dyDescent="0.25">
      <c r="A125" s="128">
        <v>1710410</v>
      </c>
      <c r="B125" s="74" t="s">
        <v>1824</v>
      </c>
      <c r="C125" s="54">
        <v>80</v>
      </c>
      <c r="D125" s="54">
        <v>943</v>
      </c>
      <c r="E125" s="55">
        <f t="shared" si="2"/>
        <v>8.4835630965005307E-2</v>
      </c>
      <c r="F125" s="54">
        <v>5856</v>
      </c>
      <c r="G125" s="74">
        <f t="shared" si="3"/>
        <v>1</v>
      </c>
    </row>
    <row r="126" spans="1:7" x14ac:dyDescent="0.25">
      <c r="A126" s="128">
        <v>1709170</v>
      </c>
      <c r="B126" s="74" t="s">
        <v>1825</v>
      </c>
      <c r="C126" s="54">
        <v>106</v>
      </c>
      <c r="D126" s="54">
        <v>724</v>
      </c>
      <c r="E126" s="55">
        <f t="shared" si="2"/>
        <v>0.14640883977900551</v>
      </c>
      <c r="F126" s="54">
        <v>6671</v>
      </c>
      <c r="G126" s="74">
        <f t="shared" si="3"/>
        <v>1</v>
      </c>
    </row>
    <row r="127" spans="1:7" x14ac:dyDescent="0.25">
      <c r="A127" s="128">
        <v>1709150</v>
      </c>
      <c r="B127" s="74" t="s">
        <v>1826</v>
      </c>
      <c r="C127" s="54">
        <v>62</v>
      </c>
      <c r="D127" s="54">
        <v>1456</v>
      </c>
      <c r="E127" s="55">
        <f t="shared" si="2"/>
        <v>4.2582417582417584E-2</v>
      </c>
      <c r="F127" s="54">
        <v>9544</v>
      </c>
      <c r="G127" s="74">
        <f t="shared" si="3"/>
        <v>1</v>
      </c>
    </row>
    <row r="128" spans="1:7" x14ac:dyDescent="0.25">
      <c r="A128" s="128">
        <v>1737860</v>
      </c>
      <c r="B128" s="74" t="s">
        <v>1827</v>
      </c>
      <c r="C128" s="54">
        <v>74</v>
      </c>
      <c r="D128" s="54">
        <v>368</v>
      </c>
      <c r="E128" s="55">
        <f t="shared" si="2"/>
        <v>0.20108695652173914</v>
      </c>
      <c r="F128" s="54">
        <v>2885</v>
      </c>
      <c r="G128" s="74">
        <f t="shared" si="3"/>
        <v>1</v>
      </c>
    </row>
    <row r="129" spans="1:7" x14ac:dyDescent="0.25">
      <c r="A129" s="128">
        <v>1709300</v>
      </c>
      <c r="B129" s="74" t="s">
        <v>1828</v>
      </c>
      <c r="C129" s="54">
        <v>251</v>
      </c>
      <c r="D129" s="54">
        <v>1138</v>
      </c>
      <c r="E129" s="55">
        <f t="shared" si="2"/>
        <v>0.22056239015817222</v>
      </c>
      <c r="F129" s="54">
        <v>19981</v>
      </c>
      <c r="G129" s="74">
        <f t="shared" si="3"/>
        <v>1</v>
      </c>
    </row>
    <row r="130" spans="1:7" x14ac:dyDescent="0.25">
      <c r="A130" s="128">
        <v>1709270</v>
      </c>
      <c r="B130" s="74" t="s">
        <v>1829</v>
      </c>
      <c r="C130" s="54">
        <v>323</v>
      </c>
      <c r="D130" s="54">
        <v>1437</v>
      </c>
      <c r="E130" s="55">
        <f t="shared" si="2"/>
        <v>0.22477383437717466</v>
      </c>
      <c r="F130" s="54">
        <v>12848</v>
      </c>
      <c r="G130" s="74">
        <f t="shared" si="3"/>
        <v>1</v>
      </c>
    </row>
    <row r="131" spans="1:7" x14ac:dyDescent="0.25">
      <c r="A131" s="128">
        <v>1739630</v>
      </c>
      <c r="B131" s="74" t="s">
        <v>1830</v>
      </c>
      <c r="C131" s="54">
        <v>79</v>
      </c>
      <c r="D131" s="54">
        <v>344</v>
      </c>
      <c r="E131" s="55">
        <f t="shared" si="2"/>
        <v>0.22965116279069767</v>
      </c>
      <c r="F131" s="54">
        <v>2224</v>
      </c>
      <c r="G131" s="74">
        <f t="shared" si="3"/>
        <v>1</v>
      </c>
    </row>
    <row r="132" spans="1:7" x14ac:dyDescent="0.25">
      <c r="A132" s="128">
        <v>1709330</v>
      </c>
      <c r="B132" s="74" t="s">
        <v>1831</v>
      </c>
      <c r="C132" s="54">
        <v>55</v>
      </c>
      <c r="D132" s="54">
        <v>482</v>
      </c>
      <c r="E132" s="55">
        <f t="shared" si="2"/>
        <v>0.11410788381742738</v>
      </c>
      <c r="F132" s="54">
        <v>2923</v>
      </c>
      <c r="G132" s="74">
        <f t="shared" si="3"/>
        <v>1</v>
      </c>
    </row>
    <row r="133" spans="1:7" x14ac:dyDescent="0.25">
      <c r="A133" s="128">
        <v>1709400</v>
      </c>
      <c r="B133" s="74" t="s">
        <v>1832</v>
      </c>
      <c r="C133" s="54">
        <v>54</v>
      </c>
      <c r="D133" s="54">
        <v>463</v>
      </c>
      <c r="E133" s="55">
        <f t="shared" si="2"/>
        <v>0.11663066954643629</v>
      </c>
      <c r="F133" s="54">
        <v>2764</v>
      </c>
      <c r="G133" s="74">
        <f t="shared" si="3"/>
        <v>1</v>
      </c>
    </row>
    <row r="134" spans="1:7" x14ac:dyDescent="0.25">
      <c r="A134" s="128">
        <v>1709420</v>
      </c>
      <c r="B134" s="74" t="s">
        <v>1833</v>
      </c>
      <c r="C134" s="54">
        <v>1617</v>
      </c>
      <c r="D134" s="54">
        <v>12591</v>
      </c>
      <c r="E134" s="55">
        <f t="shared" ref="E134:E197" si="4">IF(D134&gt;0,C134/D134,0)</f>
        <v>0.12842506552299263</v>
      </c>
      <c r="F134" s="54">
        <v>101147</v>
      </c>
      <c r="G134" s="74">
        <f t="shared" si="3"/>
        <v>0</v>
      </c>
    </row>
    <row r="135" spans="1:7" x14ac:dyDescent="0.25">
      <c r="A135" s="128">
        <v>1709510</v>
      </c>
      <c r="B135" s="74" t="s">
        <v>1834</v>
      </c>
      <c r="C135" s="54">
        <v>93</v>
      </c>
      <c r="D135" s="54">
        <v>498</v>
      </c>
      <c r="E135" s="55">
        <f t="shared" si="4"/>
        <v>0.18674698795180722</v>
      </c>
      <c r="F135" s="54">
        <v>6831</v>
      </c>
      <c r="G135" s="74">
        <f t="shared" ref="G135:G198" si="5">IF(F135&lt;20000,1,0)</f>
        <v>1</v>
      </c>
    </row>
    <row r="136" spans="1:7" x14ac:dyDescent="0.25">
      <c r="A136" s="128">
        <v>1709540</v>
      </c>
      <c r="B136" s="74" t="s">
        <v>1835</v>
      </c>
      <c r="C136" s="54">
        <v>67</v>
      </c>
      <c r="D136" s="54">
        <v>1319</v>
      </c>
      <c r="E136" s="55">
        <f t="shared" si="4"/>
        <v>5.0796057619408641E-2</v>
      </c>
      <c r="F136" s="54">
        <v>10311</v>
      </c>
      <c r="G136" s="74">
        <f t="shared" si="5"/>
        <v>1</v>
      </c>
    </row>
    <row r="137" spans="1:7" x14ac:dyDescent="0.25">
      <c r="A137" s="128">
        <v>1709600</v>
      </c>
      <c r="B137" s="74" t="s">
        <v>1836</v>
      </c>
      <c r="C137" s="54">
        <v>490</v>
      </c>
      <c r="D137" s="54">
        <v>2807</v>
      </c>
      <c r="E137" s="55">
        <f t="shared" si="4"/>
        <v>0.1745635910224439</v>
      </c>
      <c r="F137" s="54">
        <v>22974</v>
      </c>
      <c r="G137" s="74">
        <f t="shared" si="5"/>
        <v>0</v>
      </c>
    </row>
    <row r="138" spans="1:7" x14ac:dyDescent="0.25">
      <c r="A138" s="128">
        <v>1709810</v>
      </c>
      <c r="B138" s="74" t="s">
        <v>1837</v>
      </c>
      <c r="C138" s="54">
        <v>175</v>
      </c>
      <c r="D138" s="54">
        <v>1037</v>
      </c>
      <c r="E138" s="55">
        <f t="shared" si="4"/>
        <v>0.16875602700096431</v>
      </c>
      <c r="F138" s="54">
        <v>9197</v>
      </c>
      <c r="G138" s="74">
        <f t="shared" si="5"/>
        <v>1</v>
      </c>
    </row>
    <row r="139" spans="1:7" x14ac:dyDescent="0.25">
      <c r="A139" s="128">
        <v>1709780</v>
      </c>
      <c r="B139" s="74" t="s">
        <v>1838</v>
      </c>
      <c r="C139" s="54">
        <v>4</v>
      </c>
      <c r="D139" s="54">
        <v>40</v>
      </c>
      <c r="E139" s="55">
        <f t="shared" si="4"/>
        <v>0.1</v>
      </c>
      <c r="F139" s="54">
        <v>795</v>
      </c>
      <c r="G139" s="74">
        <f t="shared" si="5"/>
        <v>1</v>
      </c>
    </row>
    <row r="140" spans="1:7" x14ac:dyDescent="0.25">
      <c r="A140" s="128">
        <v>1709850</v>
      </c>
      <c r="B140" s="74" t="s">
        <v>1839</v>
      </c>
      <c r="C140" s="54">
        <v>37</v>
      </c>
      <c r="D140" s="54">
        <v>281</v>
      </c>
      <c r="E140" s="55">
        <f t="shared" si="4"/>
        <v>0.13167259786476868</v>
      </c>
      <c r="F140" s="54">
        <v>2914</v>
      </c>
      <c r="G140" s="74">
        <f t="shared" si="5"/>
        <v>1</v>
      </c>
    </row>
    <row r="141" spans="1:7" x14ac:dyDescent="0.25">
      <c r="A141" s="128">
        <v>1709960</v>
      </c>
      <c r="B141" s="74" t="s">
        <v>1840</v>
      </c>
      <c r="C141" s="54">
        <v>906</v>
      </c>
      <c r="D141" s="54">
        <v>2967</v>
      </c>
      <c r="E141" s="55">
        <f t="shared" si="4"/>
        <v>0.30535894843276035</v>
      </c>
      <c r="F141" s="54">
        <v>21671</v>
      </c>
      <c r="G141" s="74">
        <f t="shared" si="5"/>
        <v>0</v>
      </c>
    </row>
    <row r="142" spans="1:7" x14ac:dyDescent="0.25">
      <c r="A142" s="128">
        <v>1709930</v>
      </c>
      <c r="B142" s="74" t="s">
        <v>1841</v>
      </c>
      <c r="C142" s="54">
        <v>89235</v>
      </c>
      <c r="D142" s="54">
        <v>393249</v>
      </c>
      <c r="E142" s="55">
        <f t="shared" si="4"/>
        <v>0.22691729667462601</v>
      </c>
      <c r="F142" s="54">
        <v>2693075</v>
      </c>
      <c r="G142" s="74">
        <f t="shared" si="5"/>
        <v>0</v>
      </c>
    </row>
    <row r="143" spans="1:7" x14ac:dyDescent="0.25">
      <c r="A143" s="128">
        <v>1709990</v>
      </c>
      <c r="B143" s="74" t="s">
        <v>1842</v>
      </c>
      <c r="C143" s="54">
        <v>453</v>
      </c>
      <c r="D143" s="54">
        <v>1425</v>
      </c>
      <c r="E143" s="55">
        <f t="shared" si="4"/>
        <v>0.31789473684210529</v>
      </c>
      <c r="F143" s="54">
        <v>13256</v>
      </c>
      <c r="G143" s="74">
        <f t="shared" si="5"/>
        <v>1</v>
      </c>
    </row>
    <row r="144" spans="1:7" x14ac:dyDescent="0.25">
      <c r="A144" s="128">
        <v>1700217</v>
      </c>
      <c r="B144" s="74" t="s">
        <v>1843</v>
      </c>
      <c r="C144" s="54">
        <v>188</v>
      </c>
      <c r="D144" s="54">
        <v>768</v>
      </c>
      <c r="E144" s="55">
        <f t="shared" si="4"/>
        <v>0.24479166666666666</v>
      </c>
      <c r="F144" s="54">
        <v>4661</v>
      </c>
      <c r="G144" s="74">
        <f t="shared" si="5"/>
        <v>1</v>
      </c>
    </row>
    <row r="145" spans="1:7" x14ac:dyDescent="0.25">
      <c r="A145" s="128">
        <v>1710200</v>
      </c>
      <c r="B145" s="74" t="s">
        <v>1844</v>
      </c>
      <c r="C145" s="54">
        <v>2908</v>
      </c>
      <c r="D145" s="54">
        <v>12188</v>
      </c>
      <c r="E145" s="55">
        <f t="shared" si="4"/>
        <v>0.23859533967837218</v>
      </c>
      <c r="F145" s="54">
        <v>84001</v>
      </c>
      <c r="G145" s="74">
        <f t="shared" si="5"/>
        <v>0</v>
      </c>
    </row>
    <row r="146" spans="1:7" x14ac:dyDescent="0.25">
      <c r="A146" s="128">
        <v>1710290</v>
      </c>
      <c r="B146" s="74" t="s">
        <v>1845</v>
      </c>
      <c r="C146" s="54">
        <v>28</v>
      </c>
      <c r="D146" s="54">
        <v>258</v>
      </c>
      <c r="E146" s="55">
        <f t="shared" si="4"/>
        <v>0.10852713178294573</v>
      </c>
      <c r="F146" s="54">
        <v>1688</v>
      </c>
      <c r="G146" s="74">
        <f t="shared" si="5"/>
        <v>1</v>
      </c>
    </row>
    <row r="147" spans="1:7" x14ac:dyDescent="0.25">
      <c r="A147" s="128">
        <v>1710340</v>
      </c>
      <c r="B147" s="74" t="s">
        <v>1846</v>
      </c>
      <c r="C147" s="54">
        <v>73</v>
      </c>
      <c r="D147" s="54">
        <v>353</v>
      </c>
      <c r="E147" s="55">
        <f t="shared" si="4"/>
        <v>0.20679886685552407</v>
      </c>
      <c r="F147" s="54">
        <v>2175</v>
      </c>
      <c r="G147" s="74">
        <f t="shared" si="5"/>
        <v>1</v>
      </c>
    </row>
    <row r="148" spans="1:7" x14ac:dyDescent="0.25">
      <c r="A148" s="128">
        <v>1710440</v>
      </c>
      <c r="B148" s="74" t="s">
        <v>1847</v>
      </c>
      <c r="C148" s="54">
        <v>243</v>
      </c>
      <c r="D148" s="54">
        <v>1795</v>
      </c>
      <c r="E148" s="55">
        <f t="shared" si="4"/>
        <v>0.13537604456824512</v>
      </c>
      <c r="F148" s="54">
        <v>11330</v>
      </c>
      <c r="G148" s="74">
        <f t="shared" si="5"/>
        <v>1</v>
      </c>
    </row>
    <row r="149" spans="1:7" x14ac:dyDescent="0.25">
      <c r="A149" s="128">
        <v>1710530</v>
      </c>
      <c r="B149" s="74" t="s">
        <v>1848</v>
      </c>
      <c r="C149" s="54">
        <v>161</v>
      </c>
      <c r="D149" s="54">
        <v>2119</v>
      </c>
      <c r="E149" s="55">
        <f t="shared" si="4"/>
        <v>7.5979235488437949E-2</v>
      </c>
      <c r="F149" s="54">
        <v>11600</v>
      </c>
      <c r="G149" s="74">
        <f t="shared" si="5"/>
        <v>1</v>
      </c>
    </row>
    <row r="150" spans="1:7" x14ac:dyDescent="0.25">
      <c r="A150" s="128">
        <v>1710570</v>
      </c>
      <c r="B150" s="74" t="s">
        <v>1849</v>
      </c>
      <c r="C150" s="54">
        <v>103</v>
      </c>
      <c r="D150" s="54">
        <v>486</v>
      </c>
      <c r="E150" s="55">
        <f t="shared" si="4"/>
        <v>0.21193415637860083</v>
      </c>
      <c r="F150" s="54">
        <v>3203</v>
      </c>
      <c r="G150" s="74">
        <f t="shared" si="5"/>
        <v>1</v>
      </c>
    </row>
    <row r="151" spans="1:7" x14ac:dyDescent="0.25">
      <c r="A151" s="128">
        <v>1710650</v>
      </c>
      <c r="B151" s="74" t="s">
        <v>1850</v>
      </c>
      <c r="C151" s="54">
        <v>1095</v>
      </c>
      <c r="D151" s="54">
        <v>7002</v>
      </c>
      <c r="E151" s="55">
        <f t="shared" si="4"/>
        <v>0.15638389031705227</v>
      </c>
      <c r="F151" s="54">
        <v>46837</v>
      </c>
      <c r="G151" s="74">
        <f t="shared" si="5"/>
        <v>0</v>
      </c>
    </row>
    <row r="152" spans="1:7" x14ac:dyDescent="0.25">
      <c r="A152" s="128">
        <v>1710690</v>
      </c>
      <c r="B152" s="74" t="s">
        <v>1851</v>
      </c>
      <c r="C152" s="54">
        <v>55</v>
      </c>
      <c r="D152" s="54">
        <v>346</v>
      </c>
      <c r="E152" s="55">
        <f t="shared" si="4"/>
        <v>0.15895953757225434</v>
      </c>
      <c r="F152" s="54">
        <v>3670</v>
      </c>
      <c r="G152" s="74">
        <f t="shared" si="5"/>
        <v>1</v>
      </c>
    </row>
    <row r="153" spans="1:7" x14ac:dyDescent="0.25">
      <c r="A153" s="128">
        <v>1710740</v>
      </c>
      <c r="B153" s="74" t="s">
        <v>1852</v>
      </c>
      <c r="C153" s="54">
        <v>108</v>
      </c>
      <c r="D153" s="54">
        <v>2347</v>
      </c>
      <c r="E153" s="55">
        <f t="shared" si="4"/>
        <v>4.601619088197699E-2</v>
      </c>
      <c r="F153" s="54">
        <v>13426</v>
      </c>
      <c r="G153" s="74">
        <f t="shared" si="5"/>
        <v>1</v>
      </c>
    </row>
    <row r="154" spans="1:7" x14ac:dyDescent="0.25">
      <c r="A154" s="128">
        <v>1739030</v>
      </c>
      <c r="B154" s="74" t="s">
        <v>1853</v>
      </c>
      <c r="C154" s="54">
        <v>321</v>
      </c>
      <c r="D154" s="54">
        <v>2578</v>
      </c>
      <c r="E154" s="55">
        <f t="shared" si="4"/>
        <v>0.12451512800620636</v>
      </c>
      <c r="F154" s="54">
        <v>26054</v>
      </c>
      <c r="G154" s="74">
        <f t="shared" si="5"/>
        <v>0</v>
      </c>
    </row>
    <row r="155" spans="1:7" x14ac:dyDescent="0.25">
      <c r="A155" s="128">
        <v>1735460</v>
      </c>
      <c r="B155" s="74" t="s">
        <v>1854</v>
      </c>
      <c r="C155" s="54">
        <v>513</v>
      </c>
      <c r="D155" s="54">
        <v>1426</v>
      </c>
      <c r="E155" s="55">
        <f t="shared" si="4"/>
        <v>0.35974754558204769</v>
      </c>
      <c r="F155" s="54">
        <v>9386</v>
      </c>
      <c r="G155" s="74">
        <f t="shared" si="5"/>
        <v>1</v>
      </c>
    </row>
    <row r="156" spans="1:7" x14ac:dyDescent="0.25">
      <c r="A156" s="128">
        <v>1730510</v>
      </c>
      <c r="B156" s="74" t="s">
        <v>1855</v>
      </c>
      <c r="C156" s="54">
        <v>157</v>
      </c>
      <c r="D156" s="54">
        <v>710</v>
      </c>
      <c r="E156" s="55">
        <f t="shared" si="4"/>
        <v>0.22112676056338029</v>
      </c>
      <c r="F156" s="54">
        <v>6508</v>
      </c>
      <c r="G156" s="74">
        <f t="shared" si="5"/>
        <v>1</v>
      </c>
    </row>
    <row r="157" spans="1:7" x14ac:dyDescent="0.25">
      <c r="A157" s="128">
        <v>1731560</v>
      </c>
      <c r="B157" s="74" t="s">
        <v>1856</v>
      </c>
      <c r="C157" s="54">
        <v>10</v>
      </c>
      <c r="D157" s="54">
        <v>184</v>
      </c>
      <c r="E157" s="55">
        <f t="shared" si="4"/>
        <v>5.434782608695652E-2</v>
      </c>
      <c r="F157" s="54">
        <v>3580</v>
      </c>
      <c r="G157" s="74">
        <f t="shared" si="5"/>
        <v>1</v>
      </c>
    </row>
    <row r="158" spans="1:7" x14ac:dyDescent="0.25">
      <c r="A158" s="128">
        <v>1713770</v>
      </c>
      <c r="B158" s="74" t="s">
        <v>1857</v>
      </c>
      <c r="C158" s="54">
        <v>858</v>
      </c>
      <c r="D158" s="54">
        <v>6680</v>
      </c>
      <c r="E158" s="55">
        <f t="shared" si="4"/>
        <v>0.1284431137724551</v>
      </c>
      <c r="F158" s="54">
        <v>65800</v>
      </c>
      <c r="G158" s="74">
        <f t="shared" si="5"/>
        <v>0</v>
      </c>
    </row>
    <row r="159" spans="1:7" x14ac:dyDescent="0.25">
      <c r="A159" s="128">
        <v>1710470</v>
      </c>
      <c r="B159" s="74" t="s">
        <v>1858</v>
      </c>
      <c r="C159" s="54">
        <v>320</v>
      </c>
      <c r="D159" s="54">
        <v>3373</v>
      </c>
      <c r="E159" s="55">
        <f t="shared" si="4"/>
        <v>9.4871034687222064E-2</v>
      </c>
      <c r="F159" s="54">
        <v>34052</v>
      </c>
      <c r="G159" s="74">
        <f t="shared" si="5"/>
        <v>0</v>
      </c>
    </row>
    <row r="160" spans="1:7" x14ac:dyDescent="0.25">
      <c r="A160" s="128">
        <v>1711370</v>
      </c>
      <c r="B160" s="74" t="s">
        <v>1859</v>
      </c>
      <c r="C160" s="54">
        <v>250</v>
      </c>
      <c r="D160" s="54">
        <v>6202</v>
      </c>
      <c r="E160" s="55">
        <f t="shared" si="4"/>
        <v>4.0309577555627217E-2</v>
      </c>
      <c r="F160" s="54">
        <v>96339</v>
      </c>
      <c r="G160" s="74">
        <f t="shared" si="5"/>
        <v>0</v>
      </c>
    </row>
    <row r="161" spans="1:7" x14ac:dyDescent="0.25">
      <c r="A161" s="128">
        <v>1706540</v>
      </c>
      <c r="B161" s="74" t="s">
        <v>1860</v>
      </c>
      <c r="C161" s="54">
        <v>1034</v>
      </c>
      <c r="D161" s="54">
        <v>6256</v>
      </c>
      <c r="E161" s="55">
        <f t="shared" si="4"/>
        <v>0.16528132992327366</v>
      </c>
      <c r="F161" s="54">
        <v>116619</v>
      </c>
      <c r="G161" s="74">
        <f t="shared" si="5"/>
        <v>0</v>
      </c>
    </row>
    <row r="162" spans="1:7" x14ac:dyDescent="0.25">
      <c r="A162" s="128">
        <v>1740440</v>
      </c>
      <c r="B162" s="74" t="s">
        <v>1861</v>
      </c>
      <c r="C162" s="54">
        <v>204</v>
      </c>
      <c r="D162" s="54">
        <v>2128</v>
      </c>
      <c r="E162" s="55">
        <f t="shared" si="4"/>
        <v>9.5864661654135333E-2</v>
      </c>
      <c r="F162" s="54">
        <v>40314</v>
      </c>
      <c r="G162" s="74">
        <f t="shared" si="5"/>
        <v>0</v>
      </c>
    </row>
    <row r="163" spans="1:7" x14ac:dyDescent="0.25">
      <c r="A163" s="128">
        <v>1712570</v>
      </c>
      <c r="B163" s="74" t="s">
        <v>1862</v>
      </c>
      <c r="C163" s="54">
        <v>313</v>
      </c>
      <c r="D163" s="54">
        <v>5559</v>
      </c>
      <c r="E163" s="55">
        <f t="shared" si="4"/>
        <v>5.6305090843676922E-2</v>
      </c>
      <c r="F163" s="54">
        <v>111217</v>
      </c>
      <c r="G163" s="74">
        <f t="shared" si="5"/>
        <v>0</v>
      </c>
    </row>
    <row r="164" spans="1:7" x14ac:dyDescent="0.25">
      <c r="A164" s="128">
        <v>1727990</v>
      </c>
      <c r="B164" s="74" t="s">
        <v>1863</v>
      </c>
      <c r="C164" s="54">
        <v>88</v>
      </c>
      <c r="D164" s="54">
        <v>1019</v>
      </c>
      <c r="E164" s="55">
        <f t="shared" si="4"/>
        <v>8.6359175662414134E-2</v>
      </c>
      <c r="F164" s="54">
        <v>6159</v>
      </c>
      <c r="G164" s="74">
        <f t="shared" si="5"/>
        <v>1</v>
      </c>
    </row>
    <row r="165" spans="1:7" x14ac:dyDescent="0.25">
      <c r="A165" s="128">
        <v>1715880</v>
      </c>
      <c r="B165" s="74" t="s">
        <v>1864</v>
      </c>
      <c r="C165" s="54">
        <v>93</v>
      </c>
      <c r="D165" s="54">
        <v>738</v>
      </c>
      <c r="E165" s="55">
        <f t="shared" si="4"/>
        <v>0.12601626016260162</v>
      </c>
      <c r="F165" s="54">
        <v>6281</v>
      </c>
      <c r="G165" s="74">
        <f t="shared" si="5"/>
        <v>1</v>
      </c>
    </row>
    <row r="166" spans="1:7" x14ac:dyDescent="0.25">
      <c r="A166" s="128">
        <v>1742180</v>
      </c>
      <c r="B166" s="74" t="s">
        <v>1865</v>
      </c>
      <c r="C166" s="54">
        <v>851</v>
      </c>
      <c r="D166" s="54">
        <v>14122</v>
      </c>
      <c r="E166" s="55">
        <f t="shared" si="4"/>
        <v>6.026058631921824E-2</v>
      </c>
      <c r="F166" s="54">
        <v>80018</v>
      </c>
      <c r="G166" s="74">
        <f t="shared" si="5"/>
        <v>0</v>
      </c>
    </row>
    <row r="167" spans="1:7" x14ac:dyDescent="0.25">
      <c r="A167" s="128">
        <v>1708550</v>
      </c>
      <c r="B167" s="74" t="s">
        <v>1866</v>
      </c>
      <c r="C167" s="54">
        <v>1941</v>
      </c>
      <c r="D167" s="54">
        <v>21475</v>
      </c>
      <c r="E167" s="55">
        <f t="shared" si="4"/>
        <v>9.0384167636786958E-2</v>
      </c>
      <c r="F167" s="54">
        <v>119385</v>
      </c>
      <c r="G167" s="74">
        <f t="shared" si="5"/>
        <v>0</v>
      </c>
    </row>
    <row r="168" spans="1:7" x14ac:dyDescent="0.25">
      <c r="A168" s="128">
        <v>1725590</v>
      </c>
      <c r="B168" s="74" t="s">
        <v>1867</v>
      </c>
      <c r="C168" s="54">
        <v>87</v>
      </c>
      <c r="D168" s="54">
        <v>763</v>
      </c>
      <c r="E168" s="55">
        <f t="shared" si="4"/>
        <v>0.11402359108781127</v>
      </c>
      <c r="F168" s="54">
        <v>4278</v>
      </c>
      <c r="G168" s="74">
        <f t="shared" si="5"/>
        <v>1</v>
      </c>
    </row>
    <row r="169" spans="1:7" x14ac:dyDescent="0.25">
      <c r="A169" s="128">
        <v>1708400</v>
      </c>
      <c r="B169" s="74" t="s">
        <v>1868</v>
      </c>
      <c r="C169" s="54">
        <v>1013</v>
      </c>
      <c r="D169" s="54">
        <v>9315</v>
      </c>
      <c r="E169" s="55">
        <f t="shared" si="4"/>
        <v>0.10874932903918411</v>
      </c>
      <c r="F169" s="54">
        <v>156114</v>
      </c>
      <c r="G169" s="74">
        <f t="shared" si="5"/>
        <v>0</v>
      </c>
    </row>
    <row r="170" spans="1:7" x14ac:dyDescent="0.25">
      <c r="A170" s="128">
        <v>1706510</v>
      </c>
      <c r="B170" s="74" t="s">
        <v>1869</v>
      </c>
      <c r="C170" s="54">
        <v>675</v>
      </c>
      <c r="D170" s="54">
        <v>3131</v>
      </c>
      <c r="E170" s="55">
        <f t="shared" si="4"/>
        <v>0.2155860747365059</v>
      </c>
      <c r="F170" s="54">
        <v>28034</v>
      </c>
      <c r="G170" s="74">
        <f t="shared" si="5"/>
        <v>0</v>
      </c>
    </row>
    <row r="171" spans="1:7" x14ac:dyDescent="0.25">
      <c r="A171" s="128">
        <v>1710860</v>
      </c>
      <c r="B171" s="74" t="s">
        <v>1870</v>
      </c>
      <c r="C171" s="54">
        <v>20</v>
      </c>
      <c r="D171" s="54">
        <v>115</v>
      </c>
      <c r="E171" s="55">
        <f t="shared" si="4"/>
        <v>0.17391304347826086</v>
      </c>
      <c r="F171" s="54">
        <v>994</v>
      </c>
      <c r="G171" s="74">
        <f t="shared" si="5"/>
        <v>1</v>
      </c>
    </row>
    <row r="172" spans="1:7" x14ac:dyDescent="0.25">
      <c r="A172" s="128">
        <v>1710980</v>
      </c>
      <c r="B172" s="74" t="s">
        <v>1871</v>
      </c>
      <c r="C172" s="54">
        <v>55</v>
      </c>
      <c r="D172" s="54">
        <v>230</v>
      </c>
      <c r="E172" s="55">
        <f t="shared" si="4"/>
        <v>0.2391304347826087</v>
      </c>
      <c r="F172" s="54">
        <v>1428</v>
      </c>
      <c r="G172" s="74">
        <f t="shared" si="5"/>
        <v>1</v>
      </c>
    </row>
    <row r="173" spans="1:7" x14ac:dyDescent="0.25">
      <c r="A173" s="128">
        <v>1711010</v>
      </c>
      <c r="B173" s="74" t="s">
        <v>1872</v>
      </c>
      <c r="C173" s="54">
        <v>520</v>
      </c>
      <c r="D173" s="54">
        <v>1571</v>
      </c>
      <c r="E173" s="55">
        <f t="shared" si="4"/>
        <v>0.3309993634627626</v>
      </c>
      <c r="F173" s="54">
        <v>12227</v>
      </c>
      <c r="G173" s="74">
        <f t="shared" si="5"/>
        <v>1</v>
      </c>
    </row>
    <row r="174" spans="1:7" x14ac:dyDescent="0.25">
      <c r="A174" s="128">
        <v>1700176</v>
      </c>
      <c r="B174" s="74" t="s">
        <v>1873</v>
      </c>
      <c r="C174" s="54">
        <v>59</v>
      </c>
      <c r="D174" s="54">
        <v>351</v>
      </c>
      <c r="E174" s="55">
        <f t="shared" si="4"/>
        <v>0.16809116809116809</v>
      </c>
      <c r="F174" s="54">
        <v>2247</v>
      </c>
      <c r="G174" s="74">
        <f t="shared" si="5"/>
        <v>1</v>
      </c>
    </row>
    <row r="175" spans="1:7" x14ac:dyDescent="0.25">
      <c r="A175" s="128">
        <v>1711100</v>
      </c>
      <c r="B175" s="74" t="s">
        <v>1874</v>
      </c>
      <c r="C175" s="54">
        <v>56</v>
      </c>
      <c r="D175" s="54">
        <v>430</v>
      </c>
      <c r="E175" s="55">
        <f t="shared" si="4"/>
        <v>0.13023255813953488</v>
      </c>
      <c r="F175" s="54">
        <v>2514</v>
      </c>
      <c r="G175" s="74">
        <f t="shared" si="5"/>
        <v>1</v>
      </c>
    </row>
    <row r="176" spans="1:7" x14ac:dyDescent="0.25">
      <c r="A176" s="128">
        <v>1700323</v>
      </c>
      <c r="B176" s="74" t="s">
        <v>1875</v>
      </c>
      <c r="C176" s="54">
        <v>17</v>
      </c>
      <c r="D176" s="54">
        <v>137</v>
      </c>
      <c r="E176" s="55">
        <f t="shared" si="4"/>
        <v>0.12408759124087591</v>
      </c>
      <c r="F176" s="54">
        <v>982</v>
      </c>
      <c r="G176" s="74">
        <f t="shared" si="5"/>
        <v>1</v>
      </c>
    </row>
    <row r="177" spans="1:7" x14ac:dyDescent="0.25">
      <c r="A177" s="128">
        <v>1711220</v>
      </c>
      <c r="B177" s="74" t="s">
        <v>1876</v>
      </c>
      <c r="C177" s="54">
        <v>12</v>
      </c>
      <c r="D177" s="54">
        <v>115</v>
      </c>
      <c r="E177" s="55">
        <f t="shared" si="4"/>
        <v>0.10434782608695652</v>
      </c>
      <c r="F177" s="54">
        <v>919</v>
      </c>
      <c r="G177" s="74">
        <f t="shared" si="5"/>
        <v>1</v>
      </c>
    </row>
    <row r="178" spans="1:7" x14ac:dyDescent="0.25">
      <c r="A178" s="128">
        <v>1711250</v>
      </c>
      <c r="B178" s="74" t="s">
        <v>1877</v>
      </c>
      <c r="C178" s="54">
        <v>1003</v>
      </c>
      <c r="D178" s="54">
        <v>5261</v>
      </c>
      <c r="E178" s="55">
        <f t="shared" si="4"/>
        <v>0.19064816574795665</v>
      </c>
      <c r="F178" s="54">
        <v>33016</v>
      </c>
      <c r="G178" s="74">
        <f t="shared" si="5"/>
        <v>0</v>
      </c>
    </row>
    <row r="179" spans="1:7" x14ac:dyDescent="0.25">
      <c r="A179" s="128">
        <v>1711290</v>
      </c>
      <c r="B179" s="74" t="s">
        <v>1878</v>
      </c>
      <c r="C179" s="54">
        <v>136</v>
      </c>
      <c r="D179" s="54">
        <v>573</v>
      </c>
      <c r="E179" s="55">
        <f t="shared" si="4"/>
        <v>0.23734729493891799</v>
      </c>
      <c r="F179" s="54">
        <v>5600</v>
      </c>
      <c r="G179" s="74">
        <f t="shared" si="5"/>
        <v>1</v>
      </c>
    </row>
    <row r="180" spans="1:7" x14ac:dyDescent="0.25">
      <c r="A180" s="128">
        <v>1711350</v>
      </c>
      <c r="B180" s="74" t="s">
        <v>1879</v>
      </c>
      <c r="C180" s="54">
        <v>417</v>
      </c>
      <c r="D180" s="54">
        <v>7906</v>
      </c>
      <c r="E180" s="55">
        <f t="shared" si="4"/>
        <v>5.2744750822160381E-2</v>
      </c>
      <c r="F180" s="54">
        <v>62723</v>
      </c>
      <c r="G180" s="74">
        <f t="shared" si="5"/>
        <v>0</v>
      </c>
    </row>
    <row r="181" spans="1:7" x14ac:dyDescent="0.25">
      <c r="A181" s="128">
        <v>1739090</v>
      </c>
      <c r="B181" s="74" t="s">
        <v>1880</v>
      </c>
      <c r="C181" s="54">
        <v>135</v>
      </c>
      <c r="D181" s="54">
        <v>1010</v>
      </c>
      <c r="E181" s="55">
        <f t="shared" si="4"/>
        <v>0.13366336633663367</v>
      </c>
      <c r="F181" s="54">
        <v>5971</v>
      </c>
      <c r="G181" s="74">
        <f t="shared" si="5"/>
        <v>1</v>
      </c>
    </row>
    <row r="182" spans="1:7" x14ac:dyDescent="0.25">
      <c r="A182" s="128">
        <v>1711520</v>
      </c>
      <c r="B182" s="74" t="s">
        <v>1881</v>
      </c>
      <c r="C182" s="54">
        <v>21</v>
      </c>
      <c r="D182" s="54">
        <v>113</v>
      </c>
      <c r="E182" s="55">
        <f t="shared" si="4"/>
        <v>0.18584070796460178</v>
      </c>
      <c r="F182" s="54">
        <v>1004</v>
      </c>
      <c r="G182" s="74">
        <f t="shared" si="5"/>
        <v>1</v>
      </c>
    </row>
    <row r="183" spans="1:7" x14ac:dyDescent="0.25">
      <c r="A183" s="128">
        <v>1711610</v>
      </c>
      <c r="B183" s="74" t="s">
        <v>1882</v>
      </c>
      <c r="C183" s="54">
        <v>64</v>
      </c>
      <c r="D183" s="54">
        <v>827</v>
      </c>
      <c r="E183" s="55">
        <f t="shared" si="4"/>
        <v>7.7388149939540504E-2</v>
      </c>
      <c r="F183" s="54">
        <v>4843</v>
      </c>
      <c r="G183" s="74">
        <f t="shared" si="5"/>
        <v>1</v>
      </c>
    </row>
    <row r="184" spans="1:7" x14ac:dyDescent="0.25">
      <c r="A184" s="128">
        <v>1701388</v>
      </c>
      <c r="B184" s="74" t="s">
        <v>1883</v>
      </c>
      <c r="C184" s="54">
        <v>33</v>
      </c>
      <c r="D184" s="54">
        <v>165</v>
      </c>
      <c r="E184" s="55">
        <f t="shared" si="4"/>
        <v>0.2</v>
      </c>
      <c r="F184" s="54">
        <v>1771</v>
      </c>
      <c r="G184" s="74">
        <f t="shared" si="5"/>
        <v>1</v>
      </c>
    </row>
    <row r="185" spans="1:7" x14ac:dyDescent="0.25">
      <c r="A185" s="128">
        <v>1711700</v>
      </c>
      <c r="B185" s="74" t="s">
        <v>1884</v>
      </c>
      <c r="C185" s="54">
        <v>11</v>
      </c>
      <c r="D185" s="54">
        <v>76</v>
      </c>
      <c r="E185" s="55">
        <f t="shared" si="4"/>
        <v>0.14473684210526316</v>
      </c>
      <c r="F185" s="54">
        <v>728</v>
      </c>
      <c r="G185" s="74">
        <f t="shared" si="5"/>
        <v>1</v>
      </c>
    </row>
    <row r="186" spans="1:7" x14ac:dyDescent="0.25">
      <c r="A186" s="128">
        <v>1711730</v>
      </c>
      <c r="B186" s="74" t="s">
        <v>1885</v>
      </c>
      <c r="C186" s="54">
        <v>11</v>
      </c>
      <c r="D186" s="54">
        <v>100</v>
      </c>
      <c r="E186" s="55">
        <f t="shared" si="4"/>
        <v>0.11</v>
      </c>
      <c r="F186" s="54">
        <v>900</v>
      </c>
      <c r="G186" s="74">
        <f t="shared" si="5"/>
        <v>1</v>
      </c>
    </row>
    <row r="187" spans="1:7" x14ac:dyDescent="0.25">
      <c r="A187" s="128">
        <v>1711790</v>
      </c>
      <c r="B187" s="74" t="s">
        <v>1886</v>
      </c>
      <c r="C187" s="54">
        <v>1891</v>
      </c>
      <c r="D187" s="54">
        <v>5903</v>
      </c>
      <c r="E187" s="55">
        <f t="shared" si="4"/>
        <v>0.32034558698966625</v>
      </c>
      <c r="F187" s="54">
        <v>34931</v>
      </c>
      <c r="G187" s="74">
        <f t="shared" si="5"/>
        <v>0</v>
      </c>
    </row>
    <row r="188" spans="1:7" x14ac:dyDescent="0.25">
      <c r="A188" s="128">
        <v>1721450</v>
      </c>
      <c r="B188" s="74" t="s">
        <v>1887</v>
      </c>
      <c r="C188" s="54">
        <v>137</v>
      </c>
      <c r="D188" s="54">
        <v>1497</v>
      </c>
      <c r="E188" s="55">
        <f t="shared" si="4"/>
        <v>9.1516366065464261E-2</v>
      </c>
      <c r="F188" s="54">
        <v>15794</v>
      </c>
      <c r="G188" s="74">
        <f t="shared" si="5"/>
        <v>1</v>
      </c>
    </row>
    <row r="189" spans="1:7" x14ac:dyDescent="0.25">
      <c r="A189" s="128">
        <v>1712150</v>
      </c>
      <c r="B189" s="74" t="s">
        <v>1888</v>
      </c>
      <c r="C189" s="54">
        <v>52</v>
      </c>
      <c r="D189" s="54">
        <v>222</v>
      </c>
      <c r="E189" s="55">
        <f t="shared" si="4"/>
        <v>0.23423423423423423</v>
      </c>
      <c r="F189" s="54">
        <v>1884</v>
      </c>
      <c r="G189" s="74">
        <f t="shared" si="5"/>
        <v>1</v>
      </c>
    </row>
    <row r="190" spans="1:7" x14ac:dyDescent="0.25">
      <c r="A190" s="128">
        <v>1711850</v>
      </c>
      <c r="B190" s="74" t="s">
        <v>1889</v>
      </c>
      <c r="C190" s="54">
        <v>3076</v>
      </c>
      <c r="D190" s="54">
        <v>9571</v>
      </c>
      <c r="E190" s="55">
        <f t="shared" si="4"/>
        <v>0.32138752481454391</v>
      </c>
      <c r="F190" s="54">
        <v>62617</v>
      </c>
      <c r="G190" s="74">
        <f t="shared" si="5"/>
        <v>0</v>
      </c>
    </row>
    <row r="191" spans="1:7" x14ac:dyDescent="0.25">
      <c r="A191" s="128">
        <v>1711880</v>
      </c>
      <c r="B191" s="74" t="s">
        <v>1890</v>
      </c>
      <c r="C191" s="54">
        <v>83</v>
      </c>
      <c r="D191" s="54">
        <v>1142</v>
      </c>
      <c r="E191" s="55">
        <f t="shared" si="4"/>
        <v>7.2679509632224165E-2</v>
      </c>
      <c r="F191" s="54">
        <v>5747</v>
      </c>
      <c r="G191" s="74">
        <f t="shared" si="5"/>
        <v>1</v>
      </c>
    </row>
    <row r="192" spans="1:7" x14ac:dyDescent="0.25">
      <c r="A192" s="128">
        <v>1711910</v>
      </c>
      <c r="B192" s="74" t="s">
        <v>1891</v>
      </c>
      <c r="C192" s="54">
        <v>6</v>
      </c>
      <c r="D192" s="54">
        <v>54</v>
      </c>
      <c r="E192" s="55">
        <f t="shared" si="4"/>
        <v>0.1111111111111111</v>
      </c>
      <c r="F192" s="54">
        <v>677</v>
      </c>
      <c r="G192" s="74">
        <f t="shared" si="5"/>
        <v>1</v>
      </c>
    </row>
    <row r="193" spans="1:7" x14ac:dyDescent="0.25">
      <c r="A193" s="128">
        <v>1711980</v>
      </c>
      <c r="B193" s="74" t="s">
        <v>1892</v>
      </c>
      <c r="C193" s="54">
        <v>89</v>
      </c>
      <c r="D193" s="54">
        <v>3024</v>
      </c>
      <c r="E193" s="55">
        <f t="shared" si="4"/>
        <v>2.943121693121693E-2</v>
      </c>
      <c r="F193" s="54">
        <v>21223</v>
      </c>
      <c r="G193" s="74">
        <f t="shared" si="5"/>
        <v>0</v>
      </c>
    </row>
    <row r="194" spans="1:7" x14ac:dyDescent="0.25">
      <c r="A194" s="128">
        <v>1712000</v>
      </c>
      <c r="B194" s="74" t="s">
        <v>1893</v>
      </c>
      <c r="C194" s="54">
        <v>1594</v>
      </c>
      <c r="D194" s="54">
        <v>6910</v>
      </c>
      <c r="E194" s="55">
        <f t="shared" si="4"/>
        <v>0.23068017366136034</v>
      </c>
      <c r="F194" s="54">
        <v>48564</v>
      </c>
      <c r="G194" s="74">
        <f t="shared" si="5"/>
        <v>0</v>
      </c>
    </row>
    <row r="195" spans="1:7" x14ac:dyDescent="0.25">
      <c r="A195" s="128">
        <v>1712030</v>
      </c>
      <c r="B195" s="74" t="s">
        <v>1894</v>
      </c>
      <c r="C195" s="54">
        <v>36</v>
      </c>
      <c r="D195" s="54">
        <v>219</v>
      </c>
      <c r="E195" s="55">
        <f t="shared" si="4"/>
        <v>0.16438356164383561</v>
      </c>
      <c r="F195" s="54">
        <v>1312</v>
      </c>
      <c r="G195" s="74">
        <f t="shared" si="5"/>
        <v>1</v>
      </c>
    </row>
    <row r="196" spans="1:7" x14ac:dyDescent="0.25">
      <c r="A196" s="128">
        <v>1712060</v>
      </c>
      <c r="B196" s="74" t="s">
        <v>1895</v>
      </c>
      <c r="C196" s="54">
        <v>46</v>
      </c>
      <c r="D196" s="54">
        <v>488</v>
      </c>
      <c r="E196" s="55">
        <f t="shared" si="4"/>
        <v>9.4262295081967207E-2</v>
      </c>
      <c r="F196" s="54">
        <v>2526</v>
      </c>
      <c r="G196" s="74">
        <f t="shared" si="5"/>
        <v>1</v>
      </c>
    </row>
    <row r="197" spans="1:7" x14ac:dyDescent="0.25">
      <c r="A197" s="128">
        <v>1712090</v>
      </c>
      <c r="B197" s="74" t="s">
        <v>1896</v>
      </c>
      <c r="C197" s="54">
        <v>69</v>
      </c>
      <c r="D197" s="54">
        <v>330</v>
      </c>
      <c r="E197" s="55">
        <f t="shared" si="4"/>
        <v>0.20909090909090908</v>
      </c>
      <c r="F197" s="54">
        <v>1701</v>
      </c>
      <c r="G197" s="74">
        <f t="shared" si="5"/>
        <v>1</v>
      </c>
    </row>
    <row r="198" spans="1:7" x14ac:dyDescent="0.25">
      <c r="A198" s="128">
        <v>1712120</v>
      </c>
      <c r="B198" s="74" t="s">
        <v>1897</v>
      </c>
      <c r="C198" s="54">
        <v>651</v>
      </c>
      <c r="D198" s="54">
        <v>4821</v>
      </c>
      <c r="E198" s="55">
        <f t="shared" ref="E198:E261" si="6">IF(D198&gt;0,C198/D198,0)</f>
        <v>0.13503422526446796</v>
      </c>
      <c r="F198" s="54">
        <v>52098</v>
      </c>
      <c r="G198" s="74">
        <f t="shared" si="5"/>
        <v>0</v>
      </c>
    </row>
    <row r="199" spans="1:7" x14ac:dyDescent="0.25">
      <c r="A199" s="128">
        <v>1712210</v>
      </c>
      <c r="B199" s="74" t="s">
        <v>1898</v>
      </c>
      <c r="C199" s="54">
        <v>119</v>
      </c>
      <c r="D199" s="54">
        <v>950</v>
      </c>
      <c r="E199" s="55">
        <f t="shared" si="6"/>
        <v>0.12526315789473685</v>
      </c>
      <c r="F199" s="54">
        <v>8930</v>
      </c>
      <c r="G199" s="74">
        <f t="shared" ref="G199:G262" si="7">IF(F199&lt;20000,1,0)</f>
        <v>1</v>
      </c>
    </row>
    <row r="200" spans="1:7" x14ac:dyDescent="0.25">
      <c r="A200" s="128">
        <v>1712240</v>
      </c>
      <c r="B200" s="74" t="s">
        <v>1899</v>
      </c>
      <c r="C200" s="54">
        <v>50</v>
      </c>
      <c r="D200" s="54">
        <v>582</v>
      </c>
      <c r="E200" s="55">
        <f t="shared" si="6"/>
        <v>8.5910652920962199E-2</v>
      </c>
      <c r="F200" s="54">
        <v>2656</v>
      </c>
      <c r="G200" s="74">
        <f t="shared" si="7"/>
        <v>1</v>
      </c>
    </row>
    <row r="201" spans="1:7" x14ac:dyDescent="0.25">
      <c r="A201" s="128">
        <v>1712270</v>
      </c>
      <c r="B201" s="74" t="s">
        <v>1900</v>
      </c>
      <c r="C201" s="54">
        <v>16</v>
      </c>
      <c r="D201" s="54">
        <v>170</v>
      </c>
      <c r="E201" s="55">
        <f t="shared" si="6"/>
        <v>9.4117647058823528E-2</v>
      </c>
      <c r="F201" s="54">
        <v>1549</v>
      </c>
      <c r="G201" s="74">
        <f t="shared" si="7"/>
        <v>1</v>
      </c>
    </row>
    <row r="202" spans="1:7" x14ac:dyDescent="0.25">
      <c r="A202" s="128">
        <v>1741010</v>
      </c>
      <c r="B202" s="74" t="s">
        <v>189</v>
      </c>
      <c r="C202" s="54">
        <v>112</v>
      </c>
      <c r="D202" s="54">
        <v>732</v>
      </c>
      <c r="E202" s="55">
        <f t="shared" si="6"/>
        <v>0.15300546448087432</v>
      </c>
      <c r="F202" s="54">
        <v>6668</v>
      </c>
      <c r="G202" s="74">
        <f t="shared" si="7"/>
        <v>1</v>
      </c>
    </row>
    <row r="203" spans="1:7" x14ac:dyDescent="0.25">
      <c r="A203" s="128">
        <v>1712330</v>
      </c>
      <c r="B203" s="74" t="s">
        <v>1901</v>
      </c>
      <c r="C203" s="54">
        <v>499</v>
      </c>
      <c r="D203" s="54">
        <v>3064</v>
      </c>
      <c r="E203" s="55">
        <f t="shared" si="6"/>
        <v>0.16285900783289817</v>
      </c>
      <c r="F203" s="54">
        <v>22368</v>
      </c>
      <c r="G203" s="74">
        <f t="shared" si="7"/>
        <v>0</v>
      </c>
    </row>
    <row r="204" spans="1:7" x14ac:dyDescent="0.25">
      <c r="A204" s="128">
        <v>1712450</v>
      </c>
      <c r="B204" s="74" t="s">
        <v>1902</v>
      </c>
      <c r="C204" s="54">
        <v>829</v>
      </c>
      <c r="D204" s="54">
        <v>2263</v>
      </c>
      <c r="E204" s="55">
        <f t="shared" si="6"/>
        <v>0.36632788334069821</v>
      </c>
      <c r="F204" s="54">
        <v>18738</v>
      </c>
      <c r="G204" s="74">
        <f t="shared" si="7"/>
        <v>1</v>
      </c>
    </row>
    <row r="205" spans="1:7" x14ac:dyDescent="0.25">
      <c r="A205" s="128">
        <v>1712420</v>
      </c>
      <c r="B205" s="74" t="s">
        <v>1903</v>
      </c>
      <c r="C205" s="54">
        <v>917</v>
      </c>
      <c r="D205" s="54">
        <v>3117</v>
      </c>
      <c r="E205" s="55">
        <f t="shared" si="6"/>
        <v>0.29419313442412576</v>
      </c>
      <c r="F205" s="54">
        <v>27407</v>
      </c>
      <c r="G205" s="74">
        <f t="shared" si="7"/>
        <v>0</v>
      </c>
    </row>
    <row r="206" spans="1:7" x14ac:dyDescent="0.25">
      <c r="A206" s="128">
        <v>1712480</v>
      </c>
      <c r="B206" s="74" t="s">
        <v>1904</v>
      </c>
      <c r="C206" s="54">
        <v>63</v>
      </c>
      <c r="D206" s="54">
        <v>281</v>
      </c>
      <c r="E206" s="55">
        <f t="shared" si="6"/>
        <v>0.22419928825622776</v>
      </c>
      <c r="F206" s="54">
        <v>1726</v>
      </c>
      <c r="G206" s="74">
        <f t="shared" si="7"/>
        <v>1</v>
      </c>
    </row>
    <row r="207" spans="1:7" x14ac:dyDescent="0.25">
      <c r="A207" s="128">
        <v>1712510</v>
      </c>
      <c r="B207" s="74" t="s">
        <v>1905</v>
      </c>
      <c r="C207" s="54">
        <v>55</v>
      </c>
      <c r="D207" s="54">
        <v>316</v>
      </c>
      <c r="E207" s="55">
        <f t="shared" si="6"/>
        <v>0.17405063291139242</v>
      </c>
      <c r="F207" s="54">
        <v>1926</v>
      </c>
      <c r="G207" s="74">
        <f t="shared" si="7"/>
        <v>1</v>
      </c>
    </row>
    <row r="208" spans="1:7" x14ac:dyDescent="0.25">
      <c r="A208" s="128">
        <v>1712540</v>
      </c>
      <c r="B208" s="74" t="s">
        <v>1906</v>
      </c>
      <c r="C208" s="54">
        <v>286</v>
      </c>
      <c r="D208" s="54">
        <v>5974</v>
      </c>
      <c r="E208" s="55">
        <f t="shared" si="6"/>
        <v>4.7874121191831272E-2</v>
      </c>
      <c r="F208" s="54">
        <v>53417</v>
      </c>
      <c r="G208" s="74">
        <f t="shared" si="7"/>
        <v>0</v>
      </c>
    </row>
    <row r="209" spans="1:7" x14ac:dyDescent="0.25">
      <c r="A209" s="128">
        <v>1712760</v>
      </c>
      <c r="B209" s="74" t="s">
        <v>1907</v>
      </c>
      <c r="C209" s="54">
        <v>312</v>
      </c>
      <c r="D209" s="54">
        <v>1415</v>
      </c>
      <c r="E209" s="55">
        <f t="shared" si="6"/>
        <v>0.22049469964664312</v>
      </c>
      <c r="F209" s="54">
        <v>9050</v>
      </c>
      <c r="G209" s="74">
        <f t="shared" si="7"/>
        <v>1</v>
      </c>
    </row>
    <row r="210" spans="1:7" x14ac:dyDescent="0.25">
      <c r="A210" s="128">
        <v>1712700</v>
      </c>
      <c r="B210" s="74" t="s">
        <v>1908</v>
      </c>
      <c r="C210" s="54">
        <v>289</v>
      </c>
      <c r="D210" s="54">
        <v>5549</v>
      </c>
      <c r="E210" s="55">
        <f t="shared" si="6"/>
        <v>5.2081456118219502E-2</v>
      </c>
      <c r="F210" s="54">
        <v>26213</v>
      </c>
      <c r="G210" s="74">
        <f t="shared" si="7"/>
        <v>0</v>
      </c>
    </row>
    <row r="211" spans="1:7" x14ac:dyDescent="0.25">
      <c r="A211" s="128">
        <v>1713940</v>
      </c>
      <c r="B211" s="74" t="s">
        <v>1909</v>
      </c>
      <c r="C211" s="54">
        <v>391</v>
      </c>
      <c r="D211" s="54">
        <v>3922</v>
      </c>
      <c r="E211" s="55">
        <f t="shared" si="6"/>
        <v>9.9694033656297809E-2</v>
      </c>
      <c r="F211" s="54">
        <v>81749</v>
      </c>
      <c r="G211" s="74">
        <f t="shared" si="7"/>
        <v>0</v>
      </c>
    </row>
    <row r="212" spans="1:7" x14ac:dyDescent="0.25">
      <c r="A212" s="128">
        <v>1712720</v>
      </c>
      <c r="B212" s="74" t="s">
        <v>1910</v>
      </c>
      <c r="C212" s="54">
        <v>192</v>
      </c>
      <c r="D212" s="54">
        <v>1001</v>
      </c>
      <c r="E212" s="55">
        <f t="shared" si="6"/>
        <v>0.19180819180819181</v>
      </c>
      <c r="F212" s="54">
        <v>6395</v>
      </c>
      <c r="G212" s="74">
        <f t="shared" si="7"/>
        <v>1</v>
      </c>
    </row>
    <row r="213" spans="1:7" x14ac:dyDescent="0.25">
      <c r="A213" s="128">
        <v>1712810</v>
      </c>
      <c r="B213" s="74" t="s">
        <v>1911</v>
      </c>
      <c r="C213" s="54">
        <v>49</v>
      </c>
      <c r="D213" s="54">
        <v>618</v>
      </c>
      <c r="E213" s="55">
        <f t="shared" si="6"/>
        <v>7.9288025889967639E-2</v>
      </c>
      <c r="F213" s="54">
        <v>3864</v>
      </c>
      <c r="G213" s="74">
        <f t="shared" si="7"/>
        <v>1</v>
      </c>
    </row>
    <row r="214" spans="1:7" x14ac:dyDescent="0.25">
      <c r="A214" s="128">
        <v>1712840</v>
      </c>
      <c r="B214" s="74" t="s">
        <v>1912</v>
      </c>
      <c r="C214" s="54">
        <v>60</v>
      </c>
      <c r="D214" s="54">
        <v>473</v>
      </c>
      <c r="E214" s="55">
        <f t="shared" si="6"/>
        <v>0.12684989429175475</v>
      </c>
      <c r="F214" s="54">
        <v>4883</v>
      </c>
      <c r="G214" s="74">
        <f t="shared" si="7"/>
        <v>1</v>
      </c>
    </row>
    <row r="215" spans="1:7" x14ac:dyDescent="0.25">
      <c r="A215" s="128">
        <v>1712870</v>
      </c>
      <c r="B215" s="74" t="s">
        <v>1913</v>
      </c>
      <c r="C215" s="54">
        <v>28</v>
      </c>
      <c r="D215" s="54">
        <v>276</v>
      </c>
      <c r="E215" s="55">
        <f t="shared" si="6"/>
        <v>0.10144927536231885</v>
      </c>
      <c r="F215" s="54">
        <v>5159</v>
      </c>
      <c r="G215" s="74">
        <f t="shared" si="7"/>
        <v>1</v>
      </c>
    </row>
    <row r="216" spans="1:7" x14ac:dyDescent="0.25">
      <c r="A216" s="128">
        <v>1712930</v>
      </c>
      <c r="B216" s="74" t="s">
        <v>1914</v>
      </c>
      <c r="C216" s="54">
        <v>59</v>
      </c>
      <c r="D216" s="54">
        <v>403</v>
      </c>
      <c r="E216" s="55">
        <f t="shared" si="6"/>
        <v>0.14640198511166252</v>
      </c>
      <c r="F216" s="54">
        <v>2525</v>
      </c>
      <c r="G216" s="74">
        <f t="shared" si="7"/>
        <v>1</v>
      </c>
    </row>
    <row r="217" spans="1:7" x14ac:dyDescent="0.25">
      <c r="A217" s="128">
        <v>1712960</v>
      </c>
      <c r="B217" s="74" t="s">
        <v>1915</v>
      </c>
      <c r="C217" s="54">
        <v>209</v>
      </c>
      <c r="D217" s="54">
        <v>728</v>
      </c>
      <c r="E217" s="55">
        <f t="shared" si="6"/>
        <v>0.28708791208791207</v>
      </c>
      <c r="F217" s="54">
        <v>7453</v>
      </c>
      <c r="G217" s="74">
        <f t="shared" si="7"/>
        <v>1</v>
      </c>
    </row>
    <row r="218" spans="1:7" x14ac:dyDescent="0.25">
      <c r="A218" s="128">
        <v>1712990</v>
      </c>
      <c r="B218" s="74" t="s">
        <v>1916</v>
      </c>
      <c r="C218" s="54">
        <v>134</v>
      </c>
      <c r="D218" s="54">
        <v>635</v>
      </c>
      <c r="E218" s="55">
        <f t="shared" si="6"/>
        <v>0.21102362204724409</v>
      </c>
      <c r="F218" s="54">
        <v>13050</v>
      </c>
      <c r="G218" s="74">
        <f t="shared" si="7"/>
        <v>1</v>
      </c>
    </row>
    <row r="219" spans="1:7" x14ac:dyDescent="0.25">
      <c r="A219" s="128">
        <v>1701411</v>
      </c>
      <c r="B219" s="74" t="s">
        <v>1917</v>
      </c>
      <c r="C219" s="54">
        <v>35</v>
      </c>
      <c r="D219" s="54">
        <v>256</v>
      </c>
      <c r="E219" s="55">
        <f t="shared" si="6"/>
        <v>0.13671875</v>
      </c>
      <c r="F219" s="54">
        <v>2707</v>
      </c>
      <c r="G219" s="74">
        <f t="shared" si="7"/>
        <v>1</v>
      </c>
    </row>
    <row r="220" spans="1:7" x14ac:dyDescent="0.25">
      <c r="A220" s="128">
        <v>1713050</v>
      </c>
      <c r="B220" s="74" t="s">
        <v>1918</v>
      </c>
      <c r="C220" s="54">
        <v>50</v>
      </c>
      <c r="D220" s="54">
        <v>654</v>
      </c>
      <c r="E220" s="55">
        <f t="shared" si="6"/>
        <v>7.64525993883792E-2</v>
      </c>
      <c r="F220" s="54">
        <v>4164</v>
      </c>
      <c r="G220" s="74">
        <f t="shared" si="7"/>
        <v>1</v>
      </c>
    </row>
    <row r="221" spans="1:7" x14ac:dyDescent="0.25">
      <c r="A221" s="128">
        <v>1713140</v>
      </c>
      <c r="B221" s="74" t="s">
        <v>1919</v>
      </c>
      <c r="C221" s="54">
        <v>599</v>
      </c>
      <c r="D221" s="54">
        <v>4065</v>
      </c>
      <c r="E221" s="55">
        <f t="shared" si="6"/>
        <v>0.14735547355473555</v>
      </c>
      <c r="F221" s="54">
        <v>46812</v>
      </c>
      <c r="G221" s="74">
        <f t="shared" si="7"/>
        <v>0</v>
      </c>
    </row>
    <row r="222" spans="1:7" x14ac:dyDescent="0.25">
      <c r="A222" s="128">
        <v>1713170</v>
      </c>
      <c r="B222" s="74" t="s">
        <v>1920</v>
      </c>
      <c r="C222" s="54">
        <v>779</v>
      </c>
      <c r="D222" s="54">
        <v>2997</v>
      </c>
      <c r="E222" s="55">
        <f t="shared" si="6"/>
        <v>0.25992659325992662</v>
      </c>
      <c r="F222" s="54">
        <v>26797</v>
      </c>
      <c r="G222" s="74">
        <f t="shared" si="7"/>
        <v>0</v>
      </c>
    </row>
    <row r="223" spans="1:7" x14ac:dyDescent="0.25">
      <c r="A223" s="128">
        <v>1713230</v>
      </c>
      <c r="B223" s="74" t="s">
        <v>1921</v>
      </c>
      <c r="C223" s="54">
        <v>150</v>
      </c>
      <c r="D223" s="54">
        <v>1184</v>
      </c>
      <c r="E223" s="55">
        <f t="shared" si="6"/>
        <v>0.1266891891891892</v>
      </c>
      <c r="F223" s="54">
        <v>24455</v>
      </c>
      <c r="G223" s="74">
        <f t="shared" si="7"/>
        <v>0</v>
      </c>
    </row>
    <row r="224" spans="1:7" x14ac:dyDescent="0.25">
      <c r="A224" s="128">
        <v>1713240</v>
      </c>
      <c r="B224" s="74" t="s">
        <v>1922</v>
      </c>
      <c r="C224" s="54">
        <v>253</v>
      </c>
      <c r="D224" s="54">
        <v>1817</v>
      </c>
      <c r="E224" s="55">
        <f t="shared" si="6"/>
        <v>0.13924050632911392</v>
      </c>
      <c r="F224" s="54">
        <v>17538</v>
      </c>
      <c r="G224" s="74">
        <f t="shared" si="7"/>
        <v>1</v>
      </c>
    </row>
    <row r="225" spans="1:7" x14ac:dyDescent="0.25">
      <c r="A225" s="128">
        <v>1713260</v>
      </c>
      <c r="B225" s="74" t="s">
        <v>1923</v>
      </c>
      <c r="C225" s="54">
        <v>58</v>
      </c>
      <c r="D225" s="54">
        <v>514</v>
      </c>
      <c r="E225" s="55">
        <f t="shared" si="6"/>
        <v>0.11284046692607004</v>
      </c>
      <c r="F225" s="54">
        <v>4692</v>
      </c>
      <c r="G225" s="74">
        <f t="shared" si="7"/>
        <v>1</v>
      </c>
    </row>
    <row r="226" spans="1:7" x14ac:dyDescent="0.25">
      <c r="A226" s="128">
        <v>1713320</v>
      </c>
      <c r="B226" s="74" t="s">
        <v>1924</v>
      </c>
      <c r="C226" s="54">
        <v>2121</v>
      </c>
      <c r="D226" s="54">
        <v>4706</v>
      </c>
      <c r="E226" s="55">
        <f t="shared" si="6"/>
        <v>0.45070123246918825</v>
      </c>
      <c r="F226" s="54">
        <v>26834</v>
      </c>
      <c r="G226" s="74">
        <f t="shared" si="7"/>
        <v>0</v>
      </c>
    </row>
    <row r="227" spans="1:7" x14ac:dyDescent="0.25">
      <c r="A227" s="128">
        <v>1700007</v>
      </c>
      <c r="B227" s="74" t="s">
        <v>1925</v>
      </c>
      <c r="C227" s="54">
        <v>117</v>
      </c>
      <c r="D227" s="54">
        <v>834</v>
      </c>
      <c r="E227" s="55">
        <f t="shared" si="6"/>
        <v>0.14028776978417265</v>
      </c>
      <c r="F227" s="54">
        <v>4449</v>
      </c>
      <c r="G227" s="74">
        <f t="shared" si="7"/>
        <v>1</v>
      </c>
    </row>
    <row r="228" spans="1:7" x14ac:dyDescent="0.25">
      <c r="A228" s="128">
        <v>1713370</v>
      </c>
      <c r="B228" s="74" t="s">
        <v>1926</v>
      </c>
      <c r="C228" s="54">
        <v>44</v>
      </c>
      <c r="D228" s="54">
        <v>283</v>
      </c>
      <c r="E228" s="55">
        <f t="shared" si="6"/>
        <v>0.15547703180212014</v>
      </c>
      <c r="F228" s="54">
        <v>2093</v>
      </c>
      <c r="G228" s="74">
        <f t="shared" si="7"/>
        <v>1</v>
      </c>
    </row>
    <row r="229" spans="1:7" x14ac:dyDescent="0.25">
      <c r="A229" s="128">
        <v>1713410</v>
      </c>
      <c r="B229" s="74" t="s">
        <v>1927</v>
      </c>
      <c r="C229" s="54">
        <v>39</v>
      </c>
      <c r="D229" s="54">
        <v>331</v>
      </c>
      <c r="E229" s="55">
        <f t="shared" si="6"/>
        <v>0.11782477341389729</v>
      </c>
      <c r="F229" s="54">
        <v>1889</v>
      </c>
      <c r="G229" s="74">
        <f t="shared" si="7"/>
        <v>1</v>
      </c>
    </row>
    <row r="230" spans="1:7" x14ac:dyDescent="0.25">
      <c r="A230" s="128">
        <v>1713500</v>
      </c>
      <c r="B230" s="74" t="s">
        <v>1928</v>
      </c>
      <c r="C230" s="54">
        <v>136</v>
      </c>
      <c r="D230" s="54">
        <v>939</v>
      </c>
      <c r="E230" s="55">
        <f t="shared" si="6"/>
        <v>0.14483493077742279</v>
      </c>
      <c r="F230" s="54">
        <v>5452</v>
      </c>
      <c r="G230" s="74">
        <f t="shared" si="7"/>
        <v>1</v>
      </c>
    </row>
    <row r="231" spans="1:7" x14ac:dyDescent="0.25">
      <c r="A231" s="128">
        <v>1713530</v>
      </c>
      <c r="B231" s="74" t="s">
        <v>1929</v>
      </c>
      <c r="C231" s="54">
        <v>515</v>
      </c>
      <c r="D231" s="54">
        <v>9025</v>
      </c>
      <c r="E231" s="55">
        <f t="shared" si="6"/>
        <v>5.706371191135734E-2</v>
      </c>
      <c r="F231" s="54">
        <v>54984</v>
      </c>
      <c r="G231" s="74">
        <f t="shared" si="7"/>
        <v>0</v>
      </c>
    </row>
    <row r="232" spans="1:7" x14ac:dyDescent="0.25">
      <c r="A232" s="128">
        <v>1713560</v>
      </c>
      <c r="B232" s="74" t="s">
        <v>1930</v>
      </c>
      <c r="C232" s="54">
        <v>430</v>
      </c>
      <c r="D232" s="54">
        <v>3281</v>
      </c>
      <c r="E232" s="55">
        <f t="shared" si="6"/>
        <v>0.13105760438890582</v>
      </c>
      <c r="F232" s="54">
        <v>20019</v>
      </c>
      <c r="G232" s="74">
        <f t="shared" si="7"/>
        <v>0</v>
      </c>
    </row>
    <row r="233" spans="1:7" x14ac:dyDescent="0.25">
      <c r="A233" s="128">
        <v>1713590</v>
      </c>
      <c r="B233" s="74" t="s">
        <v>1931</v>
      </c>
      <c r="C233" s="54">
        <v>114</v>
      </c>
      <c r="D233" s="54">
        <v>373</v>
      </c>
      <c r="E233" s="55">
        <f t="shared" si="6"/>
        <v>0.30563002680965146</v>
      </c>
      <c r="F233" s="54">
        <v>2390</v>
      </c>
      <c r="G233" s="74">
        <f t="shared" si="7"/>
        <v>1</v>
      </c>
    </row>
    <row r="234" spans="1:7" x14ac:dyDescent="0.25">
      <c r="A234" s="128">
        <v>1700326</v>
      </c>
      <c r="B234" s="74" t="s">
        <v>1932</v>
      </c>
      <c r="C234" s="54">
        <v>125</v>
      </c>
      <c r="D234" s="54">
        <v>1316</v>
      </c>
      <c r="E234" s="55">
        <f t="shared" si="6"/>
        <v>9.4984802431610948E-2</v>
      </c>
      <c r="F234" s="54">
        <v>6955</v>
      </c>
      <c r="G234" s="74">
        <f t="shared" si="7"/>
        <v>1</v>
      </c>
    </row>
    <row r="235" spans="1:7" x14ac:dyDescent="0.25">
      <c r="A235" s="128">
        <v>1713660</v>
      </c>
      <c r="B235" s="74" t="s">
        <v>1933</v>
      </c>
      <c r="C235" s="54">
        <v>244</v>
      </c>
      <c r="D235" s="54">
        <v>952</v>
      </c>
      <c r="E235" s="55">
        <f t="shared" si="6"/>
        <v>0.25630252100840334</v>
      </c>
      <c r="F235" s="54">
        <v>6534</v>
      </c>
      <c r="G235" s="74">
        <f t="shared" si="7"/>
        <v>1</v>
      </c>
    </row>
    <row r="236" spans="1:7" x14ac:dyDescent="0.25">
      <c r="A236" s="128">
        <v>1736300</v>
      </c>
      <c r="B236" s="74" t="s">
        <v>1934</v>
      </c>
      <c r="C236" s="54">
        <v>468</v>
      </c>
      <c r="D236" s="54">
        <v>2033</v>
      </c>
      <c r="E236" s="55">
        <f t="shared" si="6"/>
        <v>0.23020167240531234</v>
      </c>
      <c r="F236" s="54">
        <v>19898</v>
      </c>
      <c r="G236" s="74">
        <f t="shared" si="7"/>
        <v>1</v>
      </c>
    </row>
    <row r="237" spans="1:7" x14ac:dyDescent="0.25">
      <c r="A237" s="128">
        <v>1713970</v>
      </c>
      <c r="B237" s="74" t="s">
        <v>1935</v>
      </c>
      <c r="C237" s="54">
        <v>343</v>
      </c>
      <c r="D237" s="54">
        <v>9534</v>
      </c>
      <c r="E237" s="55">
        <f t="shared" si="6"/>
        <v>3.5976505139500736E-2</v>
      </c>
      <c r="F237" s="54">
        <v>47934</v>
      </c>
      <c r="G237" s="74">
        <f t="shared" si="7"/>
        <v>0</v>
      </c>
    </row>
    <row r="238" spans="1:7" x14ac:dyDescent="0.25">
      <c r="A238" s="128">
        <v>1714050</v>
      </c>
      <c r="B238" s="74" t="s">
        <v>1936</v>
      </c>
      <c r="C238" s="54">
        <v>66</v>
      </c>
      <c r="D238" s="54">
        <v>739</v>
      </c>
      <c r="E238" s="55">
        <f t="shared" si="6"/>
        <v>8.9309878213802429E-2</v>
      </c>
      <c r="F238" s="54">
        <v>3885</v>
      </c>
      <c r="G238" s="74">
        <f t="shared" si="7"/>
        <v>1</v>
      </c>
    </row>
    <row r="239" spans="1:7" x14ac:dyDescent="0.25">
      <c r="A239" s="128">
        <v>1714100</v>
      </c>
      <c r="B239" s="74" t="s">
        <v>1937</v>
      </c>
      <c r="C239" s="54">
        <v>450</v>
      </c>
      <c r="D239" s="54">
        <v>3629</v>
      </c>
      <c r="E239" s="55">
        <f t="shared" si="6"/>
        <v>0.12400110223201984</v>
      </c>
      <c r="F239" s="54">
        <v>24086</v>
      </c>
      <c r="G239" s="74">
        <f t="shared" si="7"/>
        <v>0</v>
      </c>
    </row>
    <row r="240" spans="1:7" x14ac:dyDescent="0.25">
      <c r="A240" s="128">
        <v>1713860</v>
      </c>
      <c r="B240" s="74" t="s">
        <v>1938</v>
      </c>
      <c r="C240" s="54">
        <v>99</v>
      </c>
      <c r="D240" s="54">
        <v>452</v>
      </c>
      <c r="E240" s="55">
        <f t="shared" si="6"/>
        <v>0.21902654867256638</v>
      </c>
      <c r="F240" s="54">
        <v>2792</v>
      </c>
      <c r="G240" s="74">
        <f t="shared" si="7"/>
        <v>1</v>
      </c>
    </row>
    <row r="241" spans="1:7" x14ac:dyDescent="0.25">
      <c r="A241" s="128">
        <v>1714160</v>
      </c>
      <c r="B241" s="74" t="s">
        <v>1939</v>
      </c>
      <c r="C241" s="54">
        <v>36</v>
      </c>
      <c r="D241" s="54">
        <v>356</v>
      </c>
      <c r="E241" s="55">
        <f t="shared" si="6"/>
        <v>0.10112359550561797</v>
      </c>
      <c r="F241" s="54">
        <v>3590</v>
      </c>
      <c r="G241" s="74">
        <f t="shared" si="7"/>
        <v>1</v>
      </c>
    </row>
    <row r="242" spans="1:7" x14ac:dyDescent="0.25">
      <c r="A242" s="128">
        <v>1714250</v>
      </c>
      <c r="B242" s="74" t="s">
        <v>1940</v>
      </c>
      <c r="C242" s="54">
        <v>21</v>
      </c>
      <c r="D242" s="54">
        <v>317</v>
      </c>
      <c r="E242" s="55">
        <f t="shared" si="6"/>
        <v>6.6246056782334389E-2</v>
      </c>
      <c r="F242" s="54">
        <v>3252</v>
      </c>
      <c r="G242" s="74">
        <f t="shared" si="7"/>
        <v>1</v>
      </c>
    </row>
    <row r="243" spans="1:7" x14ac:dyDescent="0.25">
      <c r="A243" s="128">
        <v>1714350</v>
      </c>
      <c r="B243" s="74" t="s">
        <v>1941</v>
      </c>
      <c r="C243" s="54">
        <v>73</v>
      </c>
      <c r="D243" s="54">
        <v>651</v>
      </c>
      <c r="E243" s="55">
        <f t="shared" si="6"/>
        <v>0.11213517665130568</v>
      </c>
      <c r="F243" s="54">
        <v>3569</v>
      </c>
      <c r="G243" s="74">
        <f t="shared" si="7"/>
        <v>1</v>
      </c>
    </row>
    <row r="244" spans="1:7" x14ac:dyDescent="0.25">
      <c r="A244" s="128">
        <v>1714410</v>
      </c>
      <c r="B244" s="74" t="s">
        <v>1942</v>
      </c>
      <c r="C244" s="54">
        <v>10</v>
      </c>
      <c r="D244" s="54">
        <v>75</v>
      </c>
      <c r="E244" s="55">
        <f t="shared" si="6"/>
        <v>0.13333333333333333</v>
      </c>
      <c r="F244" s="54">
        <v>732</v>
      </c>
      <c r="G244" s="74">
        <f t="shared" si="7"/>
        <v>1</v>
      </c>
    </row>
    <row r="245" spans="1:7" x14ac:dyDescent="0.25">
      <c r="A245" s="128">
        <v>1714430</v>
      </c>
      <c r="B245" s="74" t="s">
        <v>1943</v>
      </c>
      <c r="C245" s="54">
        <v>133</v>
      </c>
      <c r="D245" s="54">
        <v>1814</v>
      </c>
      <c r="E245" s="55">
        <f t="shared" si="6"/>
        <v>7.3318632855567806E-2</v>
      </c>
      <c r="F245" s="54">
        <v>9802</v>
      </c>
      <c r="G245" s="74">
        <f t="shared" si="7"/>
        <v>1</v>
      </c>
    </row>
    <row r="246" spans="1:7" x14ac:dyDescent="0.25">
      <c r="A246" s="128">
        <v>1714460</v>
      </c>
      <c r="B246" s="74" t="s">
        <v>1944</v>
      </c>
      <c r="C246" s="54">
        <v>811</v>
      </c>
      <c r="D246" s="54">
        <v>8440</v>
      </c>
      <c r="E246" s="55">
        <f t="shared" si="6"/>
        <v>9.6090047393364936E-2</v>
      </c>
      <c r="F246" s="54">
        <v>84540</v>
      </c>
      <c r="G246" s="74">
        <f t="shared" si="7"/>
        <v>0</v>
      </c>
    </row>
    <row r="247" spans="1:7" x14ac:dyDescent="0.25">
      <c r="A247" s="128">
        <v>1714490</v>
      </c>
      <c r="B247" s="74" t="s">
        <v>1945</v>
      </c>
      <c r="C247" s="54">
        <v>273</v>
      </c>
      <c r="D247" s="54">
        <v>3576</v>
      </c>
      <c r="E247" s="55">
        <f t="shared" si="6"/>
        <v>7.6342281879194632E-2</v>
      </c>
      <c r="F247" s="54">
        <v>84540</v>
      </c>
      <c r="G247" s="74">
        <f t="shared" si="7"/>
        <v>0</v>
      </c>
    </row>
    <row r="248" spans="1:7" x14ac:dyDescent="0.25">
      <c r="A248" s="128">
        <v>1714580</v>
      </c>
      <c r="B248" s="74" t="s">
        <v>1946</v>
      </c>
      <c r="C248" s="54">
        <v>104</v>
      </c>
      <c r="D248" s="54">
        <v>1331</v>
      </c>
      <c r="E248" s="55">
        <f t="shared" si="6"/>
        <v>7.8136739293764093E-2</v>
      </c>
      <c r="F248" s="54">
        <v>19556</v>
      </c>
      <c r="G248" s="74">
        <f t="shared" si="7"/>
        <v>1</v>
      </c>
    </row>
    <row r="249" spans="1:7" x14ac:dyDescent="0.25">
      <c r="A249" s="128">
        <v>1714550</v>
      </c>
      <c r="B249" s="74" t="s">
        <v>1947</v>
      </c>
      <c r="C249" s="54">
        <v>236</v>
      </c>
      <c r="D249" s="54">
        <v>2409</v>
      </c>
      <c r="E249" s="55">
        <f t="shared" si="6"/>
        <v>9.7965960979659608E-2</v>
      </c>
      <c r="F249" s="54">
        <v>19556</v>
      </c>
      <c r="G249" s="74">
        <f t="shared" si="7"/>
        <v>1</v>
      </c>
    </row>
    <row r="250" spans="1:7" x14ac:dyDescent="0.25">
      <c r="A250" s="128">
        <v>1714640</v>
      </c>
      <c r="B250" s="74" t="s">
        <v>1948</v>
      </c>
      <c r="C250" s="54">
        <v>36</v>
      </c>
      <c r="D250" s="54">
        <v>259</v>
      </c>
      <c r="E250" s="55">
        <f t="shared" si="6"/>
        <v>0.138996138996139</v>
      </c>
      <c r="F250" s="54">
        <v>1832</v>
      </c>
      <c r="G250" s="74">
        <f t="shared" si="7"/>
        <v>1</v>
      </c>
    </row>
    <row r="251" spans="1:7" x14ac:dyDescent="0.25">
      <c r="A251" s="128">
        <v>1726180</v>
      </c>
      <c r="B251" s="74" t="s">
        <v>1949</v>
      </c>
      <c r="C251" s="54">
        <v>64</v>
      </c>
      <c r="D251" s="54">
        <v>454</v>
      </c>
      <c r="E251" s="55">
        <f t="shared" si="6"/>
        <v>0.14096916299559473</v>
      </c>
      <c r="F251" s="54">
        <v>9549</v>
      </c>
      <c r="G251" s="74">
        <f t="shared" si="7"/>
        <v>1</v>
      </c>
    </row>
    <row r="252" spans="1:7" x14ac:dyDescent="0.25">
      <c r="A252" s="128">
        <v>1714710</v>
      </c>
      <c r="B252" s="74" t="s">
        <v>1950</v>
      </c>
      <c r="C252" s="54">
        <v>112</v>
      </c>
      <c r="D252" s="54">
        <v>562</v>
      </c>
      <c r="E252" s="55">
        <f t="shared" si="6"/>
        <v>0.199288256227758</v>
      </c>
      <c r="F252" s="54">
        <v>5805</v>
      </c>
      <c r="G252" s="74">
        <f t="shared" si="7"/>
        <v>1</v>
      </c>
    </row>
    <row r="253" spans="1:7" x14ac:dyDescent="0.25">
      <c r="A253" s="128">
        <v>1714760</v>
      </c>
      <c r="B253" s="74" t="s">
        <v>1951</v>
      </c>
      <c r="C253" s="54">
        <v>90</v>
      </c>
      <c r="D253" s="54">
        <v>365</v>
      </c>
      <c r="E253" s="55">
        <f t="shared" si="6"/>
        <v>0.24657534246575341</v>
      </c>
      <c r="F253" s="54">
        <v>3884</v>
      </c>
      <c r="G253" s="74">
        <f t="shared" si="7"/>
        <v>1</v>
      </c>
    </row>
    <row r="254" spans="1:7" x14ac:dyDescent="0.25">
      <c r="A254" s="128">
        <v>1700044</v>
      </c>
      <c r="B254" s="74" t="s">
        <v>1952</v>
      </c>
      <c r="C254" s="54">
        <v>165</v>
      </c>
      <c r="D254" s="54">
        <v>1354</v>
      </c>
      <c r="E254" s="55">
        <f t="shared" si="6"/>
        <v>0.12186115214180207</v>
      </c>
      <c r="F254" s="54">
        <v>7933</v>
      </c>
      <c r="G254" s="74">
        <f t="shared" si="7"/>
        <v>1</v>
      </c>
    </row>
    <row r="255" spans="1:7" x14ac:dyDescent="0.25">
      <c r="A255" s="128">
        <v>1714940</v>
      </c>
      <c r="B255" s="74" t="s">
        <v>1953</v>
      </c>
      <c r="C255" s="54">
        <v>8</v>
      </c>
      <c r="D255" s="54">
        <v>79</v>
      </c>
      <c r="E255" s="55">
        <f t="shared" si="6"/>
        <v>0.10126582278481013</v>
      </c>
      <c r="F255" s="54">
        <v>626</v>
      </c>
      <c r="G255" s="74">
        <f t="shared" si="7"/>
        <v>1</v>
      </c>
    </row>
    <row r="256" spans="1:7" x14ac:dyDescent="0.25">
      <c r="A256" s="128">
        <v>1715030</v>
      </c>
      <c r="B256" s="74" t="s">
        <v>1954</v>
      </c>
      <c r="C256" s="54">
        <v>143</v>
      </c>
      <c r="D256" s="54">
        <v>1510</v>
      </c>
      <c r="E256" s="55">
        <f t="shared" si="6"/>
        <v>9.4701986754966883E-2</v>
      </c>
      <c r="F256" s="54">
        <v>30049</v>
      </c>
      <c r="G256" s="74">
        <f t="shared" si="7"/>
        <v>0</v>
      </c>
    </row>
    <row r="257" spans="1:7" x14ac:dyDescent="0.25">
      <c r="A257" s="128">
        <v>1715090</v>
      </c>
      <c r="B257" s="74" t="s">
        <v>1955</v>
      </c>
      <c r="C257" s="54">
        <v>31</v>
      </c>
      <c r="D257" s="54">
        <v>276</v>
      </c>
      <c r="E257" s="55">
        <f t="shared" si="6"/>
        <v>0.11231884057971014</v>
      </c>
      <c r="F257" s="54">
        <v>2475</v>
      </c>
      <c r="G257" s="74">
        <f t="shared" si="7"/>
        <v>1</v>
      </c>
    </row>
    <row r="258" spans="1:7" x14ac:dyDescent="0.25">
      <c r="A258" s="128">
        <v>1715100</v>
      </c>
      <c r="B258" s="74" t="s">
        <v>1956</v>
      </c>
      <c r="C258" s="54">
        <v>115</v>
      </c>
      <c r="D258" s="54">
        <v>959</v>
      </c>
      <c r="E258" s="55">
        <f t="shared" si="6"/>
        <v>0.11991657977059438</v>
      </c>
      <c r="F258" s="54">
        <v>6075</v>
      </c>
      <c r="G258" s="74">
        <f t="shared" si="7"/>
        <v>1</v>
      </c>
    </row>
    <row r="259" spans="1:7" x14ac:dyDescent="0.25">
      <c r="A259" s="128">
        <v>1715180</v>
      </c>
      <c r="B259" s="74" t="s">
        <v>1957</v>
      </c>
      <c r="C259" s="54">
        <v>56</v>
      </c>
      <c r="D259" s="54">
        <v>669</v>
      </c>
      <c r="E259" s="55">
        <f t="shared" si="6"/>
        <v>8.3707025411061287E-2</v>
      </c>
      <c r="F259" s="54">
        <v>3439</v>
      </c>
      <c r="G259" s="74">
        <f t="shared" si="7"/>
        <v>1</v>
      </c>
    </row>
    <row r="260" spans="1:7" x14ac:dyDescent="0.25">
      <c r="A260" s="128">
        <v>1701390</v>
      </c>
      <c r="B260" s="74" t="s">
        <v>1958</v>
      </c>
      <c r="C260" s="54">
        <v>33</v>
      </c>
      <c r="D260" s="54">
        <v>323</v>
      </c>
      <c r="E260" s="55">
        <f t="shared" si="6"/>
        <v>0.1021671826625387</v>
      </c>
      <c r="F260" s="54">
        <v>2597</v>
      </c>
      <c r="G260" s="74">
        <f t="shared" si="7"/>
        <v>1</v>
      </c>
    </row>
    <row r="261" spans="1:7" x14ac:dyDescent="0.25">
      <c r="A261" s="128">
        <v>1715400</v>
      </c>
      <c r="B261" s="74" t="s">
        <v>1959</v>
      </c>
      <c r="C261" s="54">
        <v>198</v>
      </c>
      <c r="D261" s="54">
        <v>1342</v>
      </c>
      <c r="E261" s="55">
        <f t="shared" si="6"/>
        <v>0.14754098360655737</v>
      </c>
      <c r="F261" s="54">
        <v>7819</v>
      </c>
      <c r="G261" s="74">
        <f t="shared" si="7"/>
        <v>1</v>
      </c>
    </row>
    <row r="262" spans="1:7" x14ac:dyDescent="0.25">
      <c r="A262" s="128">
        <v>1715420</v>
      </c>
      <c r="B262" s="74" t="s">
        <v>1960</v>
      </c>
      <c r="C262" s="54">
        <v>287</v>
      </c>
      <c r="D262" s="54">
        <v>2456</v>
      </c>
      <c r="E262" s="55">
        <f t="shared" ref="E262:E325" si="8">IF(D262&gt;0,C262/D262,0)</f>
        <v>0.11685667752442996</v>
      </c>
      <c r="F262" s="54">
        <v>21192</v>
      </c>
      <c r="G262" s="74">
        <f t="shared" si="7"/>
        <v>0</v>
      </c>
    </row>
    <row r="263" spans="1:7" x14ac:dyDescent="0.25">
      <c r="A263" s="128">
        <v>1710950</v>
      </c>
      <c r="B263" s="74" t="s">
        <v>1961</v>
      </c>
      <c r="C263" s="54">
        <v>131</v>
      </c>
      <c r="D263" s="54">
        <v>259</v>
      </c>
      <c r="E263" s="55">
        <f t="shared" si="8"/>
        <v>0.50579150579150578</v>
      </c>
      <c r="F263" s="54">
        <v>1766</v>
      </c>
      <c r="G263" s="74">
        <f t="shared" ref="G263:G326" si="9">IF(F263&lt;20000,1,0)</f>
        <v>1</v>
      </c>
    </row>
    <row r="264" spans="1:7" x14ac:dyDescent="0.25">
      <c r="A264" s="128">
        <v>1715450</v>
      </c>
      <c r="B264" s="74" t="s">
        <v>1962</v>
      </c>
      <c r="C264" s="54">
        <v>123</v>
      </c>
      <c r="D264" s="54">
        <v>843</v>
      </c>
      <c r="E264" s="55">
        <f t="shared" si="8"/>
        <v>0.14590747330960854</v>
      </c>
      <c r="F264" s="54">
        <v>13819</v>
      </c>
      <c r="G264" s="74">
        <f t="shared" si="9"/>
        <v>1</v>
      </c>
    </row>
    <row r="265" spans="1:7" x14ac:dyDescent="0.25">
      <c r="A265" s="128">
        <v>1715480</v>
      </c>
      <c r="B265" s="74" t="s">
        <v>1963</v>
      </c>
      <c r="C265" s="54">
        <v>192</v>
      </c>
      <c r="D265" s="54">
        <v>1708</v>
      </c>
      <c r="E265" s="55">
        <f t="shared" si="8"/>
        <v>0.11241217798594848</v>
      </c>
      <c r="F265" s="54">
        <v>15786</v>
      </c>
      <c r="G265" s="74">
        <f t="shared" si="9"/>
        <v>1</v>
      </c>
    </row>
    <row r="266" spans="1:7" x14ac:dyDescent="0.25">
      <c r="A266" s="128">
        <v>1715490</v>
      </c>
      <c r="B266" s="74" t="s">
        <v>1964</v>
      </c>
      <c r="C266" s="54">
        <v>75</v>
      </c>
      <c r="D266" s="54">
        <v>782</v>
      </c>
      <c r="E266" s="55">
        <f t="shared" si="8"/>
        <v>9.5907928388746802E-2</v>
      </c>
      <c r="F266" s="54">
        <v>4871</v>
      </c>
      <c r="G266" s="74">
        <f t="shared" si="9"/>
        <v>1</v>
      </c>
    </row>
    <row r="267" spans="1:7" x14ac:dyDescent="0.25">
      <c r="A267" s="128">
        <v>1715630</v>
      </c>
      <c r="B267" s="74" t="s">
        <v>1965</v>
      </c>
      <c r="C267" s="54">
        <v>111</v>
      </c>
      <c r="D267" s="54">
        <v>704</v>
      </c>
      <c r="E267" s="55">
        <f t="shared" si="8"/>
        <v>0.15767045454545456</v>
      </c>
      <c r="F267" s="54">
        <v>8880</v>
      </c>
      <c r="G267" s="74">
        <f t="shared" si="9"/>
        <v>1</v>
      </c>
    </row>
    <row r="268" spans="1:7" x14ac:dyDescent="0.25">
      <c r="A268" s="128">
        <v>1715660</v>
      </c>
      <c r="B268" s="74" t="s">
        <v>1966</v>
      </c>
      <c r="C268" s="54">
        <v>22</v>
      </c>
      <c r="D268" s="54">
        <v>497</v>
      </c>
      <c r="E268" s="55">
        <f t="shared" si="8"/>
        <v>4.4265593561368208E-2</v>
      </c>
      <c r="F268" s="54">
        <v>4242</v>
      </c>
      <c r="G268" s="74">
        <f t="shared" si="9"/>
        <v>1</v>
      </c>
    </row>
    <row r="269" spans="1:7" x14ac:dyDescent="0.25">
      <c r="A269" s="128">
        <v>1715700</v>
      </c>
      <c r="B269" s="74" t="s">
        <v>1967</v>
      </c>
      <c r="C269" s="54">
        <v>97</v>
      </c>
      <c r="D269" s="54">
        <v>2794</v>
      </c>
      <c r="E269" s="55">
        <f t="shared" si="8"/>
        <v>3.4717251252684322E-2</v>
      </c>
      <c r="F269" s="54">
        <v>19925</v>
      </c>
      <c r="G269" s="74">
        <f t="shared" si="9"/>
        <v>1</v>
      </c>
    </row>
    <row r="270" spans="1:7" x14ac:dyDescent="0.25">
      <c r="A270" s="128">
        <v>1741580</v>
      </c>
      <c r="B270" s="74" t="s">
        <v>1968</v>
      </c>
      <c r="C270" s="54">
        <v>460</v>
      </c>
      <c r="D270" s="54">
        <v>1768</v>
      </c>
      <c r="E270" s="55">
        <f t="shared" si="8"/>
        <v>0.26018099547511314</v>
      </c>
      <c r="F270" s="54">
        <v>10799</v>
      </c>
      <c r="G270" s="74">
        <f t="shared" si="9"/>
        <v>1</v>
      </c>
    </row>
    <row r="271" spans="1:7" x14ac:dyDescent="0.25">
      <c r="A271" s="128">
        <v>1715750</v>
      </c>
      <c r="B271" s="74" t="s">
        <v>1969</v>
      </c>
      <c r="C271" s="54">
        <v>32</v>
      </c>
      <c r="D271" s="54">
        <v>279</v>
      </c>
      <c r="E271" s="55">
        <f t="shared" si="8"/>
        <v>0.11469534050179211</v>
      </c>
      <c r="F271" s="54">
        <v>1871</v>
      </c>
      <c r="G271" s="74">
        <f t="shared" si="9"/>
        <v>1</v>
      </c>
    </row>
    <row r="272" spans="1:7" x14ac:dyDescent="0.25">
      <c r="A272" s="128">
        <v>1715780</v>
      </c>
      <c r="B272" s="74" t="s">
        <v>1970</v>
      </c>
      <c r="C272" s="54">
        <v>183</v>
      </c>
      <c r="D272" s="54">
        <v>1239</v>
      </c>
      <c r="E272" s="55">
        <f t="shared" si="8"/>
        <v>0.14769975786924938</v>
      </c>
      <c r="F272" s="54">
        <v>11038</v>
      </c>
      <c r="G272" s="74">
        <f t="shared" si="9"/>
        <v>1</v>
      </c>
    </row>
    <row r="273" spans="1:7" x14ac:dyDescent="0.25">
      <c r="A273" s="128">
        <v>1715820</v>
      </c>
      <c r="B273" s="74" t="s">
        <v>1971</v>
      </c>
      <c r="C273" s="54">
        <v>62</v>
      </c>
      <c r="D273" s="54">
        <v>850</v>
      </c>
      <c r="E273" s="55">
        <f t="shared" si="8"/>
        <v>7.2941176470588232E-2</v>
      </c>
      <c r="F273" s="54">
        <v>7350</v>
      </c>
      <c r="G273" s="74">
        <f t="shared" si="9"/>
        <v>1</v>
      </c>
    </row>
    <row r="274" spans="1:7" x14ac:dyDescent="0.25">
      <c r="A274" s="128">
        <v>1715840</v>
      </c>
      <c r="B274" s="74" t="s">
        <v>1972</v>
      </c>
      <c r="C274" s="54">
        <v>35</v>
      </c>
      <c r="D274" s="54">
        <v>730</v>
      </c>
      <c r="E274" s="55">
        <f t="shared" si="8"/>
        <v>4.7945205479452052E-2</v>
      </c>
      <c r="F274" s="54">
        <v>13037</v>
      </c>
      <c r="G274" s="74">
        <f t="shared" si="9"/>
        <v>1</v>
      </c>
    </row>
    <row r="275" spans="1:7" x14ac:dyDescent="0.25">
      <c r="A275" s="128">
        <v>1715900</v>
      </c>
      <c r="B275" s="74" t="s">
        <v>1973</v>
      </c>
      <c r="C275" s="54">
        <v>981</v>
      </c>
      <c r="D275" s="54">
        <v>4241</v>
      </c>
      <c r="E275" s="55">
        <f t="shared" si="8"/>
        <v>0.23131336948832823</v>
      </c>
      <c r="F275" s="54">
        <v>28026</v>
      </c>
      <c r="G275" s="74">
        <f t="shared" si="9"/>
        <v>0</v>
      </c>
    </row>
    <row r="276" spans="1:7" x14ac:dyDescent="0.25">
      <c r="A276" s="128">
        <v>1715930</v>
      </c>
      <c r="B276" s="74" t="s">
        <v>1974</v>
      </c>
      <c r="C276" s="54">
        <v>78</v>
      </c>
      <c r="D276" s="54">
        <v>2441</v>
      </c>
      <c r="E276" s="55">
        <f t="shared" si="8"/>
        <v>3.1954117165096274E-2</v>
      </c>
      <c r="F276" s="54">
        <v>20523</v>
      </c>
      <c r="G276" s="74">
        <f t="shared" si="9"/>
        <v>0</v>
      </c>
    </row>
    <row r="277" spans="1:7" x14ac:dyDescent="0.25">
      <c r="A277" s="128">
        <v>1711400</v>
      </c>
      <c r="B277" s="74" t="s">
        <v>1975</v>
      </c>
      <c r="C277" s="54">
        <v>82</v>
      </c>
      <c r="D277" s="54">
        <v>462</v>
      </c>
      <c r="E277" s="55">
        <f t="shared" si="8"/>
        <v>0.1774891774891775</v>
      </c>
      <c r="F277" s="54">
        <v>3061</v>
      </c>
      <c r="G277" s="74">
        <f t="shared" si="9"/>
        <v>1</v>
      </c>
    </row>
    <row r="278" spans="1:7" x14ac:dyDescent="0.25">
      <c r="A278" s="128">
        <v>1716020</v>
      </c>
      <c r="B278" s="74" t="s">
        <v>1976</v>
      </c>
      <c r="C278" s="54">
        <v>81</v>
      </c>
      <c r="D278" s="54">
        <v>382</v>
      </c>
      <c r="E278" s="55">
        <f t="shared" si="8"/>
        <v>0.21204188481675393</v>
      </c>
      <c r="F278" s="54">
        <v>2317</v>
      </c>
      <c r="G278" s="74">
        <f t="shared" si="9"/>
        <v>1</v>
      </c>
    </row>
    <row r="279" spans="1:7" x14ac:dyDescent="0.25">
      <c r="A279" s="128">
        <v>1716050</v>
      </c>
      <c r="B279" s="74" t="s">
        <v>1977</v>
      </c>
      <c r="C279" s="54">
        <v>93</v>
      </c>
      <c r="D279" s="54">
        <v>827</v>
      </c>
      <c r="E279" s="55">
        <f t="shared" si="8"/>
        <v>0.1124546553808948</v>
      </c>
      <c r="F279" s="54">
        <v>6065</v>
      </c>
      <c r="G279" s="74">
        <f t="shared" si="9"/>
        <v>1</v>
      </c>
    </row>
    <row r="280" spans="1:7" x14ac:dyDescent="0.25">
      <c r="A280" s="128">
        <v>1716080</v>
      </c>
      <c r="B280" s="74" t="s">
        <v>1978</v>
      </c>
      <c r="C280" s="54">
        <v>1006</v>
      </c>
      <c r="D280" s="54">
        <v>4368</v>
      </c>
      <c r="E280" s="55">
        <f t="shared" si="8"/>
        <v>0.2303113553113553</v>
      </c>
      <c r="F280" s="54">
        <v>32301</v>
      </c>
      <c r="G280" s="74">
        <f t="shared" si="9"/>
        <v>0</v>
      </c>
    </row>
    <row r="281" spans="1:7" x14ac:dyDescent="0.25">
      <c r="A281" s="128">
        <v>1700045</v>
      </c>
      <c r="B281" s="74" t="s">
        <v>1979</v>
      </c>
      <c r="C281" s="54">
        <v>159</v>
      </c>
      <c r="D281" s="54">
        <v>719</v>
      </c>
      <c r="E281" s="55">
        <f t="shared" si="8"/>
        <v>0.2211404728789986</v>
      </c>
      <c r="F281" s="54">
        <v>4676</v>
      </c>
      <c r="G281" s="74">
        <f t="shared" si="9"/>
        <v>1</v>
      </c>
    </row>
    <row r="282" spans="1:7" x14ac:dyDescent="0.25">
      <c r="A282" s="128">
        <v>1716140</v>
      </c>
      <c r="B282" s="74" t="s">
        <v>1980</v>
      </c>
      <c r="C282" s="54">
        <v>78</v>
      </c>
      <c r="D282" s="54">
        <v>516</v>
      </c>
      <c r="E282" s="55">
        <f t="shared" si="8"/>
        <v>0.15116279069767441</v>
      </c>
      <c r="F282" s="54">
        <v>3338</v>
      </c>
      <c r="G282" s="74">
        <f t="shared" si="9"/>
        <v>1</v>
      </c>
    </row>
    <row r="283" spans="1:7" x14ac:dyDescent="0.25">
      <c r="A283" s="128">
        <v>1716230</v>
      </c>
      <c r="B283" s="74" t="s">
        <v>1981</v>
      </c>
      <c r="C283" s="54">
        <v>18</v>
      </c>
      <c r="D283" s="54">
        <v>176</v>
      </c>
      <c r="E283" s="55">
        <f t="shared" si="8"/>
        <v>0.10227272727272728</v>
      </c>
      <c r="F283" s="54">
        <v>1703</v>
      </c>
      <c r="G283" s="74">
        <f t="shared" si="9"/>
        <v>1</v>
      </c>
    </row>
    <row r="284" spans="1:7" x14ac:dyDescent="0.25">
      <c r="A284" s="128">
        <v>1716260</v>
      </c>
      <c r="B284" s="74" t="s">
        <v>1982</v>
      </c>
      <c r="C284" s="54">
        <v>16</v>
      </c>
      <c r="D284" s="54">
        <v>182</v>
      </c>
      <c r="E284" s="55">
        <f t="shared" si="8"/>
        <v>8.7912087912087919E-2</v>
      </c>
      <c r="F284" s="54">
        <v>3827</v>
      </c>
      <c r="G284" s="74">
        <f t="shared" si="9"/>
        <v>1</v>
      </c>
    </row>
    <row r="285" spans="1:7" x14ac:dyDescent="0.25">
      <c r="A285" s="128">
        <v>1716290</v>
      </c>
      <c r="B285" s="74" t="s">
        <v>1983</v>
      </c>
      <c r="C285" s="54">
        <v>121</v>
      </c>
      <c r="D285" s="54">
        <v>861</v>
      </c>
      <c r="E285" s="55">
        <f t="shared" si="8"/>
        <v>0.14053426248548201</v>
      </c>
      <c r="F285" s="54">
        <v>8153</v>
      </c>
      <c r="G285" s="74">
        <f t="shared" si="9"/>
        <v>1</v>
      </c>
    </row>
    <row r="286" spans="1:7" x14ac:dyDescent="0.25">
      <c r="A286" s="128">
        <v>1716320</v>
      </c>
      <c r="B286" s="74" t="s">
        <v>1984</v>
      </c>
      <c r="C286" s="54">
        <v>14</v>
      </c>
      <c r="D286" s="54">
        <v>98</v>
      </c>
      <c r="E286" s="55">
        <f t="shared" si="8"/>
        <v>0.14285714285714285</v>
      </c>
      <c r="F286" s="54">
        <v>808</v>
      </c>
      <c r="G286" s="74">
        <f t="shared" si="9"/>
        <v>1</v>
      </c>
    </row>
    <row r="287" spans="1:7" x14ac:dyDescent="0.25">
      <c r="A287" s="128">
        <v>1730900</v>
      </c>
      <c r="B287" s="74" t="s">
        <v>1985</v>
      </c>
      <c r="C287" s="54">
        <v>86</v>
      </c>
      <c r="D287" s="54">
        <v>205</v>
      </c>
      <c r="E287" s="55">
        <f t="shared" si="8"/>
        <v>0.4195121951219512</v>
      </c>
      <c r="F287" s="54">
        <v>1393</v>
      </c>
      <c r="G287" s="74">
        <f t="shared" si="9"/>
        <v>1</v>
      </c>
    </row>
    <row r="288" spans="1:7" x14ac:dyDescent="0.25">
      <c r="A288" s="128">
        <v>1716350</v>
      </c>
      <c r="B288" s="74" t="s">
        <v>1986</v>
      </c>
      <c r="C288" s="54">
        <v>157</v>
      </c>
      <c r="D288" s="54">
        <v>2795</v>
      </c>
      <c r="E288" s="55">
        <f t="shared" si="8"/>
        <v>5.6171735241502686E-2</v>
      </c>
      <c r="F288" s="54">
        <v>16088</v>
      </c>
      <c r="G288" s="74">
        <f t="shared" si="9"/>
        <v>1</v>
      </c>
    </row>
    <row r="289" spans="1:7" x14ac:dyDescent="0.25">
      <c r="A289" s="128">
        <v>1716380</v>
      </c>
      <c r="B289" s="74" t="s">
        <v>1987</v>
      </c>
      <c r="C289" s="54">
        <v>165</v>
      </c>
      <c r="D289" s="54">
        <v>6105</v>
      </c>
      <c r="E289" s="55">
        <f t="shared" si="8"/>
        <v>2.7027027027027029E-2</v>
      </c>
      <c r="F289" s="54">
        <v>30444</v>
      </c>
      <c r="G289" s="74">
        <f t="shared" si="9"/>
        <v>0</v>
      </c>
    </row>
    <row r="290" spans="1:7" x14ac:dyDescent="0.25">
      <c r="A290" s="128">
        <v>1716410</v>
      </c>
      <c r="B290" s="74" t="s">
        <v>1988</v>
      </c>
      <c r="C290" s="54">
        <v>159</v>
      </c>
      <c r="D290" s="54">
        <v>1686</v>
      </c>
      <c r="E290" s="55">
        <f t="shared" si="8"/>
        <v>9.4306049822064059E-2</v>
      </c>
      <c r="F290" s="54">
        <v>9024</v>
      </c>
      <c r="G290" s="74">
        <f t="shared" si="9"/>
        <v>1</v>
      </c>
    </row>
    <row r="291" spans="1:7" x14ac:dyDescent="0.25">
      <c r="A291" s="128">
        <v>1700092</v>
      </c>
      <c r="B291" s="74" t="s">
        <v>1989</v>
      </c>
      <c r="C291" s="54">
        <v>219</v>
      </c>
      <c r="D291" s="54">
        <v>1083</v>
      </c>
      <c r="E291" s="55">
        <f t="shared" si="8"/>
        <v>0.20221606648199447</v>
      </c>
      <c r="F291" s="54">
        <v>5896</v>
      </c>
      <c r="G291" s="74">
        <f t="shared" si="9"/>
        <v>1</v>
      </c>
    </row>
    <row r="292" spans="1:7" x14ac:dyDescent="0.25">
      <c r="A292" s="128">
        <v>1716560</v>
      </c>
      <c r="B292" s="74" t="s">
        <v>1990</v>
      </c>
      <c r="C292" s="54">
        <v>39</v>
      </c>
      <c r="D292" s="54">
        <v>894</v>
      </c>
      <c r="E292" s="55">
        <f t="shared" si="8"/>
        <v>4.3624161073825503E-2</v>
      </c>
      <c r="F292" s="54">
        <v>6574</v>
      </c>
      <c r="G292" s="74">
        <f t="shared" si="9"/>
        <v>1</v>
      </c>
    </row>
    <row r="293" spans="1:7" x14ac:dyDescent="0.25">
      <c r="A293" s="128">
        <v>1716530</v>
      </c>
      <c r="B293" s="74" t="s">
        <v>1991</v>
      </c>
      <c r="C293" s="54">
        <v>17</v>
      </c>
      <c r="D293" s="54">
        <v>224</v>
      </c>
      <c r="E293" s="55">
        <f t="shared" si="8"/>
        <v>7.5892857142857137E-2</v>
      </c>
      <c r="F293" s="54">
        <v>1935</v>
      </c>
      <c r="G293" s="74">
        <f t="shared" si="9"/>
        <v>1</v>
      </c>
    </row>
    <row r="294" spans="1:7" x14ac:dyDescent="0.25">
      <c r="A294" s="128">
        <v>1716590</v>
      </c>
      <c r="B294" s="74" t="s">
        <v>1992</v>
      </c>
      <c r="C294" s="54">
        <v>36</v>
      </c>
      <c r="D294" s="54">
        <v>263</v>
      </c>
      <c r="E294" s="55">
        <f t="shared" si="8"/>
        <v>0.13688212927756654</v>
      </c>
      <c r="F294" s="54">
        <v>2339</v>
      </c>
      <c r="G294" s="74">
        <f t="shared" si="9"/>
        <v>1</v>
      </c>
    </row>
    <row r="295" spans="1:7" x14ac:dyDescent="0.25">
      <c r="A295" s="128">
        <v>1700041</v>
      </c>
      <c r="B295" s="74" t="s">
        <v>1993</v>
      </c>
      <c r="C295" s="54">
        <v>109</v>
      </c>
      <c r="D295" s="54">
        <v>994</v>
      </c>
      <c r="E295" s="55">
        <f t="shared" si="8"/>
        <v>0.1096579476861167</v>
      </c>
      <c r="F295" s="54">
        <v>5934</v>
      </c>
      <c r="G295" s="74">
        <f t="shared" si="9"/>
        <v>1</v>
      </c>
    </row>
    <row r="296" spans="1:7" x14ac:dyDescent="0.25">
      <c r="A296" s="128">
        <v>1716650</v>
      </c>
      <c r="B296" s="74" t="s">
        <v>1994</v>
      </c>
      <c r="C296" s="54">
        <v>22</v>
      </c>
      <c r="D296" s="54">
        <v>179</v>
      </c>
      <c r="E296" s="55">
        <f t="shared" si="8"/>
        <v>0.12290502793296089</v>
      </c>
      <c r="F296" s="54">
        <v>1721</v>
      </c>
      <c r="G296" s="74">
        <f t="shared" si="9"/>
        <v>1</v>
      </c>
    </row>
    <row r="297" spans="1:7" x14ac:dyDescent="0.25">
      <c r="A297" s="128">
        <v>1716680</v>
      </c>
      <c r="B297" s="74" t="s">
        <v>1995</v>
      </c>
      <c r="C297" s="54">
        <v>267</v>
      </c>
      <c r="D297" s="54">
        <v>1179</v>
      </c>
      <c r="E297" s="55">
        <f t="shared" si="8"/>
        <v>0.22646310432569974</v>
      </c>
      <c r="F297" s="54">
        <v>7629</v>
      </c>
      <c r="G297" s="74">
        <f t="shared" si="9"/>
        <v>1</v>
      </c>
    </row>
    <row r="298" spans="1:7" x14ac:dyDescent="0.25">
      <c r="A298" s="128">
        <v>1740500</v>
      </c>
      <c r="B298" s="74" t="s">
        <v>1996</v>
      </c>
      <c r="C298" s="54">
        <v>133</v>
      </c>
      <c r="D298" s="54">
        <v>2313</v>
      </c>
      <c r="E298" s="55">
        <f t="shared" si="8"/>
        <v>5.7501080847384346E-2</v>
      </c>
      <c r="F298" s="54">
        <v>22650</v>
      </c>
      <c r="G298" s="74">
        <f t="shared" si="9"/>
        <v>0</v>
      </c>
    </row>
    <row r="299" spans="1:7" x14ac:dyDescent="0.25">
      <c r="A299" s="128">
        <v>1716800</v>
      </c>
      <c r="B299" s="74" t="s">
        <v>1997</v>
      </c>
      <c r="C299" s="54">
        <v>241</v>
      </c>
      <c r="D299" s="54">
        <v>4247</v>
      </c>
      <c r="E299" s="55">
        <f t="shared" si="8"/>
        <v>5.6745938309394867E-2</v>
      </c>
      <c r="F299" s="54">
        <v>29925</v>
      </c>
      <c r="G299" s="74">
        <f t="shared" si="9"/>
        <v>0</v>
      </c>
    </row>
    <row r="300" spans="1:7" x14ac:dyDescent="0.25">
      <c r="A300" s="128">
        <v>1716830</v>
      </c>
      <c r="B300" s="74" t="s">
        <v>1998</v>
      </c>
      <c r="C300" s="54">
        <v>646</v>
      </c>
      <c r="D300" s="54">
        <v>8923</v>
      </c>
      <c r="E300" s="55">
        <f t="shared" si="8"/>
        <v>7.2397175837722733E-2</v>
      </c>
      <c r="F300" s="54">
        <v>164065</v>
      </c>
      <c r="G300" s="74">
        <f t="shared" si="9"/>
        <v>0</v>
      </c>
    </row>
    <row r="301" spans="1:7" x14ac:dyDescent="0.25">
      <c r="A301" s="128">
        <v>1716860</v>
      </c>
      <c r="B301" s="74" t="s">
        <v>1999</v>
      </c>
      <c r="C301" s="54">
        <v>50</v>
      </c>
      <c r="D301" s="54">
        <v>1455</v>
      </c>
      <c r="E301" s="55">
        <f t="shared" si="8"/>
        <v>3.4364261168384883E-2</v>
      </c>
      <c r="F301" s="54">
        <v>8483</v>
      </c>
      <c r="G301" s="74">
        <f t="shared" si="9"/>
        <v>1</v>
      </c>
    </row>
    <row r="302" spans="1:7" x14ac:dyDescent="0.25">
      <c r="A302" s="128">
        <v>1716920</v>
      </c>
      <c r="B302" s="74" t="s">
        <v>2000</v>
      </c>
      <c r="C302" s="54">
        <v>453</v>
      </c>
      <c r="D302" s="54">
        <v>5838</v>
      </c>
      <c r="E302" s="55">
        <f t="shared" si="8"/>
        <v>7.7595066803699903E-2</v>
      </c>
      <c r="F302" s="54">
        <v>42603</v>
      </c>
      <c r="G302" s="74">
        <f t="shared" si="9"/>
        <v>0</v>
      </c>
    </row>
    <row r="303" spans="1:7" x14ac:dyDescent="0.25">
      <c r="A303" s="128">
        <v>1726820</v>
      </c>
      <c r="B303" s="74" t="s">
        <v>2001</v>
      </c>
      <c r="C303" s="54">
        <v>74</v>
      </c>
      <c r="D303" s="54">
        <v>747</v>
      </c>
      <c r="E303" s="55">
        <f t="shared" si="8"/>
        <v>9.906291834002677E-2</v>
      </c>
      <c r="F303" s="54">
        <v>7636</v>
      </c>
      <c r="G303" s="74">
        <f t="shared" si="9"/>
        <v>1</v>
      </c>
    </row>
    <row r="304" spans="1:7" x14ac:dyDescent="0.25">
      <c r="A304" s="128">
        <v>1700014</v>
      </c>
      <c r="B304" s="74" t="s">
        <v>2002</v>
      </c>
      <c r="C304" s="54">
        <v>60</v>
      </c>
      <c r="D304" s="54">
        <v>611</v>
      </c>
      <c r="E304" s="55">
        <f t="shared" si="8"/>
        <v>9.8199672667757767E-2</v>
      </c>
      <c r="F304" s="54">
        <v>3816</v>
      </c>
      <c r="G304" s="74">
        <f t="shared" si="9"/>
        <v>1</v>
      </c>
    </row>
    <row r="305" spans="1:7" x14ac:dyDescent="0.25">
      <c r="A305" s="128">
        <v>1717160</v>
      </c>
      <c r="B305" s="74" t="s">
        <v>2003</v>
      </c>
      <c r="C305" s="54">
        <v>86</v>
      </c>
      <c r="D305" s="54">
        <v>914</v>
      </c>
      <c r="E305" s="55">
        <f t="shared" si="8"/>
        <v>9.4091903719912467E-2</v>
      </c>
      <c r="F305" s="54">
        <v>9966</v>
      </c>
      <c r="G305" s="74">
        <f t="shared" si="9"/>
        <v>1</v>
      </c>
    </row>
    <row r="306" spans="1:7" x14ac:dyDescent="0.25">
      <c r="A306" s="128">
        <v>1717190</v>
      </c>
      <c r="B306" s="74" t="s">
        <v>2004</v>
      </c>
      <c r="C306" s="54">
        <v>17</v>
      </c>
      <c r="D306" s="54">
        <v>97</v>
      </c>
      <c r="E306" s="55">
        <f t="shared" si="8"/>
        <v>0.17525773195876287</v>
      </c>
      <c r="F306" s="54">
        <v>867</v>
      </c>
      <c r="G306" s="74">
        <f t="shared" si="9"/>
        <v>1</v>
      </c>
    </row>
    <row r="307" spans="1:7" x14ac:dyDescent="0.25">
      <c r="A307" s="128">
        <v>1717220</v>
      </c>
      <c r="B307" s="74" t="s">
        <v>2005</v>
      </c>
      <c r="C307" s="54">
        <v>26</v>
      </c>
      <c r="D307" s="54">
        <v>261</v>
      </c>
      <c r="E307" s="55">
        <f t="shared" si="8"/>
        <v>9.9616858237547887E-2</v>
      </c>
      <c r="F307" s="54">
        <v>2338</v>
      </c>
      <c r="G307" s="74">
        <f t="shared" si="9"/>
        <v>1</v>
      </c>
    </row>
    <row r="308" spans="1:7" x14ac:dyDescent="0.25">
      <c r="A308" s="128">
        <v>1717280</v>
      </c>
      <c r="B308" s="74" t="s">
        <v>2006</v>
      </c>
      <c r="C308" s="54">
        <v>1584</v>
      </c>
      <c r="D308" s="54">
        <v>6793</v>
      </c>
      <c r="E308" s="55">
        <f t="shared" si="8"/>
        <v>0.23318121595760341</v>
      </c>
      <c r="F308" s="54">
        <v>40776</v>
      </c>
      <c r="G308" s="74">
        <f t="shared" si="9"/>
        <v>0</v>
      </c>
    </row>
    <row r="309" spans="1:7" x14ac:dyDescent="0.25">
      <c r="A309" s="128">
        <v>1717310</v>
      </c>
      <c r="B309" s="74" t="s">
        <v>2007</v>
      </c>
      <c r="C309" s="54">
        <v>136</v>
      </c>
      <c r="D309" s="54">
        <v>748</v>
      </c>
      <c r="E309" s="55">
        <f t="shared" si="8"/>
        <v>0.18181818181818182</v>
      </c>
      <c r="F309" s="54">
        <v>7577</v>
      </c>
      <c r="G309" s="74">
        <f t="shared" si="9"/>
        <v>1</v>
      </c>
    </row>
    <row r="310" spans="1:7" x14ac:dyDescent="0.25">
      <c r="A310" s="128">
        <v>1717340</v>
      </c>
      <c r="B310" s="74" t="s">
        <v>2008</v>
      </c>
      <c r="C310" s="54">
        <v>140</v>
      </c>
      <c r="D310" s="54">
        <v>1732</v>
      </c>
      <c r="E310" s="55">
        <f t="shared" si="8"/>
        <v>8.0831408775981523E-2</v>
      </c>
      <c r="F310" s="54">
        <v>38166</v>
      </c>
      <c r="G310" s="74">
        <f t="shared" si="9"/>
        <v>0</v>
      </c>
    </row>
    <row r="311" spans="1:7" x14ac:dyDescent="0.25">
      <c r="A311" s="128">
        <v>1717370</v>
      </c>
      <c r="B311" s="74" t="s">
        <v>2009</v>
      </c>
      <c r="C311" s="54">
        <v>60</v>
      </c>
      <c r="D311" s="54">
        <v>506</v>
      </c>
      <c r="E311" s="55">
        <f t="shared" si="8"/>
        <v>0.11857707509881422</v>
      </c>
      <c r="F311" s="54">
        <v>3097</v>
      </c>
      <c r="G311" s="74">
        <f t="shared" si="9"/>
        <v>1</v>
      </c>
    </row>
    <row r="312" spans="1:7" x14ac:dyDescent="0.25">
      <c r="A312" s="128">
        <v>1717490</v>
      </c>
      <c r="B312" s="74" t="s">
        <v>2010</v>
      </c>
      <c r="C312" s="54">
        <v>21</v>
      </c>
      <c r="D312" s="54">
        <v>199</v>
      </c>
      <c r="E312" s="55">
        <f t="shared" si="8"/>
        <v>0.10552763819095477</v>
      </c>
      <c r="F312" s="54">
        <v>2576</v>
      </c>
      <c r="G312" s="74">
        <f t="shared" si="9"/>
        <v>1</v>
      </c>
    </row>
    <row r="313" spans="1:7" x14ac:dyDescent="0.25">
      <c r="A313" s="128">
        <v>1717550</v>
      </c>
      <c r="B313" s="74" t="s">
        <v>2011</v>
      </c>
      <c r="C313" s="54">
        <v>120</v>
      </c>
      <c r="D313" s="54">
        <v>2513</v>
      </c>
      <c r="E313" s="55">
        <f t="shared" si="8"/>
        <v>4.7751691205730203E-2</v>
      </c>
      <c r="F313" s="54">
        <v>44130</v>
      </c>
      <c r="G313" s="74">
        <f t="shared" si="9"/>
        <v>0</v>
      </c>
    </row>
    <row r="314" spans="1:7" x14ac:dyDescent="0.25">
      <c r="A314" s="128">
        <v>1717520</v>
      </c>
      <c r="B314" s="74" t="s">
        <v>2012</v>
      </c>
      <c r="C314" s="54">
        <v>257</v>
      </c>
      <c r="D314" s="54">
        <v>3978</v>
      </c>
      <c r="E314" s="55">
        <f t="shared" si="8"/>
        <v>6.4605329311211671E-2</v>
      </c>
      <c r="F314" s="54">
        <v>29950</v>
      </c>
      <c r="G314" s="74">
        <f t="shared" si="9"/>
        <v>0</v>
      </c>
    </row>
    <row r="315" spans="1:7" x14ac:dyDescent="0.25">
      <c r="A315" s="128">
        <v>1717580</v>
      </c>
      <c r="B315" s="74" t="s">
        <v>2013</v>
      </c>
      <c r="C315" s="54">
        <v>57</v>
      </c>
      <c r="D315" s="54">
        <v>278</v>
      </c>
      <c r="E315" s="55">
        <f t="shared" si="8"/>
        <v>0.20503597122302158</v>
      </c>
      <c r="F315" s="54">
        <v>1868</v>
      </c>
      <c r="G315" s="74">
        <f t="shared" si="9"/>
        <v>1</v>
      </c>
    </row>
    <row r="316" spans="1:7" x14ac:dyDescent="0.25">
      <c r="A316" s="128">
        <v>1717670</v>
      </c>
      <c r="B316" s="74" t="s">
        <v>2014</v>
      </c>
      <c r="C316" s="54">
        <v>56</v>
      </c>
      <c r="D316" s="54">
        <v>422</v>
      </c>
      <c r="E316" s="55">
        <f t="shared" si="8"/>
        <v>0.13270142180094788</v>
      </c>
      <c r="F316" s="54">
        <v>2449</v>
      </c>
      <c r="G316" s="74">
        <f t="shared" si="9"/>
        <v>1</v>
      </c>
    </row>
    <row r="317" spans="1:7" x14ac:dyDescent="0.25">
      <c r="A317" s="128">
        <v>1717700</v>
      </c>
      <c r="B317" s="74" t="s">
        <v>2015</v>
      </c>
      <c r="C317" s="54">
        <v>31</v>
      </c>
      <c r="D317" s="54">
        <v>215</v>
      </c>
      <c r="E317" s="55">
        <f t="shared" si="8"/>
        <v>0.14418604651162792</v>
      </c>
      <c r="F317" s="54">
        <v>1396</v>
      </c>
      <c r="G317" s="74">
        <f t="shared" si="9"/>
        <v>1</v>
      </c>
    </row>
    <row r="318" spans="1:7" x14ac:dyDescent="0.25">
      <c r="A318" s="128">
        <v>1717790</v>
      </c>
      <c r="B318" s="74" t="s">
        <v>2016</v>
      </c>
      <c r="C318" s="54">
        <v>65</v>
      </c>
      <c r="D318" s="54">
        <v>358</v>
      </c>
      <c r="E318" s="55">
        <f t="shared" si="8"/>
        <v>0.18156424581005587</v>
      </c>
      <c r="F318" s="54">
        <v>2190</v>
      </c>
      <c r="G318" s="74">
        <f t="shared" si="9"/>
        <v>1</v>
      </c>
    </row>
    <row r="319" spans="1:7" x14ac:dyDescent="0.25">
      <c r="A319" s="128">
        <v>1717800</v>
      </c>
      <c r="B319" s="74" t="s">
        <v>2017</v>
      </c>
      <c r="C319" s="54">
        <v>259</v>
      </c>
      <c r="D319" s="54">
        <v>2093</v>
      </c>
      <c r="E319" s="55">
        <f t="shared" si="8"/>
        <v>0.12374581939799331</v>
      </c>
      <c r="F319" s="54">
        <v>18717</v>
      </c>
      <c r="G319" s="74">
        <f t="shared" si="9"/>
        <v>1</v>
      </c>
    </row>
    <row r="320" spans="1:7" x14ac:dyDescent="0.25">
      <c r="A320" s="128">
        <v>1718030</v>
      </c>
      <c r="B320" s="74" t="s">
        <v>2018</v>
      </c>
      <c r="C320" s="54">
        <v>67</v>
      </c>
      <c r="D320" s="54">
        <v>442</v>
      </c>
      <c r="E320" s="55">
        <f t="shared" si="8"/>
        <v>0.15158371040723981</v>
      </c>
      <c r="F320" s="54">
        <v>9178</v>
      </c>
      <c r="G320" s="74">
        <f t="shared" si="9"/>
        <v>1</v>
      </c>
    </row>
    <row r="321" spans="1:7" x14ac:dyDescent="0.25">
      <c r="A321" s="128">
        <v>1718060</v>
      </c>
      <c r="B321" s="74" t="s">
        <v>2019</v>
      </c>
      <c r="C321" s="54">
        <v>85</v>
      </c>
      <c r="D321" s="54">
        <v>585</v>
      </c>
      <c r="E321" s="55">
        <f t="shared" si="8"/>
        <v>0.14529914529914531</v>
      </c>
      <c r="F321" s="54">
        <v>3694</v>
      </c>
      <c r="G321" s="74">
        <f t="shared" si="9"/>
        <v>1</v>
      </c>
    </row>
    <row r="322" spans="1:7" x14ac:dyDescent="0.25">
      <c r="A322" s="128">
        <v>1710790</v>
      </c>
      <c r="B322" s="74" t="s">
        <v>2020</v>
      </c>
      <c r="C322" s="54">
        <v>213</v>
      </c>
      <c r="D322" s="54">
        <v>1222</v>
      </c>
      <c r="E322" s="55">
        <f t="shared" si="8"/>
        <v>0.17430441898527005</v>
      </c>
      <c r="F322" s="54">
        <v>7454</v>
      </c>
      <c r="G322" s="74">
        <f t="shared" si="9"/>
        <v>1</v>
      </c>
    </row>
    <row r="323" spans="1:7" x14ac:dyDescent="0.25">
      <c r="A323" s="128">
        <v>1718090</v>
      </c>
      <c r="B323" s="74" t="s">
        <v>2021</v>
      </c>
      <c r="C323" s="54">
        <v>43</v>
      </c>
      <c r="D323" s="54">
        <v>237</v>
      </c>
      <c r="E323" s="55">
        <f t="shared" si="8"/>
        <v>0.18143459915611815</v>
      </c>
      <c r="F323" s="54">
        <v>2062</v>
      </c>
      <c r="G323" s="74">
        <f t="shared" si="9"/>
        <v>1</v>
      </c>
    </row>
    <row r="324" spans="1:7" x14ac:dyDescent="0.25">
      <c r="A324" s="128">
        <v>1718200</v>
      </c>
      <c r="B324" s="74" t="s">
        <v>2022</v>
      </c>
      <c r="C324" s="54">
        <v>143</v>
      </c>
      <c r="D324" s="54">
        <v>470</v>
      </c>
      <c r="E324" s="55">
        <f t="shared" si="8"/>
        <v>0.30425531914893617</v>
      </c>
      <c r="F324" s="54">
        <v>3659</v>
      </c>
      <c r="G324" s="74">
        <f t="shared" si="9"/>
        <v>1</v>
      </c>
    </row>
    <row r="325" spans="1:7" x14ac:dyDescent="0.25">
      <c r="A325" s="128">
        <v>1718240</v>
      </c>
      <c r="B325" s="74" t="s">
        <v>2023</v>
      </c>
      <c r="C325" s="54">
        <v>980</v>
      </c>
      <c r="D325" s="54">
        <v>6686</v>
      </c>
      <c r="E325" s="55">
        <f t="shared" si="8"/>
        <v>0.14657493269518396</v>
      </c>
      <c r="F325" s="54">
        <v>41489</v>
      </c>
      <c r="G325" s="74">
        <f t="shared" si="9"/>
        <v>0</v>
      </c>
    </row>
    <row r="326" spans="1:7" x14ac:dyDescent="0.25">
      <c r="A326" s="128">
        <v>1714220</v>
      </c>
      <c r="B326" s="74" t="s">
        <v>2024</v>
      </c>
      <c r="C326" s="54">
        <v>170</v>
      </c>
      <c r="D326" s="54">
        <v>926</v>
      </c>
      <c r="E326" s="55">
        <f t="shared" ref="E326:E389" si="10">IF(D326&gt;0,C326/D326,0)</f>
        <v>0.183585313174946</v>
      </c>
      <c r="F326" s="54">
        <v>9809</v>
      </c>
      <c r="G326" s="74">
        <f t="shared" si="9"/>
        <v>1</v>
      </c>
    </row>
    <row r="327" spans="1:7" x14ac:dyDescent="0.25">
      <c r="A327" s="128">
        <v>1718270</v>
      </c>
      <c r="B327" s="74" t="s">
        <v>2025</v>
      </c>
      <c r="C327" s="54">
        <v>458</v>
      </c>
      <c r="D327" s="54">
        <v>1932</v>
      </c>
      <c r="E327" s="55">
        <f t="shared" si="10"/>
        <v>0.23706004140786749</v>
      </c>
      <c r="F327" s="54">
        <v>12027</v>
      </c>
      <c r="G327" s="74">
        <f t="shared" ref="G327:G390" si="11">IF(F327&lt;20000,1,0)</f>
        <v>1</v>
      </c>
    </row>
    <row r="328" spans="1:7" x14ac:dyDescent="0.25">
      <c r="A328" s="128">
        <v>1718360</v>
      </c>
      <c r="B328" s="74" t="s">
        <v>2026</v>
      </c>
      <c r="C328" s="54">
        <v>51</v>
      </c>
      <c r="D328" s="54">
        <v>402</v>
      </c>
      <c r="E328" s="55">
        <f t="shared" si="10"/>
        <v>0.12686567164179105</v>
      </c>
      <c r="F328" s="54">
        <v>3951</v>
      </c>
      <c r="G328" s="74">
        <f t="shared" si="11"/>
        <v>1</v>
      </c>
    </row>
    <row r="329" spans="1:7" x14ac:dyDescent="0.25">
      <c r="A329" s="128">
        <v>1718390</v>
      </c>
      <c r="B329" s="74" t="s">
        <v>2027</v>
      </c>
      <c r="C329" s="54">
        <v>23</v>
      </c>
      <c r="D329" s="54">
        <v>207</v>
      </c>
      <c r="E329" s="55">
        <f t="shared" si="10"/>
        <v>0.1111111111111111</v>
      </c>
      <c r="F329" s="54">
        <v>1194</v>
      </c>
      <c r="G329" s="74">
        <f t="shared" si="11"/>
        <v>1</v>
      </c>
    </row>
    <row r="330" spans="1:7" x14ac:dyDescent="0.25">
      <c r="A330" s="128">
        <v>1718420</v>
      </c>
      <c r="B330" s="74" t="s">
        <v>2028</v>
      </c>
      <c r="C330" s="54">
        <v>250</v>
      </c>
      <c r="D330" s="54">
        <v>2448</v>
      </c>
      <c r="E330" s="55">
        <f t="shared" si="10"/>
        <v>0.10212418300653595</v>
      </c>
      <c r="F330" s="54">
        <v>13291</v>
      </c>
      <c r="G330" s="74">
        <f t="shared" si="11"/>
        <v>1</v>
      </c>
    </row>
    <row r="331" spans="1:7" x14ac:dyDescent="0.25">
      <c r="A331" s="128">
        <v>1718450</v>
      </c>
      <c r="B331" s="74" t="s">
        <v>2029</v>
      </c>
      <c r="C331" s="54">
        <v>716</v>
      </c>
      <c r="D331" s="54">
        <v>1757</v>
      </c>
      <c r="E331" s="55">
        <f t="shared" si="10"/>
        <v>0.40751280591918043</v>
      </c>
      <c r="F331" s="54">
        <v>12821</v>
      </c>
      <c r="G331" s="74">
        <f t="shared" si="11"/>
        <v>1</v>
      </c>
    </row>
    <row r="332" spans="1:7" x14ac:dyDescent="0.25">
      <c r="A332" s="128">
        <v>1718510</v>
      </c>
      <c r="B332" s="74" t="s">
        <v>2030</v>
      </c>
      <c r="C332" s="54">
        <v>173</v>
      </c>
      <c r="D332" s="54">
        <v>847</v>
      </c>
      <c r="E332" s="55">
        <f t="shared" si="10"/>
        <v>0.20425029515938606</v>
      </c>
      <c r="F332" s="54">
        <v>5828</v>
      </c>
      <c r="G332" s="74">
        <f t="shared" si="11"/>
        <v>1</v>
      </c>
    </row>
    <row r="333" spans="1:7" x14ac:dyDescent="0.25">
      <c r="A333" s="128">
        <v>1718570</v>
      </c>
      <c r="B333" s="74" t="s">
        <v>2031</v>
      </c>
      <c r="C333" s="54">
        <v>237</v>
      </c>
      <c r="D333" s="54">
        <v>3707</v>
      </c>
      <c r="E333" s="55">
        <f t="shared" si="10"/>
        <v>6.3933099541408148E-2</v>
      </c>
      <c r="F333" s="54">
        <v>30644</v>
      </c>
      <c r="G333" s="74">
        <f t="shared" si="11"/>
        <v>0</v>
      </c>
    </row>
    <row r="334" spans="1:7" x14ac:dyDescent="0.25">
      <c r="A334" s="128">
        <v>1718600</v>
      </c>
      <c r="B334" s="74" t="s">
        <v>2032</v>
      </c>
      <c r="C334" s="54">
        <v>405</v>
      </c>
      <c r="D334" s="54">
        <v>996</v>
      </c>
      <c r="E334" s="55">
        <f t="shared" si="10"/>
        <v>0.40662650602409639</v>
      </c>
      <c r="F334" s="54">
        <v>6793</v>
      </c>
      <c r="G334" s="74">
        <f t="shared" si="11"/>
        <v>1</v>
      </c>
    </row>
    <row r="335" spans="1:7" x14ac:dyDescent="0.25">
      <c r="A335" s="128">
        <v>1700115</v>
      </c>
      <c r="B335" s="74" t="s">
        <v>2033</v>
      </c>
      <c r="C335" s="54">
        <v>96</v>
      </c>
      <c r="D335" s="54">
        <v>522</v>
      </c>
      <c r="E335" s="55">
        <f t="shared" si="10"/>
        <v>0.18390804597701149</v>
      </c>
      <c r="F335" s="54">
        <v>3644</v>
      </c>
      <c r="G335" s="74">
        <f t="shared" si="11"/>
        <v>1</v>
      </c>
    </row>
    <row r="336" spans="1:7" x14ac:dyDescent="0.25">
      <c r="A336" s="128">
        <v>1700106</v>
      </c>
      <c r="B336" s="74" t="s">
        <v>2034</v>
      </c>
      <c r="C336" s="54">
        <v>46</v>
      </c>
      <c r="D336" s="54">
        <v>458</v>
      </c>
      <c r="E336" s="55">
        <f t="shared" si="10"/>
        <v>0.10043668122270742</v>
      </c>
      <c r="F336" s="54">
        <v>2837</v>
      </c>
      <c r="G336" s="74">
        <f t="shared" si="11"/>
        <v>1</v>
      </c>
    </row>
    <row r="337" spans="1:7" x14ac:dyDescent="0.25">
      <c r="A337" s="128">
        <v>1718810</v>
      </c>
      <c r="B337" s="74" t="s">
        <v>2035</v>
      </c>
      <c r="C337" s="54">
        <v>551</v>
      </c>
      <c r="D337" s="54">
        <v>2687</v>
      </c>
      <c r="E337" s="55">
        <f t="shared" si="10"/>
        <v>0.20506140677335319</v>
      </c>
      <c r="F337" s="54">
        <v>15856</v>
      </c>
      <c r="G337" s="74">
        <f t="shared" si="11"/>
        <v>1</v>
      </c>
    </row>
    <row r="338" spans="1:7" x14ac:dyDescent="0.25">
      <c r="A338" s="128">
        <v>1718840</v>
      </c>
      <c r="B338" s="74" t="s">
        <v>2036</v>
      </c>
      <c r="C338" s="54">
        <v>124</v>
      </c>
      <c r="D338" s="54">
        <v>1768</v>
      </c>
      <c r="E338" s="55">
        <f t="shared" si="10"/>
        <v>7.0135746606334842E-2</v>
      </c>
      <c r="F338" s="54">
        <v>10486</v>
      </c>
      <c r="G338" s="74">
        <f t="shared" si="11"/>
        <v>1</v>
      </c>
    </row>
    <row r="339" spans="1:7" x14ac:dyDescent="0.25">
      <c r="A339" s="128">
        <v>1718870</v>
      </c>
      <c r="B339" s="74" t="s">
        <v>2037</v>
      </c>
      <c r="C339" s="54">
        <v>73</v>
      </c>
      <c r="D339" s="54">
        <v>934</v>
      </c>
      <c r="E339" s="55">
        <f t="shared" si="10"/>
        <v>7.8158458244111342E-2</v>
      </c>
      <c r="F339" s="54">
        <v>4811</v>
      </c>
      <c r="G339" s="74">
        <f t="shared" si="11"/>
        <v>1</v>
      </c>
    </row>
    <row r="340" spans="1:7" x14ac:dyDescent="0.25">
      <c r="A340" s="128">
        <v>1721300</v>
      </c>
      <c r="B340" s="74" t="s">
        <v>2038</v>
      </c>
      <c r="C340" s="54">
        <v>61</v>
      </c>
      <c r="D340" s="54">
        <v>524</v>
      </c>
      <c r="E340" s="55">
        <f t="shared" si="10"/>
        <v>0.11641221374045801</v>
      </c>
      <c r="F340" s="54">
        <v>2996</v>
      </c>
      <c r="G340" s="74">
        <f t="shared" si="11"/>
        <v>1</v>
      </c>
    </row>
    <row r="341" spans="1:7" x14ac:dyDescent="0.25">
      <c r="A341" s="128">
        <v>1718960</v>
      </c>
      <c r="B341" s="74" t="s">
        <v>2039</v>
      </c>
      <c r="C341" s="54">
        <v>77</v>
      </c>
      <c r="D341" s="54">
        <v>385</v>
      </c>
      <c r="E341" s="55">
        <f t="shared" si="10"/>
        <v>0.2</v>
      </c>
      <c r="F341" s="54">
        <v>3835</v>
      </c>
      <c r="G341" s="74">
        <f t="shared" si="11"/>
        <v>1</v>
      </c>
    </row>
    <row r="342" spans="1:7" x14ac:dyDescent="0.25">
      <c r="A342" s="128">
        <v>1718990</v>
      </c>
      <c r="B342" s="74" t="s">
        <v>2040</v>
      </c>
      <c r="C342" s="54">
        <v>253</v>
      </c>
      <c r="D342" s="54">
        <v>3225</v>
      </c>
      <c r="E342" s="55">
        <f t="shared" si="10"/>
        <v>7.8449612403100777E-2</v>
      </c>
      <c r="F342" s="54">
        <v>18452</v>
      </c>
      <c r="G342" s="74">
        <f t="shared" si="11"/>
        <v>1</v>
      </c>
    </row>
    <row r="343" spans="1:7" x14ac:dyDescent="0.25">
      <c r="A343" s="128">
        <v>1719200</v>
      </c>
      <c r="B343" s="74" t="s">
        <v>2041</v>
      </c>
      <c r="C343" s="54">
        <v>281</v>
      </c>
      <c r="D343" s="54">
        <v>1616</v>
      </c>
      <c r="E343" s="55">
        <f t="shared" si="10"/>
        <v>0.17388613861386137</v>
      </c>
      <c r="F343" s="54">
        <v>12446</v>
      </c>
      <c r="G343" s="74">
        <f t="shared" si="11"/>
        <v>1</v>
      </c>
    </row>
    <row r="344" spans="1:7" x14ac:dyDescent="0.25">
      <c r="A344" s="128">
        <v>1719230</v>
      </c>
      <c r="B344" s="74" t="s">
        <v>2042</v>
      </c>
      <c r="C344" s="54">
        <v>81</v>
      </c>
      <c r="D344" s="54">
        <v>465</v>
      </c>
      <c r="E344" s="55">
        <f t="shared" si="10"/>
        <v>0.17419354838709677</v>
      </c>
      <c r="F344" s="54">
        <v>5549</v>
      </c>
      <c r="G344" s="74">
        <f t="shared" si="11"/>
        <v>1</v>
      </c>
    </row>
    <row r="345" spans="1:7" x14ac:dyDescent="0.25">
      <c r="A345" s="128">
        <v>1719260</v>
      </c>
      <c r="B345" s="74" t="s">
        <v>2043</v>
      </c>
      <c r="C345" s="54">
        <v>74</v>
      </c>
      <c r="D345" s="54">
        <v>822</v>
      </c>
      <c r="E345" s="55">
        <f t="shared" si="10"/>
        <v>9.002433090024331E-2</v>
      </c>
      <c r="F345" s="54">
        <v>4681</v>
      </c>
      <c r="G345" s="74">
        <f t="shared" si="11"/>
        <v>1</v>
      </c>
    </row>
    <row r="346" spans="1:7" x14ac:dyDescent="0.25">
      <c r="A346" s="128">
        <v>1719290</v>
      </c>
      <c r="B346" s="74" t="s">
        <v>2044</v>
      </c>
      <c r="C346" s="54">
        <v>116</v>
      </c>
      <c r="D346" s="54">
        <v>4269</v>
      </c>
      <c r="E346" s="55">
        <f t="shared" si="10"/>
        <v>2.7172639962520496E-2</v>
      </c>
      <c r="F346" s="54">
        <v>26121</v>
      </c>
      <c r="G346" s="74">
        <f t="shared" si="11"/>
        <v>0</v>
      </c>
    </row>
    <row r="347" spans="1:7" x14ac:dyDescent="0.25">
      <c r="A347" s="128">
        <v>1719320</v>
      </c>
      <c r="B347" s="74" t="s">
        <v>2045</v>
      </c>
      <c r="C347" s="54">
        <v>252</v>
      </c>
      <c r="D347" s="54">
        <v>4740</v>
      </c>
      <c r="E347" s="55">
        <f t="shared" si="10"/>
        <v>5.3164556962025315E-2</v>
      </c>
      <c r="F347" s="54">
        <v>75739</v>
      </c>
      <c r="G347" s="74">
        <f t="shared" si="11"/>
        <v>0</v>
      </c>
    </row>
    <row r="348" spans="1:7" x14ac:dyDescent="0.25">
      <c r="A348" s="128">
        <v>1719420</v>
      </c>
      <c r="B348" s="74" t="s">
        <v>2046</v>
      </c>
      <c r="C348" s="54">
        <v>5</v>
      </c>
      <c r="D348" s="54">
        <v>100</v>
      </c>
      <c r="E348" s="55">
        <f t="shared" si="10"/>
        <v>0.05</v>
      </c>
      <c r="F348" s="54">
        <v>699</v>
      </c>
      <c r="G348" s="74">
        <f t="shared" si="11"/>
        <v>1</v>
      </c>
    </row>
    <row r="349" spans="1:7" x14ac:dyDescent="0.25">
      <c r="A349" s="128">
        <v>1719500</v>
      </c>
      <c r="B349" s="74" t="s">
        <v>2047</v>
      </c>
      <c r="C349" s="54">
        <v>191</v>
      </c>
      <c r="D349" s="54">
        <v>3975</v>
      </c>
      <c r="E349" s="55">
        <f t="shared" si="10"/>
        <v>4.8050314465408805E-2</v>
      </c>
      <c r="F349" s="54">
        <v>31420</v>
      </c>
      <c r="G349" s="74">
        <f t="shared" si="11"/>
        <v>0</v>
      </c>
    </row>
    <row r="350" spans="1:7" x14ac:dyDescent="0.25">
      <c r="A350" s="128">
        <v>1719530</v>
      </c>
      <c r="B350" s="74" t="s">
        <v>2048</v>
      </c>
      <c r="C350" s="54">
        <v>213</v>
      </c>
      <c r="D350" s="54">
        <v>1878</v>
      </c>
      <c r="E350" s="55">
        <f t="shared" si="10"/>
        <v>0.1134185303514377</v>
      </c>
      <c r="F350" s="54">
        <v>16191</v>
      </c>
      <c r="G350" s="74">
        <f t="shared" si="11"/>
        <v>1</v>
      </c>
    </row>
    <row r="351" spans="1:7" x14ac:dyDescent="0.25">
      <c r="A351" s="128">
        <v>1719560</v>
      </c>
      <c r="B351" s="74" t="s">
        <v>2049</v>
      </c>
      <c r="C351" s="54">
        <v>243</v>
      </c>
      <c r="D351" s="54">
        <v>2822</v>
      </c>
      <c r="E351" s="55">
        <f t="shared" si="10"/>
        <v>8.6109142452161586E-2</v>
      </c>
      <c r="F351" s="54">
        <v>37934</v>
      </c>
      <c r="G351" s="74">
        <f t="shared" si="11"/>
        <v>0</v>
      </c>
    </row>
    <row r="352" spans="1:7" x14ac:dyDescent="0.25">
      <c r="A352" s="128">
        <v>1719620</v>
      </c>
      <c r="B352" s="74" t="s">
        <v>2050</v>
      </c>
      <c r="C352" s="54">
        <v>88</v>
      </c>
      <c r="D352" s="54">
        <v>2191</v>
      </c>
      <c r="E352" s="55">
        <f t="shared" si="10"/>
        <v>4.0164308534915566E-2</v>
      </c>
      <c r="F352" s="54">
        <v>33011</v>
      </c>
      <c r="G352" s="74">
        <f t="shared" si="11"/>
        <v>0</v>
      </c>
    </row>
    <row r="353" spans="1:7" x14ac:dyDescent="0.25">
      <c r="A353" s="128">
        <v>1719660</v>
      </c>
      <c r="B353" s="74" t="s">
        <v>2051</v>
      </c>
      <c r="C353" s="54">
        <v>268</v>
      </c>
      <c r="D353" s="54">
        <v>1157</v>
      </c>
      <c r="E353" s="55">
        <f t="shared" si="10"/>
        <v>0.23163353500432152</v>
      </c>
      <c r="F353" s="54">
        <v>6607</v>
      </c>
      <c r="G353" s="74">
        <f t="shared" si="11"/>
        <v>1</v>
      </c>
    </row>
    <row r="354" spans="1:7" x14ac:dyDescent="0.25">
      <c r="A354" s="128">
        <v>1719680</v>
      </c>
      <c r="B354" s="74" t="s">
        <v>2052</v>
      </c>
      <c r="C354" s="54">
        <v>269</v>
      </c>
      <c r="D354" s="54">
        <v>891</v>
      </c>
      <c r="E354" s="55">
        <f t="shared" si="10"/>
        <v>0.30190796857463525</v>
      </c>
      <c r="F354" s="54">
        <v>7586</v>
      </c>
      <c r="G354" s="74">
        <f t="shared" si="11"/>
        <v>1</v>
      </c>
    </row>
    <row r="355" spans="1:7" x14ac:dyDescent="0.25">
      <c r="A355" s="128">
        <v>1719830</v>
      </c>
      <c r="B355" s="74" t="s">
        <v>2053</v>
      </c>
      <c r="C355" s="54">
        <v>256</v>
      </c>
      <c r="D355" s="54">
        <v>8627</v>
      </c>
      <c r="E355" s="55">
        <f t="shared" si="10"/>
        <v>2.9674278428190565E-2</v>
      </c>
      <c r="F355" s="54">
        <v>46585</v>
      </c>
      <c r="G355" s="74">
        <f t="shared" si="11"/>
        <v>0</v>
      </c>
    </row>
    <row r="356" spans="1:7" x14ac:dyDescent="0.25">
      <c r="A356" s="128">
        <v>1719920</v>
      </c>
      <c r="B356" s="74" t="s">
        <v>2054</v>
      </c>
      <c r="C356" s="54">
        <v>42</v>
      </c>
      <c r="D356" s="54">
        <v>294</v>
      </c>
      <c r="E356" s="55">
        <f t="shared" si="10"/>
        <v>0.14285714285714285</v>
      </c>
      <c r="F356" s="54">
        <v>1940</v>
      </c>
      <c r="G356" s="74">
        <f t="shared" si="11"/>
        <v>1</v>
      </c>
    </row>
    <row r="357" spans="1:7" x14ac:dyDescent="0.25">
      <c r="A357" s="128">
        <v>1719960</v>
      </c>
      <c r="B357" s="74" t="s">
        <v>2055</v>
      </c>
      <c r="C357" s="54">
        <v>87</v>
      </c>
      <c r="D357" s="54">
        <v>941</v>
      </c>
      <c r="E357" s="55">
        <f t="shared" si="10"/>
        <v>9.24548352816153E-2</v>
      </c>
      <c r="F357" s="54">
        <v>5440</v>
      </c>
      <c r="G357" s="74">
        <f t="shared" si="11"/>
        <v>1</v>
      </c>
    </row>
    <row r="358" spans="1:7" x14ac:dyDescent="0.25">
      <c r="A358" s="128">
        <v>1700113</v>
      </c>
      <c r="B358" s="74" t="s">
        <v>2056</v>
      </c>
      <c r="C358" s="54">
        <v>122</v>
      </c>
      <c r="D358" s="54">
        <v>680</v>
      </c>
      <c r="E358" s="55">
        <f t="shared" si="10"/>
        <v>0.17941176470588235</v>
      </c>
      <c r="F358" s="54">
        <v>4258</v>
      </c>
      <c r="G358" s="74">
        <f t="shared" si="11"/>
        <v>1</v>
      </c>
    </row>
    <row r="359" spans="1:7" x14ac:dyDescent="0.25">
      <c r="A359" s="128">
        <v>1701384</v>
      </c>
      <c r="B359" s="74" t="s">
        <v>2057</v>
      </c>
      <c r="C359" s="54">
        <v>54</v>
      </c>
      <c r="D359" s="54">
        <v>414</v>
      </c>
      <c r="E359" s="55">
        <f t="shared" si="10"/>
        <v>0.13043478260869565</v>
      </c>
      <c r="F359" s="54">
        <v>7787</v>
      </c>
      <c r="G359" s="74">
        <f t="shared" si="11"/>
        <v>1</v>
      </c>
    </row>
    <row r="360" spans="1:7" x14ac:dyDescent="0.25">
      <c r="A360" s="128">
        <v>1719970</v>
      </c>
      <c r="B360" s="74" t="s">
        <v>2058</v>
      </c>
      <c r="C360" s="54">
        <v>257</v>
      </c>
      <c r="D360" s="54">
        <v>2339</v>
      </c>
      <c r="E360" s="55">
        <f t="shared" si="10"/>
        <v>0.10987601539119282</v>
      </c>
      <c r="F360" s="54">
        <v>13126</v>
      </c>
      <c r="G360" s="74">
        <f t="shared" si="11"/>
        <v>1</v>
      </c>
    </row>
    <row r="361" spans="1:7" x14ac:dyDescent="0.25">
      <c r="A361" s="128">
        <v>1735970</v>
      </c>
      <c r="B361" s="74" t="s">
        <v>2059</v>
      </c>
      <c r="C361" s="54">
        <v>83</v>
      </c>
      <c r="D361" s="54">
        <v>790</v>
      </c>
      <c r="E361" s="55">
        <f t="shared" si="10"/>
        <v>0.10506329113924051</v>
      </c>
      <c r="F361" s="54">
        <v>4439</v>
      </c>
      <c r="G361" s="74">
        <f t="shared" si="11"/>
        <v>1</v>
      </c>
    </row>
    <row r="362" spans="1:7" x14ac:dyDescent="0.25">
      <c r="A362" s="128">
        <v>1741690</v>
      </c>
      <c r="B362" s="74" t="s">
        <v>2060</v>
      </c>
      <c r="C362" s="54">
        <v>1318</v>
      </c>
      <c r="D362" s="54">
        <v>26761</v>
      </c>
      <c r="E362" s="55">
        <f t="shared" si="10"/>
        <v>4.9250775382085873E-2</v>
      </c>
      <c r="F362" s="54">
        <v>134945</v>
      </c>
      <c r="G362" s="74">
        <f t="shared" si="11"/>
        <v>0</v>
      </c>
    </row>
    <row r="363" spans="1:7" x14ac:dyDescent="0.25">
      <c r="A363" s="128">
        <v>1707170</v>
      </c>
      <c r="B363" s="74" t="s">
        <v>2061</v>
      </c>
      <c r="C363" s="54">
        <v>693</v>
      </c>
      <c r="D363" s="54">
        <v>2733</v>
      </c>
      <c r="E363" s="55">
        <f t="shared" si="10"/>
        <v>0.25356750823271129</v>
      </c>
      <c r="F363" s="54">
        <v>23717</v>
      </c>
      <c r="G363" s="74">
        <f t="shared" si="11"/>
        <v>0</v>
      </c>
    </row>
    <row r="364" spans="1:7" x14ac:dyDescent="0.25">
      <c r="A364" s="128">
        <v>1720170</v>
      </c>
      <c r="B364" s="74" t="s">
        <v>2062</v>
      </c>
      <c r="C364" s="54">
        <v>158</v>
      </c>
      <c r="D364" s="54">
        <v>894</v>
      </c>
      <c r="E364" s="55">
        <f t="shared" si="10"/>
        <v>0.1767337807606264</v>
      </c>
      <c r="F364" s="54">
        <v>6216</v>
      </c>
      <c r="G364" s="74">
        <f t="shared" si="11"/>
        <v>1</v>
      </c>
    </row>
    <row r="365" spans="1:7" x14ac:dyDescent="0.25">
      <c r="A365" s="128">
        <v>1720180</v>
      </c>
      <c r="B365" s="74" t="s">
        <v>2063</v>
      </c>
      <c r="C365" s="54">
        <v>106</v>
      </c>
      <c r="D365" s="54">
        <v>861</v>
      </c>
      <c r="E365" s="55">
        <f t="shared" si="10"/>
        <v>0.12311265969802555</v>
      </c>
      <c r="F365" s="54">
        <v>4859</v>
      </c>
      <c r="G365" s="74">
        <f t="shared" si="11"/>
        <v>1</v>
      </c>
    </row>
    <row r="366" spans="1:7" x14ac:dyDescent="0.25">
      <c r="A366" s="128">
        <v>1720190</v>
      </c>
      <c r="B366" s="74" t="s">
        <v>2064</v>
      </c>
      <c r="C366" s="54">
        <v>17</v>
      </c>
      <c r="D366" s="54">
        <v>70</v>
      </c>
      <c r="E366" s="55">
        <f t="shared" si="10"/>
        <v>0.24285714285714285</v>
      </c>
      <c r="F366" s="54">
        <v>763</v>
      </c>
      <c r="G366" s="74">
        <f t="shared" si="11"/>
        <v>1</v>
      </c>
    </row>
    <row r="367" spans="1:7" x14ac:dyDescent="0.25">
      <c r="A367" s="128">
        <v>1720220</v>
      </c>
      <c r="B367" s="74" t="s">
        <v>2065</v>
      </c>
      <c r="C367" s="54">
        <v>70</v>
      </c>
      <c r="D367" s="54">
        <v>1110</v>
      </c>
      <c r="E367" s="55">
        <f t="shared" si="10"/>
        <v>6.3063063063063057E-2</v>
      </c>
      <c r="F367" s="54">
        <v>9606</v>
      </c>
      <c r="G367" s="74">
        <f t="shared" si="11"/>
        <v>1</v>
      </c>
    </row>
    <row r="368" spans="1:7" x14ac:dyDescent="0.25">
      <c r="A368" s="128">
        <v>1720250</v>
      </c>
      <c r="B368" s="74" t="s">
        <v>2066</v>
      </c>
      <c r="C368" s="54">
        <v>33</v>
      </c>
      <c r="D368" s="54">
        <v>254</v>
      </c>
      <c r="E368" s="55">
        <f t="shared" si="10"/>
        <v>0.12992125984251968</v>
      </c>
      <c r="F368" s="54">
        <v>1928</v>
      </c>
      <c r="G368" s="74">
        <f t="shared" si="11"/>
        <v>1</v>
      </c>
    </row>
    <row r="369" spans="1:7" x14ac:dyDescent="0.25">
      <c r="A369" s="128">
        <v>1726880</v>
      </c>
      <c r="B369" s="74" t="s">
        <v>2067</v>
      </c>
      <c r="C369" s="54">
        <v>1529</v>
      </c>
      <c r="D369" s="54">
        <v>8919</v>
      </c>
      <c r="E369" s="55">
        <f t="shared" si="10"/>
        <v>0.17143177486265276</v>
      </c>
      <c r="F369" s="54">
        <v>158054</v>
      </c>
      <c r="G369" s="74">
        <f t="shared" si="11"/>
        <v>0</v>
      </c>
    </row>
    <row r="370" spans="1:7" x14ac:dyDescent="0.25">
      <c r="A370" s="128">
        <v>1720280</v>
      </c>
      <c r="B370" s="74" t="s">
        <v>2068</v>
      </c>
      <c r="C370" s="54">
        <v>623</v>
      </c>
      <c r="D370" s="54">
        <v>3470</v>
      </c>
      <c r="E370" s="55">
        <f t="shared" si="10"/>
        <v>0.17953890489913546</v>
      </c>
      <c r="F370" s="54">
        <v>26074</v>
      </c>
      <c r="G370" s="74">
        <f t="shared" si="11"/>
        <v>0</v>
      </c>
    </row>
    <row r="371" spans="1:7" x14ac:dyDescent="0.25">
      <c r="A371" s="128">
        <v>1720370</v>
      </c>
      <c r="B371" s="74" t="s">
        <v>2069</v>
      </c>
      <c r="C371" s="54">
        <v>33</v>
      </c>
      <c r="D371" s="54">
        <v>186</v>
      </c>
      <c r="E371" s="55">
        <f t="shared" si="10"/>
        <v>0.17741935483870969</v>
      </c>
      <c r="F371" s="54">
        <v>1436</v>
      </c>
      <c r="G371" s="74">
        <f t="shared" si="11"/>
        <v>1</v>
      </c>
    </row>
    <row r="372" spans="1:7" x14ac:dyDescent="0.25">
      <c r="A372" s="128">
        <v>1720380</v>
      </c>
      <c r="B372" s="74" t="s">
        <v>2070</v>
      </c>
      <c r="C372" s="54">
        <v>193</v>
      </c>
      <c r="D372" s="54">
        <v>1470</v>
      </c>
      <c r="E372" s="55">
        <f t="shared" si="10"/>
        <v>0.13129251700680272</v>
      </c>
      <c r="F372" s="54">
        <v>8830</v>
      </c>
      <c r="G372" s="74">
        <f t="shared" si="11"/>
        <v>1</v>
      </c>
    </row>
    <row r="373" spans="1:7" x14ac:dyDescent="0.25">
      <c r="A373" s="128">
        <v>1720430</v>
      </c>
      <c r="B373" s="74" t="s">
        <v>2071</v>
      </c>
      <c r="C373" s="54">
        <v>330</v>
      </c>
      <c r="D373" s="54">
        <v>2783</v>
      </c>
      <c r="E373" s="55">
        <f t="shared" si="10"/>
        <v>0.11857707509881422</v>
      </c>
      <c r="F373" s="54">
        <v>18633</v>
      </c>
      <c r="G373" s="74">
        <f t="shared" si="11"/>
        <v>1</v>
      </c>
    </row>
    <row r="374" spans="1:7" x14ac:dyDescent="0.25">
      <c r="A374" s="128">
        <v>1720490</v>
      </c>
      <c r="B374" s="74" t="s">
        <v>2072</v>
      </c>
      <c r="C374" s="54">
        <v>97</v>
      </c>
      <c r="D374" s="54">
        <v>1993</v>
      </c>
      <c r="E374" s="55">
        <f t="shared" si="10"/>
        <v>4.8670346211741093E-2</v>
      </c>
      <c r="F374" s="54">
        <v>12131</v>
      </c>
      <c r="G374" s="74">
        <f t="shared" si="11"/>
        <v>1</v>
      </c>
    </row>
    <row r="375" spans="1:7" x14ac:dyDescent="0.25">
      <c r="A375" s="128">
        <v>1720550</v>
      </c>
      <c r="B375" s="74" t="s">
        <v>2073</v>
      </c>
      <c r="C375" s="54">
        <v>244</v>
      </c>
      <c r="D375" s="54">
        <v>1216</v>
      </c>
      <c r="E375" s="55">
        <f t="shared" si="10"/>
        <v>0.20065789473684212</v>
      </c>
      <c r="F375" s="54">
        <v>7600</v>
      </c>
      <c r="G375" s="74">
        <f t="shared" si="11"/>
        <v>1</v>
      </c>
    </row>
    <row r="376" spans="1:7" x14ac:dyDescent="0.25">
      <c r="A376" s="128">
        <v>1720580</v>
      </c>
      <c r="B376" s="74" t="s">
        <v>2074</v>
      </c>
      <c r="C376" s="54">
        <v>2361</v>
      </c>
      <c r="D376" s="54">
        <v>10177</v>
      </c>
      <c r="E376" s="55">
        <f t="shared" si="10"/>
        <v>0.23199371130981625</v>
      </c>
      <c r="F376" s="54">
        <v>81830</v>
      </c>
      <c r="G376" s="74">
        <f t="shared" si="11"/>
        <v>0</v>
      </c>
    </row>
    <row r="377" spans="1:7" x14ac:dyDescent="0.25">
      <c r="A377" s="128">
        <v>1720610</v>
      </c>
      <c r="B377" s="74" t="s">
        <v>2075</v>
      </c>
      <c r="C377" s="54">
        <v>956</v>
      </c>
      <c r="D377" s="54">
        <v>6275</v>
      </c>
      <c r="E377" s="55">
        <f t="shared" si="10"/>
        <v>0.15235059760956177</v>
      </c>
      <c r="F377" s="54">
        <v>128316</v>
      </c>
      <c r="G377" s="74">
        <f t="shared" si="11"/>
        <v>0</v>
      </c>
    </row>
    <row r="378" spans="1:7" x14ac:dyDescent="0.25">
      <c r="A378" s="128">
        <v>1720640</v>
      </c>
      <c r="B378" s="74" t="s">
        <v>2076</v>
      </c>
      <c r="C378" s="54">
        <v>65</v>
      </c>
      <c r="D378" s="54">
        <v>353</v>
      </c>
      <c r="E378" s="55">
        <f t="shared" si="10"/>
        <v>0.18413597733711048</v>
      </c>
      <c r="F378" s="54">
        <v>2784</v>
      </c>
      <c r="G378" s="74">
        <f t="shared" si="11"/>
        <v>1</v>
      </c>
    </row>
    <row r="379" spans="1:7" x14ac:dyDescent="0.25">
      <c r="A379" s="128">
        <v>1700015</v>
      </c>
      <c r="B379" s="74" t="s">
        <v>2077</v>
      </c>
      <c r="C379" s="54">
        <v>76</v>
      </c>
      <c r="D379" s="54">
        <v>265</v>
      </c>
      <c r="E379" s="55">
        <f t="shared" si="10"/>
        <v>0.28679245283018867</v>
      </c>
      <c r="F379" s="54">
        <v>1531</v>
      </c>
      <c r="G379" s="74">
        <f t="shared" si="11"/>
        <v>1</v>
      </c>
    </row>
    <row r="380" spans="1:7" x14ac:dyDescent="0.25">
      <c r="A380" s="128">
        <v>1724480</v>
      </c>
      <c r="B380" s="74" t="s">
        <v>2078</v>
      </c>
      <c r="C380" s="54">
        <v>195</v>
      </c>
      <c r="D380" s="54">
        <v>4743</v>
      </c>
      <c r="E380" s="55">
        <f t="shared" si="10"/>
        <v>4.1113219481340925E-2</v>
      </c>
      <c r="F380" s="54">
        <v>26100</v>
      </c>
      <c r="G380" s="74">
        <f t="shared" si="11"/>
        <v>0</v>
      </c>
    </row>
    <row r="381" spans="1:7" x14ac:dyDescent="0.25">
      <c r="A381" s="128">
        <v>1720760</v>
      </c>
      <c r="B381" s="74" t="s">
        <v>2079</v>
      </c>
      <c r="C381" s="54">
        <v>1296</v>
      </c>
      <c r="D381" s="54">
        <v>4867</v>
      </c>
      <c r="E381" s="55">
        <f t="shared" si="10"/>
        <v>0.26628313129237724</v>
      </c>
      <c r="F381" s="54">
        <v>29093</v>
      </c>
      <c r="G381" s="74">
        <f t="shared" si="11"/>
        <v>0</v>
      </c>
    </row>
    <row r="382" spans="1:7" x14ac:dyDescent="0.25">
      <c r="A382" s="128">
        <v>1720790</v>
      </c>
      <c r="B382" s="74" t="s">
        <v>2080</v>
      </c>
      <c r="C382" s="54">
        <v>40</v>
      </c>
      <c r="D382" s="54">
        <v>214</v>
      </c>
      <c r="E382" s="55">
        <f t="shared" si="10"/>
        <v>0.18691588785046728</v>
      </c>
      <c r="F382" s="54">
        <v>1240</v>
      </c>
      <c r="G382" s="74">
        <f t="shared" si="11"/>
        <v>1</v>
      </c>
    </row>
    <row r="383" spans="1:7" x14ac:dyDescent="0.25">
      <c r="A383" s="128">
        <v>1720880</v>
      </c>
      <c r="B383" s="74" t="s">
        <v>2081</v>
      </c>
      <c r="C383" s="54">
        <v>206</v>
      </c>
      <c r="D383" s="54">
        <v>1581</v>
      </c>
      <c r="E383" s="55">
        <f t="shared" si="10"/>
        <v>0.13029728020240355</v>
      </c>
      <c r="F383" s="54">
        <v>14139</v>
      </c>
      <c r="G383" s="74">
        <f t="shared" si="11"/>
        <v>1</v>
      </c>
    </row>
    <row r="384" spans="1:7" x14ac:dyDescent="0.25">
      <c r="A384" s="128">
        <v>1720910</v>
      </c>
      <c r="B384" s="74" t="s">
        <v>2082</v>
      </c>
      <c r="C384" s="54">
        <v>14</v>
      </c>
      <c r="D384" s="54">
        <v>120</v>
      </c>
      <c r="E384" s="55">
        <f t="shared" si="10"/>
        <v>0.11666666666666667</v>
      </c>
      <c r="F384" s="54">
        <v>945</v>
      </c>
      <c r="G384" s="74">
        <f t="shared" si="11"/>
        <v>1</v>
      </c>
    </row>
    <row r="385" spans="1:7" x14ac:dyDescent="0.25">
      <c r="A385" s="128">
        <v>1720970</v>
      </c>
      <c r="B385" s="74" t="s">
        <v>2083</v>
      </c>
      <c r="C385" s="54">
        <v>17</v>
      </c>
      <c r="D385" s="54">
        <v>491</v>
      </c>
      <c r="E385" s="55">
        <f t="shared" si="10"/>
        <v>3.4623217922606926E-2</v>
      </c>
      <c r="F385" s="54">
        <v>2725</v>
      </c>
      <c r="G385" s="74">
        <f t="shared" si="11"/>
        <v>1</v>
      </c>
    </row>
    <row r="386" spans="1:7" x14ac:dyDescent="0.25">
      <c r="A386" s="128">
        <v>1721000</v>
      </c>
      <c r="B386" s="74" t="s">
        <v>2084</v>
      </c>
      <c r="C386" s="54">
        <v>471</v>
      </c>
      <c r="D386" s="54">
        <v>1924</v>
      </c>
      <c r="E386" s="55">
        <f t="shared" si="10"/>
        <v>0.2448024948024948</v>
      </c>
      <c r="F386" s="54">
        <v>10551</v>
      </c>
      <c r="G386" s="74">
        <f t="shared" si="11"/>
        <v>1</v>
      </c>
    </row>
    <row r="387" spans="1:7" x14ac:dyDescent="0.25">
      <c r="A387" s="128">
        <v>1721030</v>
      </c>
      <c r="B387" s="74" t="s">
        <v>2085</v>
      </c>
      <c r="C387" s="54">
        <v>130</v>
      </c>
      <c r="D387" s="54">
        <v>3370</v>
      </c>
      <c r="E387" s="55">
        <f t="shared" si="10"/>
        <v>3.857566765578635E-2</v>
      </c>
      <c r="F387" s="54">
        <v>24495</v>
      </c>
      <c r="G387" s="74">
        <f t="shared" si="11"/>
        <v>0</v>
      </c>
    </row>
    <row r="388" spans="1:7" x14ac:dyDescent="0.25">
      <c r="A388" s="128">
        <v>1721130</v>
      </c>
      <c r="B388" s="74" t="s">
        <v>2086</v>
      </c>
      <c r="C388" s="54">
        <v>20</v>
      </c>
      <c r="D388" s="54">
        <v>129</v>
      </c>
      <c r="E388" s="55">
        <f t="shared" si="10"/>
        <v>0.15503875968992248</v>
      </c>
      <c r="F388" s="54">
        <v>1044</v>
      </c>
      <c r="G388" s="74">
        <f t="shared" si="11"/>
        <v>1</v>
      </c>
    </row>
    <row r="389" spans="1:7" x14ac:dyDescent="0.25">
      <c r="A389" s="128">
        <v>1721180</v>
      </c>
      <c r="B389" s="74" t="s">
        <v>2087</v>
      </c>
      <c r="C389" s="54">
        <v>145</v>
      </c>
      <c r="D389" s="54">
        <v>1839</v>
      </c>
      <c r="E389" s="55">
        <f t="shared" si="10"/>
        <v>7.8847199564980971E-2</v>
      </c>
      <c r="F389" s="54">
        <v>13950</v>
      </c>
      <c r="G389" s="74">
        <f t="shared" si="11"/>
        <v>1</v>
      </c>
    </row>
    <row r="390" spans="1:7" x14ac:dyDescent="0.25">
      <c r="A390" s="128">
        <v>1721270</v>
      </c>
      <c r="B390" s="74" t="s">
        <v>2088</v>
      </c>
      <c r="C390" s="54">
        <v>388</v>
      </c>
      <c r="D390" s="54">
        <v>3619</v>
      </c>
      <c r="E390" s="55">
        <f t="shared" ref="E390:E453" si="12">IF(D390&gt;0,C390/D390,0)</f>
        <v>0.10721193699917105</v>
      </c>
      <c r="F390" s="54">
        <v>34236</v>
      </c>
      <c r="G390" s="74">
        <f t="shared" si="11"/>
        <v>0</v>
      </c>
    </row>
    <row r="391" spans="1:7" x14ac:dyDescent="0.25">
      <c r="A391" s="128">
        <v>1721390</v>
      </c>
      <c r="B391" s="74" t="s">
        <v>2089</v>
      </c>
      <c r="C391" s="54">
        <v>142</v>
      </c>
      <c r="D391" s="54">
        <v>1018</v>
      </c>
      <c r="E391" s="55">
        <f t="shared" si="12"/>
        <v>0.13948919449901767</v>
      </c>
      <c r="F391" s="54">
        <v>5991</v>
      </c>
      <c r="G391" s="74">
        <f t="shared" ref="G391:G454" si="13">IF(F391&lt;20000,1,0)</f>
        <v>1</v>
      </c>
    </row>
    <row r="392" spans="1:7" x14ac:dyDescent="0.25">
      <c r="A392" s="128">
        <v>1721420</v>
      </c>
      <c r="B392" s="74" t="s">
        <v>2090</v>
      </c>
      <c r="C392" s="54">
        <v>69</v>
      </c>
      <c r="D392" s="54">
        <v>592</v>
      </c>
      <c r="E392" s="55">
        <f t="shared" si="12"/>
        <v>0.11655405405405406</v>
      </c>
      <c r="F392" s="54">
        <v>5081</v>
      </c>
      <c r="G392" s="74">
        <f t="shared" si="13"/>
        <v>1</v>
      </c>
    </row>
    <row r="393" spans="1:7" x14ac:dyDescent="0.25">
      <c r="A393" s="128">
        <v>1701381</v>
      </c>
      <c r="B393" s="74" t="s">
        <v>2091</v>
      </c>
      <c r="C393" s="54">
        <v>39</v>
      </c>
      <c r="D393" s="54">
        <v>208</v>
      </c>
      <c r="E393" s="55">
        <f t="shared" si="12"/>
        <v>0.1875</v>
      </c>
      <c r="F393" s="54">
        <v>1969</v>
      </c>
      <c r="G393" s="74">
        <f t="shared" si="13"/>
        <v>1</v>
      </c>
    </row>
    <row r="394" spans="1:7" x14ac:dyDescent="0.25">
      <c r="A394" s="128">
        <v>1721680</v>
      </c>
      <c r="B394" s="74" t="s">
        <v>2092</v>
      </c>
      <c r="C394" s="54">
        <v>41</v>
      </c>
      <c r="D394" s="54">
        <v>233</v>
      </c>
      <c r="E394" s="55">
        <f t="shared" si="12"/>
        <v>0.17596566523605151</v>
      </c>
      <c r="F394" s="54">
        <v>1605</v>
      </c>
      <c r="G394" s="74">
        <f t="shared" si="13"/>
        <v>1</v>
      </c>
    </row>
    <row r="395" spans="1:7" x14ac:dyDescent="0.25">
      <c r="A395" s="128">
        <v>1721510</v>
      </c>
      <c r="B395" s="74" t="s">
        <v>2093</v>
      </c>
      <c r="C395" s="54">
        <v>41</v>
      </c>
      <c r="D395" s="54">
        <v>201</v>
      </c>
      <c r="E395" s="55">
        <f t="shared" si="12"/>
        <v>0.20398009950248755</v>
      </c>
      <c r="F395" s="54">
        <v>1792</v>
      </c>
      <c r="G395" s="74">
        <f t="shared" si="13"/>
        <v>1</v>
      </c>
    </row>
    <row r="396" spans="1:7" x14ac:dyDescent="0.25">
      <c r="A396" s="128">
        <v>1719110</v>
      </c>
      <c r="B396" s="74" t="s">
        <v>2094</v>
      </c>
      <c r="C396" s="54">
        <v>38</v>
      </c>
      <c r="D396" s="54">
        <v>1163</v>
      </c>
      <c r="E396" s="55">
        <f t="shared" si="12"/>
        <v>3.2674118658641442E-2</v>
      </c>
      <c r="F396" s="54">
        <v>9928</v>
      </c>
      <c r="G396" s="74">
        <f t="shared" si="13"/>
        <v>1</v>
      </c>
    </row>
    <row r="397" spans="1:7" x14ac:dyDescent="0.25">
      <c r="A397" s="128">
        <v>1721600</v>
      </c>
      <c r="B397" s="74" t="s">
        <v>2095</v>
      </c>
      <c r="C397" s="54">
        <v>194</v>
      </c>
      <c r="D397" s="54">
        <v>3618</v>
      </c>
      <c r="E397" s="55">
        <f t="shared" si="12"/>
        <v>5.3620784964068545E-2</v>
      </c>
      <c r="F397" s="54">
        <v>26052</v>
      </c>
      <c r="G397" s="74">
        <f t="shared" si="13"/>
        <v>0</v>
      </c>
    </row>
    <row r="398" spans="1:7" x14ac:dyDescent="0.25">
      <c r="A398" s="128">
        <v>1721630</v>
      </c>
      <c r="B398" s="74" t="s">
        <v>2096</v>
      </c>
      <c r="C398" s="54">
        <v>154</v>
      </c>
      <c r="D398" s="54">
        <v>1487</v>
      </c>
      <c r="E398" s="55">
        <f t="shared" si="12"/>
        <v>0.10356422326832548</v>
      </c>
      <c r="F398" s="54">
        <v>11929</v>
      </c>
      <c r="G398" s="74">
        <f t="shared" si="13"/>
        <v>1</v>
      </c>
    </row>
    <row r="399" spans="1:7" x14ac:dyDescent="0.25">
      <c r="A399" s="128">
        <v>1721720</v>
      </c>
      <c r="B399" s="74" t="s">
        <v>2097</v>
      </c>
      <c r="C399" s="54">
        <v>60</v>
      </c>
      <c r="D399" s="54">
        <v>1072</v>
      </c>
      <c r="E399" s="55">
        <f t="shared" si="12"/>
        <v>5.5970149253731345E-2</v>
      </c>
      <c r="F399" s="54">
        <v>9727</v>
      </c>
      <c r="G399" s="74">
        <f t="shared" si="13"/>
        <v>1</v>
      </c>
    </row>
    <row r="400" spans="1:7" x14ac:dyDescent="0.25">
      <c r="A400" s="128">
        <v>1721780</v>
      </c>
      <c r="B400" s="74" t="s">
        <v>2098</v>
      </c>
      <c r="C400" s="54">
        <v>55</v>
      </c>
      <c r="D400" s="54">
        <v>1809</v>
      </c>
      <c r="E400" s="55">
        <f t="shared" si="12"/>
        <v>3.0403537866224434E-2</v>
      </c>
      <c r="F400" s="54">
        <v>28998</v>
      </c>
      <c r="G400" s="74">
        <f t="shared" si="13"/>
        <v>0</v>
      </c>
    </row>
    <row r="401" spans="1:7" x14ac:dyDescent="0.25">
      <c r="A401" s="128">
        <v>1721750</v>
      </c>
      <c r="B401" s="74" t="s">
        <v>2099</v>
      </c>
      <c r="C401" s="54">
        <v>65</v>
      </c>
      <c r="D401" s="54">
        <v>2283</v>
      </c>
      <c r="E401" s="55">
        <f t="shared" si="12"/>
        <v>2.8471309680245291E-2</v>
      </c>
      <c r="F401" s="54">
        <v>18853</v>
      </c>
      <c r="G401" s="74">
        <f t="shared" si="13"/>
        <v>1</v>
      </c>
    </row>
    <row r="402" spans="1:7" x14ac:dyDescent="0.25">
      <c r="A402" s="128">
        <v>1721840</v>
      </c>
      <c r="B402" s="74" t="s">
        <v>2100</v>
      </c>
      <c r="C402" s="54">
        <v>190</v>
      </c>
      <c r="D402" s="54">
        <v>2822</v>
      </c>
      <c r="E402" s="55">
        <f t="shared" si="12"/>
        <v>6.7328136073706593E-2</v>
      </c>
      <c r="F402" s="54">
        <v>52131</v>
      </c>
      <c r="G402" s="74">
        <f t="shared" si="13"/>
        <v>0</v>
      </c>
    </row>
    <row r="403" spans="1:7" x14ac:dyDescent="0.25">
      <c r="A403" s="128">
        <v>1721870</v>
      </c>
      <c r="B403" s="74" t="s">
        <v>2101</v>
      </c>
      <c r="C403" s="54">
        <v>187</v>
      </c>
      <c r="D403" s="54">
        <v>2874</v>
      </c>
      <c r="E403" s="55">
        <f t="shared" si="12"/>
        <v>6.5066109951287407E-2</v>
      </c>
      <c r="F403" s="54">
        <v>23011</v>
      </c>
      <c r="G403" s="74">
        <f t="shared" si="13"/>
        <v>0</v>
      </c>
    </row>
    <row r="404" spans="1:7" x14ac:dyDescent="0.25">
      <c r="A404" s="128">
        <v>1721900</v>
      </c>
      <c r="B404" s="74" t="s">
        <v>2102</v>
      </c>
      <c r="C404" s="54">
        <v>239</v>
      </c>
      <c r="D404" s="54">
        <v>6166</v>
      </c>
      <c r="E404" s="55">
        <f t="shared" si="12"/>
        <v>3.8760947129419396E-2</v>
      </c>
      <c r="F404" s="54">
        <v>32690</v>
      </c>
      <c r="G404" s="74">
        <f t="shared" si="13"/>
        <v>0</v>
      </c>
    </row>
    <row r="405" spans="1:7" x14ac:dyDescent="0.25">
      <c r="A405" s="128">
        <v>1722020</v>
      </c>
      <c r="B405" s="74" t="s">
        <v>2103</v>
      </c>
      <c r="C405" s="54">
        <v>608</v>
      </c>
      <c r="D405" s="54">
        <v>2870</v>
      </c>
      <c r="E405" s="55">
        <f t="shared" si="12"/>
        <v>0.2118466898954704</v>
      </c>
      <c r="F405" s="54">
        <v>23253</v>
      </c>
      <c r="G405" s="74">
        <f t="shared" si="13"/>
        <v>0</v>
      </c>
    </row>
    <row r="406" spans="1:7" x14ac:dyDescent="0.25">
      <c r="A406" s="128">
        <v>1722050</v>
      </c>
      <c r="B406" s="74" t="s">
        <v>2104</v>
      </c>
      <c r="C406" s="54">
        <v>99</v>
      </c>
      <c r="D406" s="54">
        <v>344</v>
      </c>
      <c r="E406" s="55">
        <f t="shared" si="12"/>
        <v>0.28779069767441862</v>
      </c>
      <c r="F406" s="54">
        <v>2802</v>
      </c>
      <c r="G406" s="74">
        <f t="shared" si="13"/>
        <v>1</v>
      </c>
    </row>
    <row r="407" spans="1:7" x14ac:dyDescent="0.25">
      <c r="A407" s="128">
        <v>1722080</v>
      </c>
      <c r="B407" s="74" t="s">
        <v>2105</v>
      </c>
      <c r="C407" s="54">
        <v>287</v>
      </c>
      <c r="D407" s="54">
        <v>987</v>
      </c>
      <c r="E407" s="55">
        <f t="shared" si="12"/>
        <v>0.29078014184397161</v>
      </c>
      <c r="F407" s="54">
        <v>9039</v>
      </c>
      <c r="G407" s="74">
        <f t="shared" si="13"/>
        <v>1</v>
      </c>
    </row>
    <row r="408" spans="1:7" x14ac:dyDescent="0.25">
      <c r="A408" s="128">
        <v>1722110</v>
      </c>
      <c r="B408" s="74" t="s">
        <v>2106</v>
      </c>
      <c r="C408" s="54">
        <v>199</v>
      </c>
      <c r="D408" s="54">
        <v>1381</v>
      </c>
      <c r="E408" s="55">
        <f t="shared" si="12"/>
        <v>0.14409847936278058</v>
      </c>
      <c r="F408" s="54">
        <v>28442</v>
      </c>
      <c r="G408" s="74">
        <f t="shared" si="13"/>
        <v>0</v>
      </c>
    </row>
    <row r="409" spans="1:7" x14ac:dyDescent="0.25">
      <c r="A409" s="128">
        <v>1722150</v>
      </c>
      <c r="B409" s="74" t="s">
        <v>2107</v>
      </c>
      <c r="C409" s="54">
        <v>271</v>
      </c>
      <c r="D409" s="54">
        <v>1215</v>
      </c>
      <c r="E409" s="55">
        <f t="shared" si="12"/>
        <v>0.22304526748971193</v>
      </c>
      <c r="F409" s="54">
        <v>7526</v>
      </c>
      <c r="G409" s="74">
        <f t="shared" si="13"/>
        <v>1</v>
      </c>
    </row>
    <row r="410" spans="1:7" x14ac:dyDescent="0.25">
      <c r="A410" s="128">
        <v>1722620</v>
      </c>
      <c r="B410" s="74" t="s">
        <v>2108</v>
      </c>
      <c r="C410" s="54">
        <v>48</v>
      </c>
      <c r="D410" s="54">
        <v>751</v>
      </c>
      <c r="E410" s="55">
        <f t="shared" si="12"/>
        <v>6.3914780292942744E-2</v>
      </c>
      <c r="F410" s="54">
        <v>4324</v>
      </c>
      <c r="G410" s="74">
        <f t="shared" si="13"/>
        <v>1</v>
      </c>
    </row>
    <row r="411" spans="1:7" x14ac:dyDescent="0.25">
      <c r="A411" s="128">
        <v>1722300</v>
      </c>
      <c r="B411" s="74" t="s">
        <v>2109</v>
      </c>
      <c r="C411" s="54">
        <v>89</v>
      </c>
      <c r="D411" s="54">
        <v>652</v>
      </c>
      <c r="E411" s="55">
        <f t="shared" si="12"/>
        <v>0.13650306748466257</v>
      </c>
      <c r="F411" s="54">
        <v>5755</v>
      </c>
      <c r="G411" s="74">
        <f t="shared" si="13"/>
        <v>1</v>
      </c>
    </row>
    <row r="412" spans="1:7" x14ac:dyDescent="0.25">
      <c r="A412" s="128">
        <v>1722350</v>
      </c>
      <c r="B412" s="74" t="s">
        <v>2110</v>
      </c>
      <c r="C412" s="54">
        <v>34</v>
      </c>
      <c r="D412" s="54">
        <v>224</v>
      </c>
      <c r="E412" s="55">
        <f t="shared" si="12"/>
        <v>0.15178571428571427</v>
      </c>
      <c r="F412" s="54">
        <v>1563</v>
      </c>
      <c r="G412" s="74">
        <f t="shared" si="13"/>
        <v>1</v>
      </c>
    </row>
    <row r="413" spans="1:7" x14ac:dyDescent="0.25">
      <c r="A413" s="128">
        <v>1722870</v>
      </c>
      <c r="B413" s="74" t="s">
        <v>2111</v>
      </c>
      <c r="C413" s="54">
        <v>41</v>
      </c>
      <c r="D413" s="54">
        <v>319</v>
      </c>
      <c r="E413" s="55">
        <f t="shared" si="12"/>
        <v>0.12852664576802508</v>
      </c>
      <c r="F413" s="54">
        <v>1799</v>
      </c>
      <c r="G413" s="74">
        <f t="shared" si="13"/>
        <v>1</v>
      </c>
    </row>
    <row r="414" spans="1:7" x14ac:dyDescent="0.25">
      <c r="A414" s="128">
        <v>1722500</v>
      </c>
      <c r="B414" s="74" t="s">
        <v>2112</v>
      </c>
      <c r="C414" s="54">
        <v>67</v>
      </c>
      <c r="D414" s="54">
        <v>1607</v>
      </c>
      <c r="E414" s="55">
        <f t="shared" si="12"/>
        <v>4.1692594897324207E-2</v>
      </c>
      <c r="F414" s="54">
        <v>26637</v>
      </c>
      <c r="G414" s="74">
        <f t="shared" si="13"/>
        <v>0</v>
      </c>
    </row>
    <row r="415" spans="1:7" x14ac:dyDescent="0.25">
      <c r="A415" s="128">
        <v>1707290</v>
      </c>
      <c r="B415" s="74" t="s">
        <v>2113</v>
      </c>
      <c r="C415" s="54">
        <v>160</v>
      </c>
      <c r="D415" s="54">
        <v>3083</v>
      </c>
      <c r="E415" s="55">
        <f t="shared" si="12"/>
        <v>5.1897502432695426E-2</v>
      </c>
      <c r="F415" s="54">
        <v>26313</v>
      </c>
      <c r="G415" s="74">
        <f t="shared" si="13"/>
        <v>0</v>
      </c>
    </row>
    <row r="416" spans="1:7" x14ac:dyDescent="0.25">
      <c r="A416" s="128">
        <v>1722530</v>
      </c>
      <c r="B416" s="74" t="s">
        <v>2114</v>
      </c>
      <c r="C416" s="54">
        <v>71</v>
      </c>
      <c r="D416" s="54">
        <v>834</v>
      </c>
      <c r="E416" s="55">
        <f t="shared" si="12"/>
        <v>8.5131894484412468E-2</v>
      </c>
      <c r="F416" s="54">
        <v>4937</v>
      </c>
      <c r="G416" s="74">
        <f t="shared" si="13"/>
        <v>1</v>
      </c>
    </row>
    <row r="417" spans="1:7" x14ac:dyDescent="0.25">
      <c r="A417" s="128">
        <v>1700153</v>
      </c>
      <c r="B417" s="74" t="s">
        <v>2115</v>
      </c>
      <c r="C417" s="54">
        <v>122</v>
      </c>
      <c r="D417" s="54">
        <v>628</v>
      </c>
      <c r="E417" s="55">
        <f t="shared" si="12"/>
        <v>0.19426751592356689</v>
      </c>
      <c r="F417" s="54">
        <v>4394</v>
      </c>
      <c r="G417" s="74">
        <f t="shared" si="13"/>
        <v>1</v>
      </c>
    </row>
    <row r="418" spans="1:7" x14ac:dyDescent="0.25">
      <c r="A418" s="128">
        <v>1722710</v>
      </c>
      <c r="B418" s="74" t="s">
        <v>2116</v>
      </c>
      <c r="C418" s="54">
        <v>50</v>
      </c>
      <c r="D418" s="54">
        <v>569</v>
      </c>
      <c r="E418" s="55">
        <f t="shared" si="12"/>
        <v>8.7873462214411252E-2</v>
      </c>
      <c r="F418" s="54">
        <v>2977</v>
      </c>
      <c r="G418" s="74">
        <f t="shared" si="13"/>
        <v>1</v>
      </c>
    </row>
    <row r="419" spans="1:7" x14ac:dyDescent="0.25">
      <c r="A419" s="128">
        <v>1722740</v>
      </c>
      <c r="B419" s="74" t="s">
        <v>2117</v>
      </c>
      <c r="C419" s="54">
        <v>455</v>
      </c>
      <c r="D419" s="54">
        <v>3409</v>
      </c>
      <c r="E419" s="55">
        <f t="shared" si="12"/>
        <v>0.13347022587268995</v>
      </c>
      <c r="F419" s="54">
        <v>63200</v>
      </c>
      <c r="G419" s="74">
        <f t="shared" si="13"/>
        <v>0</v>
      </c>
    </row>
    <row r="420" spans="1:7" x14ac:dyDescent="0.25">
      <c r="A420" s="128">
        <v>1722770</v>
      </c>
      <c r="B420" s="74" t="s">
        <v>2118</v>
      </c>
      <c r="C420" s="54">
        <v>39</v>
      </c>
      <c r="D420" s="54">
        <v>640</v>
      </c>
      <c r="E420" s="55">
        <f t="shared" si="12"/>
        <v>6.0937499999999999E-2</v>
      </c>
      <c r="F420" s="54">
        <v>3301</v>
      </c>
      <c r="G420" s="74">
        <f t="shared" si="13"/>
        <v>1</v>
      </c>
    </row>
    <row r="421" spans="1:7" x14ac:dyDescent="0.25">
      <c r="A421" s="128">
        <v>1722830</v>
      </c>
      <c r="B421" s="74" t="s">
        <v>2119</v>
      </c>
      <c r="C421" s="54">
        <v>95</v>
      </c>
      <c r="D421" s="54">
        <v>3322</v>
      </c>
      <c r="E421" s="55">
        <f t="shared" si="12"/>
        <v>2.8597230583985552E-2</v>
      </c>
      <c r="F421" s="54">
        <v>51176</v>
      </c>
      <c r="G421" s="74">
        <f t="shared" si="13"/>
        <v>0</v>
      </c>
    </row>
    <row r="422" spans="1:7" x14ac:dyDescent="0.25">
      <c r="A422" s="128">
        <v>1722800</v>
      </c>
      <c r="B422" s="74" t="s">
        <v>2120</v>
      </c>
      <c r="C422" s="54">
        <v>60</v>
      </c>
      <c r="D422" s="54">
        <v>2524</v>
      </c>
      <c r="E422" s="55">
        <f t="shared" si="12"/>
        <v>2.3771790808240888E-2</v>
      </c>
      <c r="F422" s="54">
        <v>19029</v>
      </c>
      <c r="G422" s="74">
        <f t="shared" si="13"/>
        <v>1</v>
      </c>
    </row>
    <row r="423" spans="1:7" x14ac:dyDescent="0.25">
      <c r="A423" s="128">
        <v>1722860</v>
      </c>
      <c r="B423" s="74" t="s">
        <v>2121</v>
      </c>
      <c r="C423" s="54">
        <v>17</v>
      </c>
      <c r="D423" s="54">
        <v>125</v>
      </c>
      <c r="E423" s="55">
        <f t="shared" si="12"/>
        <v>0.13600000000000001</v>
      </c>
      <c r="F423" s="54">
        <v>1280</v>
      </c>
      <c r="G423" s="74">
        <f t="shared" si="13"/>
        <v>1</v>
      </c>
    </row>
    <row r="424" spans="1:7" x14ac:dyDescent="0.25">
      <c r="A424" s="128">
        <v>1722950</v>
      </c>
      <c r="B424" s="74" t="s">
        <v>2122</v>
      </c>
      <c r="C424" s="54">
        <v>194</v>
      </c>
      <c r="D424" s="54">
        <v>1087</v>
      </c>
      <c r="E424" s="55">
        <f t="shared" si="12"/>
        <v>0.17847286108555657</v>
      </c>
      <c r="F424" s="54">
        <v>20715</v>
      </c>
      <c r="G424" s="74">
        <f t="shared" si="13"/>
        <v>0</v>
      </c>
    </row>
    <row r="425" spans="1:7" x14ac:dyDescent="0.25">
      <c r="A425" s="128">
        <v>1722920</v>
      </c>
      <c r="B425" s="74" t="s">
        <v>2123</v>
      </c>
      <c r="C425" s="54">
        <v>14</v>
      </c>
      <c r="D425" s="54">
        <v>179</v>
      </c>
      <c r="E425" s="55">
        <f t="shared" si="12"/>
        <v>7.8212290502793297E-2</v>
      </c>
      <c r="F425" s="54">
        <v>1818</v>
      </c>
      <c r="G425" s="74">
        <f t="shared" si="13"/>
        <v>1</v>
      </c>
    </row>
    <row r="426" spans="1:7" x14ac:dyDescent="0.25">
      <c r="A426" s="128">
        <v>1723050</v>
      </c>
      <c r="B426" s="74" t="s">
        <v>2124</v>
      </c>
      <c r="C426" s="54">
        <v>82</v>
      </c>
      <c r="D426" s="54">
        <v>874</v>
      </c>
      <c r="E426" s="55">
        <f t="shared" si="12"/>
        <v>9.3821510297482841E-2</v>
      </c>
      <c r="F426" s="54">
        <v>20408</v>
      </c>
      <c r="G426" s="74">
        <f t="shared" si="13"/>
        <v>0</v>
      </c>
    </row>
    <row r="427" spans="1:7" x14ac:dyDescent="0.25">
      <c r="A427" s="128">
        <v>1708100</v>
      </c>
      <c r="B427" s="74" t="s">
        <v>2125</v>
      </c>
      <c r="C427" s="54">
        <v>300</v>
      </c>
      <c r="D427" s="54">
        <v>872</v>
      </c>
      <c r="E427" s="55">
        <f t="shared" si="12"/>
        <v>0.34403669724770641</v>
      </c>
      <c r="F427" s="54">
        <v>6132</v>
      </c>
      <c r="G427" s="74">
        <f t="shared" si="13"/>
        <v>1</v>
      </c>
    </row>
    <row r="428" spans="1:7" x14ac:dyDescent="0.25">
      <c r="A428" s="128">
        <v>1722980</v>
      </c>
      <c r="B428" s="74" t="s">
        <v>2126</v>
      </c>
      <c r="C428" s="54">
        <v>299</v>
      </c>
      <c r="D428" s="54">
        <v>1263</v>
      </c>
      <c r="E428" s="55">
        <f t="shared" si="12"/>
        <v>0.23673792557403009</v>
      </c>
      <c r="F428" s="54">
        <v>11807</v>
      </c>
      <c r="G428" s="74">
        <f t="shared" si="13"/>
        <v>1</v>
      </c>
    </row>
    <row r="429" spans="1:7" x14ac:dyDescent="0.25">
      <c r="A429" s="128">
        <v>1723070</v>
      </c>
      <c r="B429" s="74" t="s">
        <v>2127</v>
      </c>
      <c r="C429" s="54">
        <v>233</v>
      </c>
      <c r="D429" s="54">
        <v>7271</v>
      </c>
      <c r="E429" s="55">
        <f t="shared" si="12"/>
        <v>3.2045110713794525E-2</v>
      </c>
      <c r="F429" s="54">
        <v>113036</v>
      </c>
      <c r="G429" s="74">
        <f t="shared" si="13"/>
        <v>0</v>
      </c>
    </row>
    <row r="430" spans="1:7" x14ac:dyDescent="0.25">
      <c r="A430" s="128">
        <v>1723090</v>
      </c>
      <c r="B430" s="74" t="s">
        <v>2128</v>
      </c>
      <c r="C430" s="54">
        <v>52</v>
      </c>
      <c r="D430" s="54">
        <v>1946</v>
      </c>
      <c r="E430" s="55">
        <f t="shared" si="12"/>
        <v>2.6721479958890029E-2</v>
      </c>
      <c r="F430" s="54">
        <v>14535</v>
      </c>
      <c r="G430" s="74">
        <f t="shared" si="13"/>
        <v>1</v>
      </c>
    </row>
    <row r="431" spans="1:7" x14ac:dyDescent="0.25">
      <c r="A431" s="128">
        <v>1723100</v>
      </c>
      <c r="B431" s="74" t="s">
        <v>2129</v>
      </c>
      <c r="C431" s="54">
        <v>176</v>
      </c>
      <c r="D431" s="54">
        <v>1446</v>
      </c>
      <c r="E431" s="55">
        <f t="shared" si="12"/>
        <v>0.12171507607192254</v>
      </c>
      <c r="F431" s="54">
        <v>13202</v>
      </c>
      <c r="G431" s="74">
        <f t="shared" si="13"/>
        <v>1</v>
      </c>
    </row>
    <row r="432" spans="1:7" x14ac:dyDescent="0.25">
      <c r="A432" s="128">
        <v>1713440</v>
      </c>
      <c r="B432" s="74" t="s">
        <v>2130</v>
      </c>
      <c r="C432" s="54">
        <v>85</v>
      </c>
      <c r="D432" s="54">
        <v>410</v>
      </c>
      <c r="E432" s="55">
        <f t="shared" si="12"/>
        <v>0.2073170731707317</v>
      </c>
      <c r="F432" s="54">
        <v>3905</v>
      </c>
      <c r="G432" s="74">
        <f t="shared" si="13"/>
        <v>1</v>
      </c>
    </row>
    <row r="433" spans="1:7" x14ac:dyDescent="0.25">
      <c r="A433" s="128">
        <v>1723160</v>
      </c>
      <c r="B433" s="74" t="s">
        <v>2131</v>
      </c>
      <c r="C433" s="54">
        <v>8</v>
      </c>
      <c r="D433" s="54">
        <v>117</v>
      </c>
      <c r="E433" s="55">
        <f t="shared" si="12"/>
        <v>6.8376068376068383E-2</v>
      </c>
      <c r="F433" s="54">
        <v>838</v>
      </c>
      <c r="G433" s="74">
        <f t="shared" si="13"/>
        <v>1</v>
      </c>
    </row>
    <row r="434" spans="1:7" x14ac:dyDescent="0.25">
      <c r="A434" s="128">
        <v>1723200</v>
      </c>
      <c r="B434" s="74" t="s">
        <v>2132</v>
      </c>
      <c r="C434" s="54">
        <v>120</v>
      </c>
      <c r="D434" s="54">
        <v>1841</v>
      </c>
      <c r="E434" s="55">
        <f t="shared" si="12"/>
        <v>6.5181966322650733E-2</v>
      </c>
      <c r="F434" s="54">
        <v>14583</v>
      </c>
      <c r="G434" s="74">
        <f t="shared" si="13"/>
        <v>1</v>
      </c>
    </row>
    <row r="435" spans="1:7" x14ac:dyDescent="0.25">
      <c r="A435" s="128">
        <v>1723250</v>
      </c>
      <c r="B435" s="74" t="s">
        <v>2133</v>
      </c>
      <c r="C435" s="54">
        <v>237</v>
      </c>
      <c r="D435" s="54">
        <v>1427</v>
      </c>
      <c r="E435" s="55">
        <f t="shared" si="12"/>
        <v>0.16608269096005607</v>
      </c>
      <c r="F435" s="54">
        <v>8591</v>
      </c>
      <c r="G435" s="74">
        <f t="shared" si="13"/>
        <v>1</v>
      </c>
    </row>
    <row r="436" spans="1:7" x14ac:dyDescent="0.25">
      <c r="A436" s="128">
        <v>1709210</v>
      </c>
      <c r="B436" s="74" t="s">
        <v>2134</v>
      </c>
      <c r="C436" s="54">
        <v>54</v>
      </c>
      <c r="D436" s="54">
        <v>633</v>
      </c>
      <c r="E436" s="55">
        <f t="shared" si="12"/>
        <v>8.5308056872037921E-2</v>
      </c>
      <c r="F436" s="54">
        <v>6468</v>
      </c>
      <c r="G436" s="74">
        <f t="shared" si="13"/>
        <v>1</v>
      </c>
    </row>
    <row r="437" spans="1:7" x14ac:dyDescent="0.25">
      <c r="A437" s="128">
        <v>1723350</v>
      </c>
      <c r="B437" s="74" t="s">
        <v>2135</v>
      </c>
      <c r="C437" s="54">
        <v>256</v>
      </c>
      <c r="D437" s="54">
        <v>3998</v>
      </c>
      <c r="E437" s="55">
        <f t="shared" si="12"/>
        <v>6.4032016008003997E-2</v>
      </c>
      <c r="F437" s="54">
        <v>78099</v>
      </c>
      <c r="G437" s="74">
        <f t="shared" si="13"/>
        <v>0</v>
      </c>
    </row>
    <row r="438" spans="1:7" x14ac:dyDescent="0.25">
      <c r="A438" s="128">
        <v>1723460</v>
      </c>
      <c r="B438" s="74" t="s">
        <v>2136</v>
      </c>
      <c r="C438" s="54">
        <v>272</v>
      </c>
      <c r="D438" s="54">
        <v>3526</v>
      </c>
      <c r="E438" s="55">
        <f t="shared" si="12"/>
        <v>7.7141236528644352E-2</v>
      </c>
      <c r="F438" s="54">
        <v>35933</v>
      </c>
      <c r="G438" s="74">
        <f t="shared" si="13"/>
        <v>0</v>
      </c>
    </row>
    <row r="439" spans="1:7" x14ac:dyDescent="0.25">
      <c r="A439" s="128">
        <v>1700120</v>
      </c>
      <c r="B439" s="74" t="s">
        <v>2137</v>
      </c>
      <c r="C439" s="54">
        <v>12</v>
      </c>
      <c r="D439" s="54">
        <v>113</v>
      </c>
      <c r="E439" s="55">
        <f t="shared" si="12"/>
        <v>0.10619469026548672</v>
      </c>
      <c r="F439" s="54">
        <v>777</v>
      </c>
      <c r="G439" s="74">
        <f t="shared" si="13"/>
        <v>1</v>
      </c>
    </row>
    <row r="440" spans="1:7" x14ac:dyDescent="0.25">
      <c r="A440" s="128">
        <v>1740920</v>
      </c>
      <c r="B440" s="74" t="s">
        <v>2138</v>
      </c>
      <c r="C440" s="54">
        <v>49</v>
      </c>
      <c r="D440" s="54">
        <v>388</v>
      </c>
      <c r="E440" s="55">
        <f t="shared" si="12"/>
        <v>0.12628865979381443</v>
      </c>
      <c r="F440" s="54">
        <v>2274</v>
      </c>
      <c r="G440" s="74">
        <f t="shared" si="13"/>
        <v>1</v>
      </c>
    </row>
    <row r="441" spans="1:7" x14ac:dyDescent="0.25">
      <c r="A441" s="128">
        <v>1723700</v>
      </c>
      <c r="B441" s="74" t="s">
        <v>2139</v>
      </c>
      <c r="C441" s="54">
        <v>25</v>
      </c>
      <c r="D441" s="54">
        <v>105</v>
      </c>
      <c r="E441" s="55">
        <f t="shared" si="12"/>
        <v>0.23809523809523808</v>
      </c>
      <c r="F441" s="54">
        <v>809</v>
      </c>
      <c r="G441" s="74">
        <f t="shared" si="13"/>
        <v>1</v>
      </c>
    </row>
    <row r="442" spans="1:7" x14ac:dyDescent="0.25">
      <c r="A442" s="128">
        <v>1723850</v>
      </c>
      <c r="B442" s="74" t="s">
        <v>2140</v>
      </c>
      <c r="C442" s="54">
        <v>439</v>
      </c>
      <c r="D442" s="54">
        <v>2589</v>
      </c>
      <c r="E442" s="55">
        <f t="shared" si="12"/>
        <v>0.16956353804557744</v>
      </c>
      <c r="F442" s="54">
        <v>21908</v>
      </c>
      <c r="G442" s="74">
        <f t="shared" si="13"/>
        <v>0</v>
      </c>
    </row>
    <row r="443" spans="1:7" x14ac:dyDescent="0.25">
      <c r="A443" s="128">
        <v>1723880</v>
      </c>
      <c r="B443" s="74" t="s">
        <v>2141</v>
      </c>
      <c r="C443" s="54">
        <v>193</v>
      </c>
      <c r="D443" s="54">
        <v>4401</v>
      </c>
      <c r="E443" s="55">
        <f t="shared" si="12"/>
        <v>4.3853669620540783E-2</v>
      </c>
      <c r="F443" s="54">
        <v>69983</v>
      </c>
      <c r="G443" s="74">
        <f t="shared" si="13"/>
        <v>0</v>
      </c>
    </row>
    <row r="444" spans="1:7" x14ac:dyDescent="0.25">
      <c r="A444" s="128">
        <v>1723920</v>
      </c>
      <c r="B444" s="74" t="s">
        <v>2142</v>
      </c>
      <c r="C444" s="54">
        <v>438</v>
      </c>
      <c r="D444" s="54">
        <v>2030</v>
      </c>
      <c r="E444" s="55">
        <f t="shared" si="12"/>
        <v>0.21576354679802956</v>
      </c>
      <c r="F444" s="54">
        <v>17647</v>
      </c>
      <c r="G444" s="74">
        <f t="shared" si="13"/>
        <v>1</v>
      </c>
    </row>
    <row r="445" spans="1:7" x14ac:dyDescent="0.25">
      <c r="A445" s="128">
        <v>1723970</v>
      </c>
      <c r="B445" s="74" t="s">
        <v>2143</v>
      </c>
      <c r="C445" s="54">
        <v>315</v>
      </c>
      <c r="D445" s="54">
        <v>721</v>
      </c>
      <c r="E445" s="55">
        <f t="shared" si="12"/>
        <v>0.43689320388349512</v>
      </c>
      <c r="F445" s="54">
        <v>3793</v>
      </c>
      <c r="G445" s="74">
        <f t="shared" si="13"/>
        <v>1</v>
      </c>
    </row>
    <row r="446" spans="1:7" x14ac:dyDescent="0.25">
      <c r="A446" s="128">
        <v>1724000</v>
      </c>
      <c r="B446" s="74" t="s">
        <v>2144</v>
      </c>
      <c r="C446" s="54">
        <v>161</v>
      </c>
      <c r="D446" s="54">
        <v>1516</v>
      </c>
      <c r="E446" s="55">
        <f t="shared" si="12"/>
        <v>0.10620052770448549</v>
      </c>
      <c r="F446" s="54">
        <v>17677</v>
      </c>
      <c r="G446" s="74">
        <f t="shared" si="13"/>
        <v>1</v>
      </c>
    </row>
    <row r="447" spans="1:7" x14ac:dyDescent="0.25">
      <c r="A447" s="128">
        <v>1724060</v>
      </c>
      <c r="B447" s="74" t="s">
        <v>2145</v>
      </c>
      <c r="C447" s="54">
        <v>133</v>
      </c>
      <c r="D447" s="54">
        <v>3477</v>
      </c>
      <c r="E447" s="55">
        <f t="shared" si="12"/>
        <v>3.825136612021858E-2</v>
      </c>
      <c r="F447" s="54">
        <v>15474</v>
      </c>
      <c r="G447" s="74">
        <f t="shared" si="13"/>
        <v>1</v>
      </c>
    </row>
    <row r="448" spans="1:7" x14ac:dyDescent="0.25">
      <c r="A448" s="128">
        <v>1724090</v>
      </c>
      <c r="B448" s="74" t="s">
        <v>2146</v>
      </c>
      <c r="C448" s="54">
        <v>645</v>
      </c>
      <c r="D448" s="54">
        <v>7541</v>
      </c>
      <c r="E448" s="55">
        <f t="shared" si="12"/>
        <v>8.5532422755602702E-2</v>
      </c>
      <c r="F448" s="54">
        <v>147258</v>
      </c>
      <c r="G448" s="74">
        <f t="shared" si="13"/>
        <v>0</v>
      </c>
    </row>
    <row r="449" spans="1:7" x14ac:dyDescent="0.25">
      <c r="A449" s="128">
        <v>1724120</v>
      </c>
      <c r="B449" s="74" t="s">
        <v>2147</v>
      </c>
      <c r="C449" s="54">
        <v>10</v>
      </c>
      <c r="D449" s="54">
        <v>60</v>
      </c>
      <c r="E449" s="55">
        <f t="shared" si="12"/>
        <v>0.16666666666666666</v>
      </c>
      <c r="F449" s="54">
        <v>660</v>
      </c>
      <c r="G449" s="74">
        <f t="shared" si="13"/>
        <v>1</v>
      </c>
    </row>
    <row r="450" spans="1:7" x14ac:dyDescent="0.25">
      <c r="A450" s="128">
        <v>1724270</v>
      </c>
      <c r="B450" s="74" t="s">
        <v>2148</v>
      </c>
      <c r="C450" s="54">
        <v>62</v>
      </c>
      <c r="D450" s="54">
        <v>1682</v>
      </c>
      <c r="E450" s="55">
        <f t="shared" si="12"/>
        <v>3.6860879904875146E-2</v>
      </c>
      <c r="F450" s="54">
        <v>11542</v>
      </c>
      <c r="G450" s="74">
        <f t="shared" si="13"/>
        <v>1</v>
      </c>
    </row>
    <row r="451" spans="1:7" x14ac:dyDescent="0.25">
      <c r="A451" s="128">
        <v>1724330</v>
      </c>
      <c r="B451" s="74" t="s">
        <v>2149</v>
      </c>
      <c r="C451" s="54">
        <v>403</v>
      </c>
      <c r="D451" s="54">
        <v>2419</v>
      </c>
      <c r="E451" s="55">
        <f t="shared" si="12"/>
        <v>0.16659776767259199</v>
      </c>
      <c r="F451" s="54">
        <v>21088</v>
      </c>
      <c r="G451" s="74">
        <f t="shared" si="13"/>
        <v>0</v>
      </c>
    </row>
    <row r="452" spans="1:7" x14ac:dyDescent="0.25">
      <c r="A452" s="128">
        <v>1724390</v>
      </c>
      <c r="B452" s="74" t="s">
        <v>2150</v>
      </c>
      <c r="C452" s="54">
        <v>167</v>
      </c>
      <c r="D452" s="54">
        <v>2053</v>
      </c>
      <c r="E452" s="55">
        <f t="shared" si="12"/>
        <v>8.1344374086702392E-2</v>
      </c>
      <c r="F452" s="54">
        <v>12252</v>
      </c>
      <c r="G452" s="74">
        <f t="shared" si="13"/>
        <v>1</v>
      </c>
    </row>
    <row r="453" spans="1:7" x14ac:dyDescent="0.25">
      <c r="A453" s="128">
        <v>1724570</v>
      </c>
      <c r="B453" s="74" t="s">
        <v>2151</v>
      </c>
      <c r="C453" s="54">
        <v>50</v>
      </c>
      <c r="D453" s="54">
        <v>806</v>
      </c>
      <c r="E453" s="55">
        <f t="shared" si="12"/>
        <v>6.2034739454094295E-2</v>
      </c>
      <c r="F453" s="54">
        <v>13768</v>
      </c>
      <c r="G453" s="74">
        <f t="shared" si="13"/>
        <v>1</v>
      </c>
    </row>
    <row r="454" spans="1:7" x14ac:dyDescent="0.25">
      <c r="A454" s="128">
        <v>1700077</v>
      </c>
      <c r="B454" s="74" t="s">
        <v>2152</v>
      </c>
      <c r="C454" s="54">
        <v>97</v>
      </c>
      <c r="D454" s="54">
        <v>1138</v>
      </c>
      <c r="E454" s="55">
        <f t="shared" ref="E454:E517" si="14">IF(D454&gt;0,C454/D454,0)</f>
        <v>8.5237258347978906E-2</v>
      </c>
      <c r="F454" s="54">
        <v>10226</v>
      </c>
      <c r="G454" s="74">
        <f t="shared" si="13"/>
        <v>1</v>
      </c>
    </row>
    <row r="455" spans="1:7" x14ac:dyDescent="0.25">
      <c r="A455" s="128">
        <v>1724600</v>
      </c>
      <c r="B455" s="74" t="s">
        <v>2153</v>
      </c>
      <c r="C455" s="54">
        <v>763</v>
      </c>
      <c r="D455" s="54">
        <v>4124</v>
      </c>
      <c r="E455" s="55">
        <f t="shared" si="14"/>
        <v>0.1850145489815713</v>
      </c>
      <c r="F455" s="54">
        <v>27752</v>
      </c>
      <c r="G455" s="74">
        <f t="shared" ref="G455:G518" si="15">IF(F455&lt;20000,1,0)</f>
        <v>0</v>
      </c>
    </row>
    <row r="456" spans="1:7" x14ac:dyDescent="0.25">
      <c r="A456" s="128">
        <v>1724650</v>
      </c>
      <c r="B456" s="74" t="s">
        <v>2154</v>
      </c>
      <c r="C456" s="54">
        <v>110</v>
      </c>
      <c r="D456" s="54">
        <v>485</v>
      </c>
      <c r="E456" s="55">
        <f t="shared" si="14"/>
        <v>0.22680412371134021</v>
      </c>
      <c r="F456" s="54">
        <v>2993</v>
      </c>
      <c r="G456" s="74">
        <f t="shared" si="15"/>
        <v>1</v>
      </c>
    </row>
    <row r="457" spans="1:7" x14ac:dyDescent="0.25">
      <c r="A457" s="128">
        <v>1724750</v>
      </c>
      <c r="B457" s="74" t="s">
        <v>2155</v>
      </c>
      <c r="C457" s="54">
        <v>96</v>
      </c>
      <c r="D457" s="54">
        <v>1257</v>
      </c>
      <c r="E457" s="55">
        <f t="shared" si="14"/>
        <v>7.6372315035799526E-2</v>
      </c>
      <c r="F457" s="54">
        <v>6354</v>
      </c>
      <c r="G457" s="74">
        <f t="shared" si="15"/>
        <v>1</v>
      </c>
    </row>
    <row r="458" spans="1:7" x14ac:dyDescent="0.25">
      <c r="A458" s="128">
        <v>1724780</v>
      </c>
      <c r="B458" s="74" t="s">
        <v>2156</v>
      </c>
      <c r="C458" s="54">
        <v>441</v>
      </c>
      <c r="D458" s="54">
        <v>2675</v>
      </c>
      <c r="E458" s="55">
        <f t="shared" si="14"/>
        <v>0.16485981308411216</v>
      </c>
      <c r="F458" s="54">
        <v>24268</v>
      </c>
      <c r="G458" s="74">
        <f t="shared" si="15"/>
        <v>0</v>
      </c>
    </row>
    <row r="459" spans="1:7" x14ac:dyDescent="0.25">
      <c r="A459" s="128">
        <v>1705466</v>
      </c>
      <c r="B459" s="74" t="s">
        <v>2157</v>
      </c>
      <c r="C459" s="54">
        <v>124</v>
      </c>
      <c r="D459" s="54">
        <v>500</v>
      </c>
      <c r="E459" s="55">
        <f t="shared" si="14"/>
        <v>0.248</v>
      </c>
      <c r="F459" s="54">
        <v>4257</v>
      </c>
      <c r="G459" s="74">
        <f t="shared" si="15"/>
        <v>1</v>
      </c>
    </row>
    <row r="460" spans="1:7" x14ac:dyDescent="0.25">
      <c r="A460" s="128">
        <v>1724870</v>
      </c>
      <c r="B460" s="74" t="s">
        <v>2158</v>
      </c>
      <c r="C460" s="54">
        <v>204</v>
      </c>
      <c r="D460" s="54">
        <v>1317</v>
      </c>
      <c r="E460" s="55">
        <f t="shared" si="14"/>
        <v>0.15489749430523919</v>
      </c>
      <c r="F460" s="54">
        <v>7898</v>
      </c>
      <c r="G460" s="74">
        <f t="shared" si="15"/>
        <v>1</v>
      </c>
    </row>
    <row r="461" spans="1:7" x14ac:dyDescent="0.25">
      <c r="A461" s="128">
        <v>1724900</v>
      </c>
      <c r="B461" s="74" t="s">
        <v>2159</v>
      </c>
      <c r="C461" s="54">
        <v>78</v>
      </c>
      <c r="D461" s="54">
        <v>439</v>
      </c>
      <c r="E461" s="55">
        <f t="shared" si="14"/>
        <v>0.1776765375854214</v>
      </c>
      <c r="F461" s="54">
        <v>2310</v>
      </c>
      <c r="G461" s="74">
        <f t="shared" si="15"/>
        <v>1</v>
      </c>
    </row>
    <row r="462" spans="1:7" x14ac:dyDescent="0.25">
      <c r="A462" s="128">
        <v>1724940</v>
      </c>
      <c r="B462" s="74" t="s">
        <v>2160</v>
      </c>
      <c r="C462" s="54">
        <v>240</v>
      </c>
      <c r="D462" s="54">
        <v>4315</v>
      </c>
      <c r="E462" s="55">
        <f t="shared" si="14"/>
        <v>5.5619930475086905E-2</v>
      </c>
      <c r="F462" s="54">
        <v>19772</v>
      </c>
      <c r="G462" s="74">
        <f t="shared" si="15"/>
        <v>1</v>
      </c>
    </row>
    <row r="463" spans="1:7" x14ac:dyDescent="0.25">
      <c r="A463" s="128">
        <v>1725000</v>
      </c>
      <c r="B463" s="74" t="s">
        <v>2161</v>
      </c>
      <c r="C463" s="54">
        <v>479</v>
      </c>
      <c r="D463" s="54">
        <v>1946</v>
      </c>
      <c r="E463" s="55">
        <f t="shared" si="14"/>
        <v>0.24614594039054472</v>
      </c>
      <c r="F463" s="54">
        <v>12332</v>
      </c>
      <c r="G463" s="74">
        <f t="shared" si="15"/>
        <v>1</v>
      </c>
    </row>
    <row r="464" spans="1:7" x14ac:dyDescent="0.25">
      <c r="A464" s="128">
        <v>1725020</v>
      </c>
      <c r="B464" s="74" t="s">
        <v>2162</v>
      </c>
      <c r="C464" s="54">
        <v>638</v>
      </c>
      <c r="D464" s="54">
        <v>2634</v>
      </c>
      <c r="E464" s="55">
        <f t="shared" si="14"/>
        <v>0.24221716021260439</v>
      </c>
      <c r="F464" s="54">
        <v>23775</v>
      </c>
      <c r="G464" s="74">
        <f t="shared" si="15"/>
        <v>0</v>
      </c>
    </row>
    <row r="465" spans="1:7" x14ac:dyDescent="0.25">
      <c r="A465" s="128">
        <v>1725050</v>
      </c>
      <c r="B465" s="74" t="s">
        <v>2163</v>
      </c>
      <c r="C465" s="54">
        <v>574</v>
      </c>
      <c r="D465" s="54">
        <v>3114</v>
      </c>
      <c r="E465" s="55">
        <f t="shared" si="14"/>
        <v>0.18432883750802825</v>
      </c>
      <c r="F465" s="54">
        <v>21882</v>
      </c>
      <c r="G465" s="74">
        <f t="shared" si="15"/>
        <v>0</v>
      </c>
    </row>
    <row r="466" spans="1:7" x14ac:dyDescent="0.25">
      <c r="A466" s="128">
        <v>1725110</v>
      </c>
      <c r="B466" s="74" t="s">
        <v>2164</v>
      </c>
      <c r="C466" s="54">
        <v>1275</v>
      </c>
      <c r="D466" s="54">
        <v>5379</v>
      </c>
      <c r="E466" s="55">
        <f t="shared" si="14"/>
        <v>0.23703290574456218</v>
      </c>
      <c r="F466" s="54">
        <v>42779</v>
      </c>
      <c r="G466" s="74">
        <f t="shared" si="15"/>
        <v>0</v>
      </c>
    </row>
    <row r="467" spans="1:7" x14ac:dyDescent="0.25">
      <c r="A467" s="128">
        <v>1725190</v>
      </c>
      <c r="B467" s="74" t="s">
        <v>2165</v>
      </c>
      <c r="C467" s="54">
        <v>58</v>
      </c>
      <c r="D467" s="54">
        <v>385</v>
      </c>
      <c r="E467" s="55">
        <f t="shared" si="14"/>
        <v>0.15064935064935064</v>
      </c>
      <c r="F467" s="54">
        <v>2636</v>
      </c>
      <c r="G467" s="74">
        <f t="shared" si="15"/>
        <v>1</v>
      </c>
    </row>
    <row r="468" spans="1:7" x14ac:dyDescent="0.25">
      <c r="A468" s="128">
        <v>1725260</v>
      </c>
      <c r="B468" s="74" t="s">
        <v>2166</v>
      </c>
      <c r="C468" s="54">
        <v>11</v>
      </c>
      <c r="D468" s="54">
        <v>72</v>
      </c>
      <c r="E468" s="55">
        <f t="shared" si="14"/>
        <v>0.15277777777777779</v>
      </c>
      <c r="F468" s="54">
        <v>867</v>
      </c>
      <c r="G468" s="74">
        <f t="shared" si="15"/>
        <v>1</v>
      </c>
    </row>
    <row r="469" spans="1:7" x14ac:dyDescent="0.25">
      <c r="A469" s="128">
        <v>1725290</v>
      </c>
      <c r="B469" s="74" t="s">
        <v>2167</v>
      </c>
      <c r="C469" s="54">
        <v>367</v>
      </c>
      <c r="D469" s="54">
        <v>4539</v>
      </c>
      <c r="E469" s="55">
        <f t="shared" si="14"/>
        <v>8.0854813835646619E-2</v>
      </c>
      <c r="F469" s="54">
        <v>42975</v>
      </c>
      <c r="G469" s="74">
        <f t="shared" si="15"/>
        <v>0</v>
      </c>
    </row>
    <row r="470" spans="1:7" x14ac:dyDescent="0.25">
      <c r="A470" s="128">
        <v>1725320</v>
      </c>
      <c r="B470" s="74" t="s">
        <v>2168</v>
      </c>
      <c r="C470" s="54">
        <v>150</v>
      </c>
      <c r="D470" s="54">
        <v>2327</v>
      </c>
      <c r="E470" s="55">
        <f t="shared" si="14"/>
        <v>6.4460678985818656E-2</v>
      </c>
      <c r="F470" s="54">
        <v>45963</v>
      </c>
      <c r="G470" s="74">
        <f t="shared" si="15"/>
        <v>0</v>
      </c>
    </row>
    <row r="471" spans="1:7" x14ac:dyDescent="0.25">
      <c r="A471" s="128">
        <v>1728620</v>
      </c>
      <c r="B471" s="74" t="s">
        <v>2169</v>
      </c>
      <c r="C471" s="54">
        <v>1293</v>
      </c>
      <c r="D471" s="54">
        <v>15121</v>
      </c>
      <c r="E471" s="55">
        <f t="shared" si="14"/>
        <v>8.5510217578202499E-2</v>
      </c>
      <c r="F471" s="54">
        <v>97868</v>
      </c>
      <c r="G471" s="74">
        <f t="shared" si="15"/>
        <v>0</v>
      </c>
    </row>
    <row r="472" spans="1:7" x14ac:dyDescent="0.25">
      <c r="A472" s="128">
        <v>1725500</v>
      </c>
      <c r="B472" s="74" t="s">
        <v>2170</v>
      </c>
      <c r="C472" s="54">
        <v>65</v>
      </c>
      <c r="D472" s="54">
        <v>749</v>
      </c>
      <c r="E472" s="55">
        <f t="shared" si="14"/>
        <v>8.678237650200267E-2</v>
      </c>
      <c r="F472" s="54">
        <v>7450</v>
      </c>
      <c r="G472" s="74">
        <f t="shared" si="15"/>
        <v>1</v>
      </c>
    </row>
    <row r="473" spans="1:7" x14ac:dyDescent="0.25">
      <c r="A473" s="128">
        <v>1725620</v>
      </c>
      <c r="B473" s="74" t="s">
        <v>2171</v>
      </c>
      <c r="C473" s="54">
        <v>205</v>
      </c>
      <c r="D473" s="54">
        <v>1218</v>
      </c>
      <c r="E473" s="55">
        <f t="shared" si="14"/>
        <v>0.1683087027914614</v>
      </c>
      <c r="F473" s="54">
        <v>10113</v>
      </c>
      <c r="G473" s="74">
        <f t="shared" si="15"/>
        <v>1</v>
      </c>
    </row>
    <row r="474" spans="1:7" x14ac:dyDescent="0.25">
      <c r="A474" s="128">
        <v>1725650</v>
      </c>
      <c r="B474" s="74" t="s">
        <v>2172</v>
      </c>
      <c r="C474" s="54">
        <v>82</v>
      </c>
      <c r="D474" s="54">
        <v>607</v>
      </c>
      <c r="E474" s="55">
        <f t="shared" si="14"/>
        <v>0.13509060955518945</v>
      </c>
      <c r="F474" s="54">
        <v>10142</v>
      </c>
      <c r="G474" s="74">
        <f t="shared" si="15"/>
        <v>1</v>
      </c>
    </row>
    <row r="475" spans="1:7" x14ac:dyDescent="0.25">
      <c r="A475" s="128">
        <v>1701395</v>
      </c>
      <c r="B475" s="74" t="s">
        <v>461</v>
      </c>
      <c r="C475" s="54">
        <v>200</v>
      </c>
      <c r="D475" s="54">
        <v>1273</v>
      </c>
      <c r="E475" s="55">
        <f t="shared" si="14"/>
        <v>0.15710919088766692</v>
      </c>
      <c r="F475" s="54">
        <v>8302</v>
      </c>
      <c r="G475" s="74">
        <f t="shared" si="15"/>
        <v>1</v>
      </c>
    </row>
    <row r="476" spans="1:7" x14ac:dyDescent="0.25">
      <c r="A476" s="128">
        <v>1725680</v>
      </c>
      <c r="B476" s="74" t="s">
        <v>2173</v>
      </c>
      <c r="C476" s="54">
        <v>51</v>
      </c>
      <c r="D476" s="54">
        <v>209</v>
      </c>
      <c r="E476" s="55">
        <f t="shared" si="14"/>
        <v>0.24401913875598086</v>
      </c>
      <c r="F476" s="54">
        <v>1357</v>
      </c>
      <c r="G476" s="74">
        <f t="shared" si="15"/>
        <v>1</v>
      </c>
    </row>
    <row r="477" spans="1:7" x14ac:dyDescent="0.25">
      <c r="A477" s="128">
        <v>1726970</v>
      </c>
      <c r="B477" s="74" t="s">
        <v>2174</v>
      </c>
      <c r="C477" s="54">
        <v>191</v>
      </c>
      <c r="D477" s="54">
        <v>487</v>
      </c>
      <c r="E477" s="55">
        <f t="shared" si="14"/>
        <v>0.3921971252566735</v>
      </c>
      <c r="F477" s="54">
        <v>2941</v>
      </c>
      <c r="G477" s="74">
        <f t="shared" si="15"/>
        <v>1</v>
      </c>
    </row>
    <row r="478" spans="1:7" x14ac:dyDescent="0.25">
      <c r="A478" s="128">
        <v>1700123</v>
      </c>
      <c r="B478" s="74" t="s">
        <v>2175</v>
      </c>
      <c r="C478" s="54">
        <v>134</v>
      </c>
      <c r="D478" s="54">
        <v>1071</v>
      </c>
      <c r="E478" s="55">
        <f t="shared" si="14"/>
        <v>0.12511671335200747</v>
      </c>
      <c r="F478" s="54">
        <v>6016</v>
      </c>
      <c r="G478" s="74">
        <f t="shared" si="15"/>
        <v>1</v>
      </c>
    </row>
    <row r="479" spans="1:7" x14ac:dyDescent="0.25">
      <c r="A479" s="128">
        <v>1725690</v>
      </c>
      <c r="B479" s="74" t="s">
        <v>2176</v>
      </c>
      <c r="C479" s="54">
        <v>113</v>
      </c>
      <c r="D479" s="54">
        <v>1626</v>
      </c>
      <c r="E479" s="55">
        <f t="shared" si="14"/>
        <v>6.9495694956949572E-2</v>
      </c>
      <c r="F479" s="54">
        <v>8762</v>
      </c>
      <c r="G479" s="74">
        <f t="shared" si="15"/>
        <v>1</v>
      </c>
    </row>
    <row r="480" spans="1:7" x14ac:dyDescent="0.25">
      <c r="A480" s="128">
        <v>1725740</v>
      </c>
      <c r="B480" s="74" t="s">
        <v>2177</v>
      </c>
      <c r="C480" s="54">
        <v>60</v>
      </c>
      <c r="D480" s="54">
        <v>954</v>
      </c>
      <c r="E480" s="55">
        <f t="shared" si="14"/>
        <v>6.2893081761006289E-2</v>
      </c>
      <c r="F480" s="54">
        <v>7255</v>
      </c>
      <c r="G480" s="74">
        <f t="shared" si="15"/>
        <v>1</v>
      </c>
    </row>
    <row r="481" spans="1:7" x14ac:dyDescent="0.25">
      <c r="A481" s="128">
        <v>1725770</v>
      </c>
      <c r="B481" s="74" t="s">
        <v>2178</v>
      </c>
      <c r="C481" s="54">
        <v>55</v>
      </c>
      <c r="D481" s="54">
        <v>992</v>
      </c>
      <c r="E481" s="55">
        <f t="shared" si="14"/>
        <v>5.5443548387096774E-2</v>
      </c>
      <c r="F481" s="54">
        <v>16238</v>
      </c>
      <c r="G481" s="74">
        <f t="shared" si="15"/>
        <v>1</v>
      </c>
    </row>
    <row r="482" spans="1:7" x14ac:dyDescent="0.25">
      <c r="A482" s="128">
        <v>1700126</v>
      </c>
      <c r="B482" s="74" t="s">
        <v>2179</v>
      </c>
      <c r="C482" s="54">
        <v>71</v>
      </c>
      <c r="D482" s="54">
        <v>753</v>
      </c>
      <c r="E482" s="55">
        <f t="shared" si="14"/>
        <v>9.4289508632138114E-2</v>
      </c>
      <c r="F482" s="54">
        <v>5068</v>
      </c>
      <c r="G482" s="74">
        <f t="shared" si="15"/>
        <v>1</v>
      </c>
    </row>
    <row r="483" spans="1:7" x14ac:dyDescent="0.25">
      <c r="A483" s="128">
        <v>1725920</v>
      </c>
      <c r="B483" s="74" t="s">
        <v>2180</v>
      </c>
      <c r="C483" s="54">
        <v>359</v>
      </c>
      <c r="D483" s="54">
        <v>1678</v>
      </c>
      <c r="E483" s="55">
        <f t="shared" si="14"/>
        <v>0.21394517282479142</v>
      </c>
      <c r="F483" s="54">
        <v>13905</v>
      </c>
      <c r="G483" s="74">
        <f t="shared" si="15"/>
        <v>1</v>
      </c>
    </row>
    <row r="484" spans="1:7" x14ac:dyDescent="0.25">
      <c r="A484" s="128">
        <v>1743962</v>
      </c>
      <c r="B484" s="74" t="s">
        <v>2181</v>
      </c>
      <c r="C484" s="54">
        <v>125</v>
      </c>
      <c r="D484" s="54">
        <v>957</v>
      </c>
      <c r="E484" s="55">
        <f t="shared" si="14"/>
        <v>0.13061650992685475</v>
      </c>
      <c r="F484" s="54">
        <v>5608</v>
      </c>
      <c r="G484" s="74">
        <f t="shared" si="15"/>
        <v>1</v>
      </c>
    </row>
    <row r="485" spans="1:7" x14ac:dyDescent="0.25">
      <c r="A485" s="128">
        <v>1701416</v>
      </c>
      <c r="B485" s="74" t="s">
        <v>2182</v>
      </c>
      <c r="C485" s="54">
        <v>87</v>
      </c>
      <c r="D485" s="54">
        <v>591</v>
      </c>
      <c r="E485" s="55">
        <f t="shared" si="14"/>
        <v>0.14720812182741116</v>
      </c>
      <c r="F485" s="54">
        <v>3554</v>
      </c>
      <c r="G485" s="74">
        <f t="shared" si="15"/>
        <v>1</v>
      </c>
    </row>
    <row r="486" spans="1:7" x14ac:dyDescent="0.25">
      <c r="A486" s="128">
        <v>1726100</v>
      </c>
      <c r="B486" s="74" t="s">
        <v>2183</v>
      </c>
      <c r="C486" s="54">
        <v>47</v>
      </c>
      <c r="D486" s="54">
        <v>1370</v>
      </c>
      <c r="E486" s="55">
        <f t="shared" si="14"/>
        <v>3.4306569343065696E-2</v>
      </c>
      <c r="F486" s="54">
        <v>8410</v>
      </c>
      <c r="G486" s="74">
        <f t="shared" si="15"/>
        <v>1</v>
      </c>
    </row>
    <row r="487" spans="1:7" x14ac:dyDescent="0.25">
      <c r="A487" s="128">
        <v>1726250</v>
      </c>
      <c r="B487" s="74" t="s">
        <v>2184</v>
      </c>
      <c r="C487" s="54">
        <v>32</v>
      </c>
      <c r="D487" s="54">
        <v>250</v>
      </c>
      <c r="E487" s="55">
        <f t="shared" si="14"/>
        <v>0.128</v>
      </c>
      <c r="F487" s="54">
        <v>2364</v>
      </c>
      <c r="G487" s="74">
        <f t="shared" si="15"/>
        <v>1</v>
      </c>
    </row>
    <row r="488" spans="1:7" x14ac:dyDescent="0.25">
      <c r="A488" s="128">
        <v>1726190</v>
      </c>
      <c r="B488" s="74" t="s">
        <v>2185</v>
      </c>
      <c r="C488" s="54">
        <v>52</v>
      </c>
      <c r="D488" s="54">
        <v>879</v>
      </c>
      <c r="E488" s="55">
        <f t="shared" si="14"/>
        <v>5.9158134243458477E-2</v>
      </c>
      <c r="F488" s="54">
        <v>8572</v>
      </c>
      <c r="G488" s="74">
        <f t="shared" si="15"/>
        <v>1</v>
      </c>
    </row>
    <row r="489" spans="1:7" x14ac:dyDescent="0.25">
      <c r="A489" s="128">
        <v>1726310</v>
      </c>
      <c r="B489" s="74" t="s">
        <v>2186</v>
      </c>
      <c r="C489" s="54">
        <v>259</v>
      </c>
      <c r="D489" s="54">
        <v>4822</v>
      </c>
      <c r="E489" s="55">
        <f t="shared" si="14"/>
        <v>5.3712152633761924E-2</v>
      </c>
      <c r="F489" s="54">
        <v>30890</v>
      </c>
      <c r="G489" s="74">
        <f t="shared" si="15"/>
        <v>0</v>
      </c>
    </row>
    <row r="490" spans="1:7" x14ac:dyDescent="0.25">
      <c r="A490" s="128">
        <v>1726340</v>
      </c>
      <c r="B490" s="74" t="s">
        <v>2187</v>
      </c>
      <c r="C490" s="54">
        <v>95</v>
      </c>
      <c r="D490" s="54">
        <v>2776</v>
      </c>
      <c r="E490" s="55">
        <f t="shared" si="14"/>
        <v>3.4221902017291063E-2</v>
      </c>
      <c r="F490" s="54">
        <v>44613</v>
      </c>
      <c r="G490" s="74">
        <f t="shared" si="15"/>
        <v>0</v>
      </c>
    </row>
    <row r="491" spans="1:7" x14ac:dyDescent="0.25">
      <c r="A491" s="128">
        <v>1726370</v>
      </c>
      <c r="B491" s="74" t="s">
        <v>2188</v>
      </c>
      <c r="C491" s="54">
        <v>71</v>
      </c>
      <c r="D491" s="54">
        <v>1753</v>
      </c>
      <c r="E491" s="55">
        <f t="shared" si="14"/>
        <v>4.0501996577296064E-2</v>
      </c>
      <c r="F491" s="54">
        <v>17046</v>
      </c>
      <c r="G491" s="74">
        <f t="shared" si="15"/>
        <v>1</v>
      </c>
    </row>
    <row r="492" spans="1:7" x14ac:dyDescent="0.25">
      <c r="A492" s="128">
        <v>1726400</v>
      </c>
      <c r="B492" s="74" t="s">
        <v>2189</v>
      </c>
      <c r="C492" s="54">
        <v>1538</v>
      </c>
      <c r="D492" s="54">
        <v>8152</v>
      </c>
      <c r="E492" s="55">
        <f t="shared" si="14"/>
        <v>0.18866535819430816</v>
      </c>
      <c r="F492" s="54">
        <v>47577</v>
      </c>
      <c r="G492" s="74">
        <f t="shared" si="15"/>
        <v>0</v>
      </c>
    </row>
    <row r="493" spans="1:7" x14ac:dyDescent="0.25">
      <c r="A493" s="128">
        <v>1726430</v>
      </c>
      <c r="B493" s="74" t="s">
        <v>2190</v>
      </c>
      <c r="C493" s="54">
        <v>195</v>
      </c>
      <c r="D493" s="54">
        <v>1133</v>
      </c>
      <c r="E493" s="55">
        <f t="shared" si="14"/>
        <v>0.17210944395410416</v>
      </c>
      <c r="F493" s="54">
        <v>6772</v>
      </c>
      <c r="G493" s="74">
        <f t="shared" si="15"/>
        <v>1</v>
      </c>
    </row>
    <row r="494" spans="1:7" x14ac:dyDescent="0.25">
      <c r="A494" s="128">
        <v>1700320</v>
      </c>
      <c r="B494" s="74" t="s">
        <v>2191</v>
      </c>
      <c r="C494" s="54">
        <v>297</v>
      </c>
      <c r="D494" s="54">
        <v>1697</v>
      </c>
      <c r="E494" s="55">
        <f t="shared" si="14"/>
        <v>0.17501473187978786</v>
      </c>
      <c r="F494" s="54">
        <v>10598</v>
      </c>
      <c r="G494" s="74">
        <f t="shared" si="15"/>
        <v>1</v>
      </c>
    </row>
    <row r="495" spans="1:7" x14ac:dyDescent="0.25">
      <c r="A495" s="128">
        <v>1726490</v>
      </c>
      <c r="B495" s="74" t="s">
        <v>2192</v>
      </c>
      <c r="C495" s="54">
        <v>34</v>
      </c>
      <c r="D495" s="54">
        <v>311</v>
      </c>
      <c r="E495" s="55">
        <f t="shared" si="14"/>
        <v>0.10932475884244373</v>
      </c>
      <c r="F495" s="54">
        <v>3033</v>
      </c>
      <c r="G495" s="74">
        <f t="shared" si="15"/>
        <v>1</v>
      </c>
    </row>
    <row r="496" spans="1:7" x14ac:dyDescent="0.25">
      <c r="A496" s="128">
        <v>1726550</v>
      </c>
      <c r="B496" s="74" t="s">
        <v>2193</v>
      </c>
      <c r="C496" s="54">
        <v>79</v>
      </c>
      <c r="D496" s="54">
        <v>1691</v>
      </c>
      <c r="E496" s="55">
        <f t="shared" si="14"/>
        <v>4.6717918391484328E-2</v>
      </c>
      <c r="F496" s="54">
        <v>9656</v>
      </c>
      <c r="G496" s="74">
        <f t="shared" si="15"/>
        <v>1</v>
      </c>
    </row>
    <row r="497" spans="1:7" x14ac:dyDescent="0.25">
      <c r="A497" s="128">
        <v>1726590</v>
      </c>
      <c r="B497" s="74" t="s">
        <v>2194</v>
      </c>
      <c r="C497" s="54">
        <v>40</v>
      </c>
      <c r="D497" s="54">
        <v>270</v>
      </c>
      <c r="E497" s="55">
        <f t="shared" si="14"/>
        <v>0.14814814814814814</v>
      </c>
      <c r="F497" s="54">
        <v>2472</v>
      </c>
      <c r="G497" s="74">
        <f t="shared" si="15"/>
        <v>1</v>
      </c>
    </row>
    <row r="498" spans="1:7" x14ac:dyDescent="0.25">
      <c r="A498" s="128">
        <v>1726640</v>
      </c>
      <c r="B498" s="74" t="s">
        <v>2195</v>
      </c>
      <c r="C498" s="54">
        <v>65</v>
      </c>
      <c r="D498" s="54">
        <v>1014</v>
      </c>
      <c r="E498" s="55">
        <f t="shared" si="14"/>
        <v>6.4102564102564097E-2</v>
      </c>
      <c r="F498" s="54">
        <v>18843</v>
      </c>
      <c r="G498" s="74">
        <f t="shared" si="15"/>
        <v>1</v>
      </c>
    </row>
    <row r="499" spans="1:7" x14ac:dyDescent="0.25">
      <c r="A499" s="128">
        <v>1726610</v>
      </c>
      <c r="B499" s="74" t="s">
        <v>2196</v>
      </c>
      <c r="C499" s="54">
        <v>144</v>
      </c>
      <c r="D499" s="54">
        <v>1266</v>
      </c>
      <c r="E499" s="55">
        <f t="shared" si="14"/>
        <v>0.11374407582938388</v>
      </c>
      <c r="F499" s="54">
        <v>11698</v>
      </c>
      <c r="G499" s="74">
        <f t="shared" si="15"/>
        <v>1</v>
      </c>
    </row>
    <row r="500" spans="1:7" x14ac:dyDescent="0.25">
      <c r="A500" s="128">
        <v>1726710</v>
      </c>
      <c r="B500" s="74" t="s">
        <v>2197</v>
      </c>
      <c r="C500" s="54">
        <v>122</v>
      </c>
      <c r="D500" s="54">
        <v>1069</v>
      </c>
      <c r="E500" s="55">
        <f t="shared" si="14"/>
        <v>0.11412535079513564</v>
      </c>
      <c r="F500" s="54">
        <v>6601</v>
      </c>
      <c r="G500" s="74">
        <f t="shared" si="15"/>
        <v>1</v>
      </c>
    </row>
    <row r="501" spans="1:7" x14ac:dyDescent="0.25">
      <c r="A501" s="128">
        <v>1726760</v>
      </c>
      <c r="B501" s="74" t="s">
        <v>2198</v>
      </c>
      <c r="C501" s="54">
        <v>42</v>
      </c>
      <c r="D501" s="54">
        <v>305</v>
      </c>
      <c r="E501" s="55">
        <f t="shared" si="14"/>
        <v>0.13770491803278689</v>
      </c>
      <c r="F501" s="54">
        <v>1764</v>
      </c>
      <c r="G501" s="74">
        <f t="shared" si="15"/>
        <v>1</v>
      </c>
    </row>
    <row r="502" spans="1:7" x14ac:dyDescent="0.25">
      <c r="A502" s="128">
        <v>1726800</v>
      </c>
      <c r="B502" s="74" t="s">
        <v>2199</v>
      </c>
      <c r="C502" s="54">
        <v>166</v>
      </c>
      <c r="D502" s="54">
        <v>3631</v>
      </c>
      <c r="E502" s="55">
        <f t="shared" si="14"/>
        <v>4.5717433213990639E-2</v>
      </c>
      <c r="F502" s="54">
        <v>19694</v>
      </c>
      <c r="G502" s="74">
        <f t="shared" si="15"/>
        <v>1</v>
      </c>
    </row>
    <row r="503" spans="1:7" x14ac:dyDescent="0.25">
      <c r="A503" s="128">
        <v>1726850</v>
      </c>
      <c r="B503" s="74" t="s">
        <v>2200</v>
      </c>
      <c r="C503" s="54">
        <v>104</v>
      </c>
      <c r="D503" s="54">
        <v>1059</v>
      </c>
      <c r="E503" s="55">
        <f t="shared" si="14"/>
        <v>9.8205854579792251E-2</v>
      </c>
      <c r="F503" s="54">
        <v>9983</v>
      </c>
      <c r="G503" s="74">
        <f t="shared" si="15"/>
        <v>1</v>
      </c>
    </row>
    <row r="504" spans="1:7" x14ac:dyDescent="0.25">
      <c r="A504" s="128">
        <v>1727180</v>
      </c>
      <c r="B504" s="74" t="s">
        <v>2201</v>
      </c>
      <c r="C504" s="54">
        <v>96</v>
      </c>
      <c r="D504" s="54">
        <v>516</v>
      </c>
      <c r="E504" s="55">
        <f t="shared" si="14"/>
        <v>0.18604651162790697</v>
      </c>
      <c r="F504" s="54">
        <v>3212</v>
      </c>
      <c r="G504" s="74">
        <f t="shared" si="15"/>
        <v>1</v>
      </c>
    </row>
    <row r="505" spans="1:7" x14ac:dyDescent="0.25">
      <c r="A505" s="128">
        <v>1727210</v>
      </c>
      <c r="B505" s="74" t="s">
        <v>2202</v>
      </c>
      <c r="C505" s="54">
        <v>122</v>
      </c>
      <c r="D505" s="54">
        <v>2676</v>
      </c>
      <c r="E505" s="55">
        <f t="shared" si="14"/>
        <v>4.5590433482810166E-2</v>
      </c>
      <c r="F505" s="54">
        <v>21085</v>
      </c>
      <c r="G505" s="74">
        <f t="shared" si="15"/>
        <v>0</v>
      </c>
    </row>
    <row r="506" spans="1:7" x14ac:dyDescent="0.25">
      <c r="A506" s="128">
        <v>1727290</v>
      </c>
      <c r="B506" s="74" t="s">
        <v>2203</v>
      </c>
      <c r="C506" s="54">
        <v>36</v>
      </c>
      <c r="D506" s="54">
        <v>569</v>
      </c>
      <c r="E506" s="55">
        <f t="shared" si="14"/>
        <v>6.32688927943761E-2</v>
      </c>
      <c r="F506" s="54">
        <v>3523</v>
      </c>
      <c r="G506" s="74">
        <f t="shared" si="15"/>
        <v>1</v>
      </c>
    </row>
    <row r="507" spans="1:7" x14ac:dyDescent="0.25">
      <c r="A507" s="128">
        <v>1727340</v>
      </c>
      <c r="B507" s="74" t="s">
        <v>2204</v>
      </c>
      <c r="C507" s="54">
        <v>431</v>
      </c>
      <c r="D507" s="54">
        <v>1411</v>
      </c>
      <c r="E507" s="55">
        <f t="shared" si="14"/>
        <v>0.30545712260807939</v>
      </c>
      <c r="F507" s="54">
        <v>12961</v>
      </c>
      <c r="G507" s="74">
        <f t="shared" si="15"/>
        <v>1</v>
      </c>
    </row>
    <row r="508" spans="1:7" x14ac:dyDescent="0.25">
      <c r="A508" s="128">
        <v>1727360</v>
      </c>
      <c r="B508" s="74" t="s">
        <v>2205</v>
      </c>
      <c r="C508" s="54">
        <v>247</v>
      </c>
      <c r="D508" s="54">
        <v>1484</v>
      </c>
      <c r="E508" s="55">
        <f t="shared" si="14"/>
        <v>0.1664420485175202</v>
      </c>
      <c r="F508" s="54">
        <v>28161</v>
      </c>
      <c r="G508" s="74">
        <f t="shared" si="15"/>
        <v>0</v>
      </c>
    </row>
    <row r="509" spans="1:7" x14ac:dyDescent="0.25">
      <c r="A509" s="128">
        <v>1727390</v>
      </c>
      <c r="B509" s="74" t="s">
        <v>2206</v>
      </c>
      <c r="C509" s="54">
        <v>154</v>
      </c>
      <c r="D509" s="54">
        <v>2430</v>
      </c>
      <c r="E509" s="55">
        <f t="shared" si="14"/>
        <v>6.3374485596707816E-2</v>
      </c>
      <c r="F509" s="54">
        <v>12625</v>
      </c>
      <c r="G509" s="74">
        <f t="shared" si="15"/>
        <v>1</v>
      </c>
    </row>
    <row r="510" spans="1:7" x14ac:dyDescent="0.25">
      <c r="A510" s="128">
        <v>1727450</v>
      </c>
      <c r="B510" s="74" t="s">
        <v>2207</v>
      </c>
      <c r="C510" s="54">
        <v>58</v>
      </c>
      <c r="D510" s="54">
        <v>365</v>
      </c>
      <c r="E510" s="55">
        <f t="shared" si="14"/>
        <v>0.15890410958904111</v>
      </c>
      <c r="F510" s="54">
        <v>2176</v>
      </c>
      <c r="G510" s="74">
        <f t="shared" si="15"/>
        <v>1</v>
      </c>
    </row>
    <row r="511" spans="1:7" x14ac:dyDescent="0.25">
      <c r="A511" s="128">
        <v>1727570</v>
      </c>
      <c r="B511" s="74" t="s">
        <v>2208</v>
      </c>
      <c r="C511" s="54">
        <v>152</v>
      </c>
      <c r="D511" s="54">
        <v>2317</v>
      </c>
      <c r="E511" s="55">
        <f t="shared" si="14"/>
        <v>6.5602071644367724E-2</v>
      </c>
      <c r="F511" s="54">
        <v>43934</v>
      </c>
      <c r="G511" s="74">
        <f t="shared" si="15"/>
        <v>0</v>
      </c>
    </row>
    <row r="512" spans="1:7" x14ac:dyDescent="0.25">
      <c r="A512" s="128">
        <v>1727540</v>
      </c>
      <c r="B512" s="74" t="s">
        <v>2209</v>
      </c>
      <c r="C512" s="54">
        <v>160</v>
      </c>
      <c r="D512" s="54">
        <v>1691</v>
      </c>
      <c r="E512" s="55">
        <f t="shared" si="14"/>
        <v>9.461856889414548E-2</v>
      </c>
      <c r="F512" s="54">
        <v>15465</v>
      </c>
      <c r="G512" s="74">
        <f t="shared" si="15"/>
        <v>1</v>
      </c>
    </row>
    <row r="513" spans="1:7" x14ac:dyDescent="0.25">
      <c r="A513" s="128">
        <v>1727610</v>
      </c>
      <c r="B513" s="74" t="s">
        <v>2210</v>
      </c>
      <c r="C513" s="54">
        <v>551</v>
      </c>
      <c r="D513" s="54">
        <v>2201</v>
      </c>
      <c r="E513" s="55">
        <f t="shared" si="14"/>
        <v>0.25034075420263519</v>
      </c>
      <c r="F513" s="54">
        <v>13994</v>
      </c>
      <c r="G513" s="74">
        <f t="shared" si="15"/>
        <v>1</v>
      </c>
    </row>
    <row r="514" spans="1:7" x14ac:dyDescent="0.25">
      <c r="A514" s="128">
        <v>1727710</v>
      </c>
      <c r="B514" s="74" t="s">
        <v>2211</v>
      </c>
      <c r="C514" s="54">
        <v>781</v>
      </c>
      <c r="D514" s="54">
        <v>17940</v>
      </c>
      <c r="E514" s="55">
        <f t="shared" si="14"/>
        <v>4.3534002229654402E-2</v>
      </c>
      <c r="F514" s="54">
        <v>95553</v>
      </c>
      <c r="G514" s="74">
        <f t="shared" si="15"/>
        <v>0</v>
      </c>
    </row>
    <row r="515" spans="1:7" x14ac:dyDescent="0.25">
      <c r="A515" s="128">
        <v>1727740</v>
      </c>
      <c r="B515" s="74" t="s">
        <v>2212</v>
      </c>
      <c r="C515" s="54">
        <v>44</v>
      </c>
      <c r="D515" s="54">
        <v>490</v>
      </c>
      <c r="E515" s="55">
        <f t="shared" si="14"/>
        <v>8.9795918367346933E-2</v>
      </c>
      <c r="F515" s="54">
        <v>8242</v>
      </c>
      <c r="G515" s="74">
        <f t="shared" si="15"/>
        <v>1</v>
      </c>
    </row>
    <row r="516" spans="1:7" x14ac:dyDescent="0.25">
      <c r="A516" s="128">
        <v>1727720</v>
      </c>
      <c r="B516" s="74" t="s">
        <v>2213</v>
      </c>
      <c r="C516" s="54">
        <v>73</v>
      </c>
      <c r="D516" s="54">
        <v>663</v>
      </c>
      <c r="E516" s="55">
        <f>IF(D516&gt;0,C516/D516,0)</f>
        <v>0.11010558069381599</v>
      </c>
      <c r="F516" s="54">
        <v>6140</v>
      </c>
      <c r="G516" s="74">
        <f t="shared" si="15"/>
        <v>1</v>
      </c>
    </row>
    <row r="517" spans="1:7" x14ac:dyDescent="0.25">
      <c r="A517" s="128">
        <v>1727780</v>
      </c>
      <c r="B517" s="74" t="s">
        <v>2214</v>
      </c>
      <c r="C517" s="54">
        <v>53</v>
      </c>
      <c r="D517" s="54">
        <v>326</v>
      </c>
      <c r="E517" s="55">
        <f t="shared" si="14"/>
        <v>0.16257668711656442</v>
      </c>
      <c r="F517" s="54">
        <v>2050</v>
      </c>
      <c r="G517" s="74">
        <f t="shared" si="15"/>
        <v>1</v>
      </c>
    </row>
    <row r="518" spans="1:7" x14ac:dyDescent="0.25">
      <c r="A518" s="128">
        <v>1727840</v>
      </c>
      <c r="B518" s="74" t="s">
        <v>2215</v>
      </c>
      <c r="C518" s="54">
        <v>108</v>
      </c>
      <c r="D518" s="54">
        <v>699</v>
      </c>
      <c r="E518" s="55">
        <f t="shared" ref="E518:E581" si="16">IF(D518&gt;0,C518/D518,0)</f>
        <v>0.15450643776824036</v>
      </c>
      <c r="F518" s="54">
        <v>4302</v>
      </c>
      <c r="G518" s="74">
        <f t="shared" si="15"/>
        <v>1</v>
      </c>
    </row>
    <row r="519" spans="1:7" x14ac:dyDescent="0.25">
      <c r="A519" s="128">
        <v>1727930</v>
      </c>
      <c r="B519" s="74" t="s">
        <v>2216</v>
      </c>
      <c r="C519" s="54">
        <v>4</v>
      </c>
      <c r="D519" s="54">
        <v>116</v>
      </c>
      <c r="E519" s="55">
        <f t="shared" si="16"/>
        <v>3.4482758620689655E-2</v>
      </c>
      <c r="F519" s="54">
        <v>969</v>
      </c>
      <c r="G519" s="74">
        <f t="shared" ref="G519:G582" si="17">IF(F519&lt;20000,1,0)</f>
        <v>1</v>
      </c>
    </row>
    <row r="520" spans="1:7" x14ac:dyDescent="0.25">
      <c r="A520" s="128">
        <v>1727960</v>
      </c>
      <c r="B520" s="74" t="s">
        <v>2217</v>
      </c>
      <c r="C520" s="54">
        <v>56</v>
      </c>
      <c r="D520" s="54">
        <v>572</v>
      </c>
      <c r="E520" s="55">
        <f t="shared" si="16"/>
        <v>9.7902097902097904E-2</v>
      </c>
      <c r="F520" s="54">
        <v>3750</v>
      </c>
      <c r="G520" s="74">
        <f t="shared" si="17"/>
        <v>1</v>
      </c>
    </row>
    <row r="521" spans="1:7" x14ac:dyDescent="0.25">
      <c r="A521" s="128">
        <v>1700103</v>
      </c>
      <c r="B521" s="74" t="s">
        <v>2218</v>
      </c>
      <c r="C521" s="54">
        <v>17</v>
      </c>
      <c r="D521" s="54">
        <v>122</v>
      </c>
      <c r="E521" s="55">
        <f t="shared" si="16"/>
        <v>0.13934426229508196</v>
      </c>
      <c r="F521" s="54">
        <v>1070</v>
      </c>
      <c r="G521" s="74">
        <f t="shared" si="17"/>
        <v>1</v>
      </c>
    </row>
    <row r="522" spans="1:7" x14ac:dyDescent="0.25">
      <c r="A522" s="128">
        <v>1728110</v>
      </c>
      <c r="B522" s="74" t="s">
        <v>2219</v>
      </c>
      <c r="C522" s="54">
        <v>22</v>
      </c>
      <c r="D522" s="54">
        <v>189</v>
      </c>
      <c r="E522" s="55">
        <f t="shared" si="16"/>
        <v>0.1164021164021164</v>
      </c>
      <c r="F522" s="54">
        <v>1499</v>
      </c>
      <c r="G522" s="74">
        <f t="shared" si="17"/>
        <v>1</v>
      </c>
    </row>
    <row r="523" spans="1:7" x14ac:dyDescent="0.25">
      <c r="A523" s="128">
        <v>1728140</v>
      </c>
      <c r="B523" s="74" t="s">
        <v>2220</v>
      </c>
      <c r="C523" s="54">
        <v>215</v>
      </c>
      <c r="D523" s="54">
        <v>5807</v>
      </c>
      <c r="E523" s="55">
        <f t="shared" si="16"/>
        <v>3.7024281040123987E-2</v>
      </c>
      <c r="F523" s="54">
        <v>42394</v>
      </c>
      <c r="G523" s="74">
        <f t="shared" si="17"/>
        <v>0</v>
      </c>
    </row>
    <row r="524" spans="1:7" x14ac:dyDescent="0.25">
      <c r="A524" s="128">
        <v>1728160</v>
      </c>
      <c r="B524" s="74" t="s">
        <v>2221</v>
      </c>
      <c r="C524" s="54">
        <v>38</v>
      </c>
      <c r="D524" s="54">
        <v>247</v>
      </c>
      <c r="E524" s="55">
        <f t="shared" si="16"/>
        <v>0.15384615384615385</v>
      </c>
      <c r="F524" s="54">
        <v>2181</v>
      </c>
      <c r="G524" s="74">
        <f t="shared" si="17"/>
        <v>1</v>
      </c>
    </row>
    <row r="525" spans="1:7" x14ac:dyDescent="0.25">
      <c r="A525" s="128">
        <v>1728200</v>
      </c>
      <c r="B525" s="74" t="s">
        <v>2222</v>
      </c>
      <c r="C525" s="54">
        <v>116</v>
      </c>
      <c r="D525" s="54">
        <v>4776</v>
      </c>
      <c r="E525" s="55">
        <f t="shared" si="16"/>
        <v>2.4288107202680067E-2</v>
      </c>
      <c r="F525" s="54">
        <v>60689</v>
      </c>
      <c r="G525" s="74">
        <f t="shared" si="17"/>
        <v>0</v>
      </c>
    </row>
    <row r="526" spans="1:7" x14ac:dyDescent="0.25">
      <c r="A526" s="128">
        <v>1728270</v>
      </c>
      <c r="B526" s="74" t="s">
        <v>2223</v>
      </c>
      <c r="C526" s="54">
        <v>23</v>
      </c>
      <c r="D526" s="54">
        <v>314</v>
      </c>
      <c r="E526" s="55">
        <f t="shared" si="16"/>
        <v>7.32484076433121E-2</v>
      </c>
      <c r="F526" s="54">
        <v>2571</v>
      </c>
      <c r="G526" s="74">
        <f t="shared" si="17"/>
        <v>1</v>
      </c>
    </row>
    <row r="527" spans="1:7" x14ac:dyDescent="0.25">
      <c r="A527" s="128">
        <v>1728260</v>
      </c>
      <c r="B527" s="74" t="s">
        <v>2224</v>
      </c>
      <c r="C527" s="54">
        <v>14</v>
      </c>
      <c r="D527" s="54">
        <v>239</v>
      </c>
      <c r="E527" s="55">
        <f t="shared" si="16"/>
        <v>5.8577405857740586E-2</v>
      </c>
      <c r="F527" s="54">
        <v>3541</v>
      </c>
      <c r="G527" s="74">
        <f t="shared" si="17"/>
        <v>1</v>
      </c>
    </row>
    <row r="528" spans="1:7" x14ac:dyDescent="0.25">
      <c r="A528" s="128">
        <v>1728500</v>
      </c>
      <c r="B528" s="74" t="s">
        <v>2225</v>
      </c>
      <c r="C528" s="54">
        <v>77</v>
      </c>
      <c r="D528" s="54">
        <v>632</v>
      </c>
      <c r="E528" s="55">
        <f t="shared" si="16"/>
        <v>0.12183544303797468</v>
      </c>
      <c r="F528" s="54">
        <v>7974</v>
      </c>
      <c r="G528" s="74">
        <f t="shared" si="17"/>
        <v>1</v>
      </c>
    </row>
    <row r="529" spans="1:7" x14ac:dyDescent="0.25">
      <c r="A529" s="128">
        <v>1728530</v>
      </c>
      <c r="B529" s="74" t="s">
        <v>2226</v>
      </c>
      <c r="C529" s="54">
        <v>620</v>
      </c>
      <c r="D529" s="54">
        <v>5527</v>
      </c>
      <c r="E529" s="55">
        <f t="shared" si="16"/>
        <v>0.11217658766057535</v>
      </c>
      <c r="F529" s="54">
        <v>100222</v>
      </c>
      <c r="G529" s="74">
        <f t="shared" si="17"/>
        <v>0</v>
      </c>
    </row>
    <row r="530" spans="1:7" x14ac:dyDescent="0.25">
      <c r="A530" s="128">
        <v>1700222</v>
      </c>
      <c r="B530" s="74" t="s">
        <v>2227</v>
      </c>
      <c r="C530" s="54">
        <v>73</v>
      </c>
      <c r="D530" s="54">
        <v>1288</v>
      </c>
      <c r="E530" s="55">
        <f t="shared" si="16"/>
        <v>5.6677018633540376E-2</v>
      </c>
      <c r="F530" s="54">
        <v>11666</v>
      </c>
      <c r="G530" s="74">
        <f t="shared" si="17"/>
        <v>1</v>
      </c>
    </row>
    <row r="531" spans="1:7" x14ac:dyDescent="0.25">
      <c r="A531" s="128">
        <v>1728560</v>
      </c>
      <c r="B531" s="74" t="s">
        <v>2228</v>
      </c>
      <c r="C531" s="54">
        <v>100</v>
      </c>
      <c r="D531" s="54">
        <v>694</v>
      </c>
      <c r="E531" s="55">
        <f t="shared" si="16"/>
        <v>0.14409221902017291</v>
      </c>
      <c r="F531" s="54">
        <v>4095</v>
      </c>
      <c r="G531" s="74">
        <f t="shared" si="17"/>
        <v>1</v>
      </c>
    </row>
    <row r="532" spans="1:7" x14ac:dyDescent="0.25">
      <c r="A532" s="128">
        <v>1728650</v>
      </c>
      <c r="B532" s="74" t="s">
        <v>2229</v>
      </c>
      <c r="C532" s="54">
        <v>136</v>
      </c>
      <c r="D532" s="54">
        <v>1241</v>
      </c>
      <c r="E532" s="55">
        <f t="shared" si="16"/>
        <v>0.1095890410958904</v>
      </c>
      <c r="F532" s="54">
        <v>12518</v>
      </c>
      <c r="G532" s="74">
        <f t="shared" si="17"/>
        <v>1</v>
      </c>
    </row>
    <row r="533" spans="1:7" x14ac:dyDescent="0.25">
      <c r="A533" s="128">
        <v>1700004</v>
      </c>
      <c r="B533" s="74" t="s">
        <v>2230</v>
      </c>
      <c r="C533" s="54">
        <v>143</v>
      </c>
      <c r="D533" s="54">
        <v>775</v>
      </c>
      <c r="E533" s="55">
        <f t="shared" si="16"/>
        <v>0.18451612903225806</v>
      </c>
      <c r="F533" s="54">
        <v>4446</v>
      </c>
      <c r="G533" s="74">
        <f t="shared" si="17"/>
        <v>1</v>
      </c>
    </row>
    <row r="534" spans="1:7" x14ac:dyDescent="0.25">
      <c r="A534" s="128">
        <v>1728700</v>
      </c>
      <c r="B534" s="74" t="s">
        <v>2231</v>
      </c>
      <c r="C534" s="54">
        <v>212</v>
      </c>
      <c r="D534" s="54">
        <v>1712</v>
      </c>
      <c r="E534" s="55">
        <f t="shared" si="16"/>
        <v>0.12383177570093458</v>
      </c>
      <c r="F534" s="54">
        <v>8642</v>
      </c>
      <c r="G534" s="74">
        <f t="shared" si="17"/>
        <v>1</v>
      </c>
    </row>
    <row r="535" spans="1:7" x14ac:dyDescent="0.25">
      <c r="A535" s="128">
        <v>1700110</v>
      </c>
      <c r="B535" s="74" t="s">
        <v>2232</v>
      </c>
      <c r="C535" s="54">
        <v>837</v>
      </c>
      <c r="D535" s="54">
        <v>3557</v>
      </c>
      <c r="E535" s="55">
        <f t="shared" si="16"/>
        <v>0.2353106550463874</v>
      </c>
      <c r="F535" s="54">
        <v>27586</v>
      </c>
      <c r="G535" s="74">
        <f t="shared" si="17"/>
        <v>0</v>
      </c>
    </row>
    <row r="536" spans="1:7" x14ac:dyDescent="0.25">
      <c r="A536" s="128">
        <v>1728810</v>
      </c>
      <c r="B536" s="74" t="s">
        <v>2233</v>
      </c>
      <c r="C536" s="54">
        <v>142</v>
      </c>
      <c r="D536" s="54">
        <v>665</v>
      </c>
      <c r="E536" s="55">
        <f t="shared" si="16"/>
        <v>0.21353383458646616</v>
      </c>
      <c r="F536" s="54">
        <v>3707</v>
      </c>
      <c r="G536" s="74">
        <f t="shared" si="17"/>
        <v>1</v>
      </c>
    </row>
    <row r="537" spans="1:7" x14ac:dyDescent="0.25">
      <c r="A537" s="128">
        <v>1742240</v>
      </c>
      <c r="B537" s="74" t="s">
        <v>2234</v>
      </c>
      <c r="C537" s="54">
        <v>177</v>
      </c>
      <c r="D537" s="54">
        <v>796</v>
      </c>
      <c r="E537" s="55">
        <f t="shared" si="16"/>
        <v>0.22236180904522612</v>
      </c>
      <c r="F537" s="54">
        <v>5018</v>
      </c>
      <c r="G537" s="74">
        <f t="shared" si="17"/>
        <v>1</v>
      </c>
    </row>
    <row r="538" spans="1:7" x14ac:dyDescent="0.25">
      <c r="A538" s="128">
        <v>1701403</v>
      </c>
      <c r="B538" s="74" t="s">
        <v>2235</v>
      </c>
      <c r="C538" s="54">
        <v>277</v>
      </c>
      <c r="D538" s="54">
        <v>1293</v>
      </c>
      <c r="E538" s="55">
        <f t="shared" si="16"/>
        <v>0.21423047177107502</v>
      </c>
      <c r="F538" s="54">
        <v>7992</v>
      </c>
      <c r="G538" s="74">
        <f t="shared" si="17"/>
        <v>1</v>
      </c>
    </row>
    <row r="539" spans="1:7" x14ac:dyDescent="0.25">
      <c r="A539" s="128">
        <v>1728890</v>
      </c>
      <c r="B539" s="74" t="s">
        <v>2236</v>
      </c>
      <c r="C539" s="54">
        <v>777</v>
      </c>
      <c r="D539" s="54">
        <v>3364</v>
      </c>
      <c r="E539" s="55">
        <f t="shared" si="16"/>
        <v>0.23097502972651604</v>
      </c>
      <c r="F539" s="54">
        <v>29215</v>
      </c>
      <c r="G539" s="74">
        <f t="shared" si="17"/>
        <v>0</v>
      </c>
    </row>
    <row r="540" spans="1:7" x14ac:dyDescent="0.25">
      <c r="A540" s="128">
        <v>1728920</v>
      </c>
      <c r="B540" s="74" t="s">
        <v>2237</v>
      </c>
      <c r="C540" s="54">
        <v>74</v>
      </c>
      <c r="D540" s="54">
        <v>573</v>
      </c>
      <c r="E540" s="55">
        <f t="shared" si="16"/>
        <v>0.12914485165794065</v>
      </c>
      <c r="F540" s="54">
        <v>4843</v>
      </c>
      <c r="G540" s="74">
        <f t="shared" si="17"/>
        <v>1</v>
      </c>
    </row>
    <row r="541" spans="1:7" x14ac:dyDescent="0.25">
      <c r="A541" s="128">
        <v>1700119</v>
      </c>
      <c r="B541" s="74" t="s">
        <v>2238</v>
      </c>
      <c r="C541" s="54">
        <v>251</v>
      </c>
      <c r="D541" s="54">
        <v>4355</v>
      </c>
      <c r="E541" s="55">
        <f t="shared" si="16"/>
        <v>5.7634902411021816E-2</v>
      </c>
      <c r="F541" s="54">
        <v>35317</v>
      </c>
      <c r="G541" s="74">
        <f t="shared" si="17"/>
        <v>0</v>
      </c>
    </row>
    <row r="542" spans="1:7" x14ac:dyDescent="0.25">
      <c r="A542" s="128">
        <v>1740680</v>
      </c>
      <c r="B542" s="74" t="s">
        <v>2239</v>
      </c>
      <c r="C542" s="54">
        <v>43</v>
      </c>
      <c r="D542" s="54">
        <v>86</v>
      </c>
      <c r="E542" s="55">
        <f t="shared" si="16"/>
        <v>0.5</v>
      </c>
      <c r="F542" s="54">
        <v>767</v>
      </c>
      <c r="G542" s="74">
        <f t="shared" si="17"/>
        <v>1</v>
      </c>
    </row>
    <row r="543" spans="1:7" x14ac:dyDescent="0.25">
      <c r="A543" s="128">
        <v>1710240</v>
      </c>
      <c r="B543" s="74" t="s">
        <v>2240</v>
      </c>
      <c r="C543" s="54">
        <v>77</v>
      </c>
      <c r="D543" s="54">
        <v>472</v>
      </c>
      <c r="E543" s="55">
        <f t="shared" si="16"/>
        <v>0.16313559322033899</v>
      </c>
      <c r="F543" s="54">
        <v>2579</v>
      </c>
      <c r="G543" s="74">
        <f t="shared" si="17"/>
        <v>1</v>
      </c>
    </row>
    <row r="544" spans="1:7" x14ac:dyDescent="0.25">
      <c r="A544" s="128">
        <v>1717850</v>
      </c>
      <c r="B544" s="74" t="s">
        <v>2241</v>
      </c>
      <c r="C544" s="54">
        <v>68</v>
      </c>
      <c r="D544" s="54">
        <v>1397</v>
      </c>
      <c r="E544" s="55">
        <f t="shared" si="16"/>
        <v>4.8675733715103794E-2</v>
      </c>
      <c r="F544" s="54">
        <v>11637</v>
      </c>
      <c r="G544" s="74">
        <f t="shared" si="17"/>
        <v>1</v>
      </c>
    </row>
    <row r="545" spans="1:7" x14ac:dyDescent="0.25">
      <c r="A545" s="128">
        <v>1728980</v>
      </c>
      <c r="B545" s="74" t="s">
        <v>2242</v>
      </c>
      <c r="C545" s="54">
        <v>82</v>
      </c>
      <c r="D545" s="54">
        <v>1941</v>
      </c>
      <c r="E545" s="55">
        <f t="shared" si="16"/>
        <v>4.2246264811952601E-2</v>
      </c>
      <c r="F545" s="54">
        <v>14489</v>
      </c>
      <c r="G545" s="74">
        <f t="shared" si="17"/>
        <v>1</v>
      </c>
    </row>
    <row r="546" spans="1:7" x14ac:dyDescent="0.25">
      <c r="A546" s="128">
        <v>1724420</v>
      </c>
      <c r="B546" s="74" t="s">
        <v>2243</v>
      </c>
      <c r="C546" s="54">
        <v>58</v>
      </c>
      <c r="D546" s="54">
        <v>1354</v>
      </c>
      <c r="E546" s="55">
        <f t="shared" si="16"/>
        <v>4.2836041358936483E-2</v>
      </c>
      <c r="F546" s="54">
        <v>11387</v>
      </c>
      <c r="G546" s="74">
        <f t="shared" si="17"/>
        <v>1</v>
      </c>
    </row>
    <row r="547" spans="1:7" x14ac:dyDescent="0.25">
      <c r="A547" s="128">
        <v>1729010</v>
      </c>
      <c r="B547" s="74" t="s">
        <v>2244</v>
      </c>
      <c r="C547" s="54">
        <v>279</v>
      </c>
      <c r="D547" s="54">
        <v>5458</v>
      </c>
      <c r="E547" s="55">
        <f t="shared" si="16"/>
        <v>5.1117625503847561E-2</v>
      </c>
      <c r="F547" s="54">
        <v>90397</v>
      </c>
      <c r="G547" s="74">
        <f t="shared" si="17"/>
        <v>0</v>
      </c>
    </row>
    <row r="548" spans="1:7" x14ac:dyDescent="0.25">
      <c r="A548" s="128">
        <v>1730540</v>
      </c>
      <c r="B548" s="74" t="s">
        <v>2245</v>
      </c>
      <c r="C548" s="54">
        <v>62</v>
      </c>
      <c r="D548" s="54">
        <v>303</v>
      </c>
      <c r="E548" s="55">
        <f t="shared" si="16"/>
        <v>0.20462046204620463</v>
      </c>
      <c r="F548" s="54">
        <v>2109</v>
      </c>
      <c r="G548" s="74">
        <f t="shared" si="17"/>
        <v>1</v>
      </c>
    </row>
    <row r="549" spans="1:7" x14ac:dyDescent="0.25">
      <c r="A549" s="128">
        <v>1729040</v>
      </c>
      <c r="B549" s="74" t="s">
        <v>2246</v>
      </c>
      <c r="C549" s="54">
        <v>89</v>
      </c>
      <c r="D549" s="54">
        <v>374</v>
      </c>
      <c r="E549" s="55">
        <f t="shared" si="16"/>
        <v>0.23796791443850268</v>
      </c>
      <c r="F549" s="54">
        <v>3478</v>
      </c>
      <c r="G549" s="74">
        <f t="shared" si="17"/>
        <v>1</v>
      </c>
    </row>
    <row r="550" spans="1:7" x14ac:dyDescent="0.25">
      <c r="A550" s="128">
        <v>1729100</v>
      </c>
      <c r="B550" s="74" t="s">
        <v>2247</v>
      </c>
      <c r="C550" s="54">
        <v>41</v>
      </c>
      <c r="D550" s="54">
        <v>342</v>
      </c>
      <c r="E550" s="55">
        <f t="shared" si="16"/>
        <v>0.11988304093567251</v>
      </c>
      <c r="F550" s="54">
        <v>3446</v>
      </c>
      <c r="G550" s="74">
        <f t="shared" si="17"/>
        <v>1</v>
      </c>
    </row>
    <row r="551" spans="1:7" x14ac:dyDescent="0.25">
      <c r="A551" s="128">
        <v>1729130</v>
      </c>
      <c r="B551" s="74" t="s">
        <v>2247</v>
      </c>
      <c r="C551" s="54">
        <v>27</v>
      </c>
      <c r="D551" s="54">
        <v>1030</v>
      </c>
      <c r="E551" s="55">
        <f t="shared" si="16"/>
        <v>2.621359223300971E-2</v>
      </c>
      <c r="F551" s="54">
        <v>7237</v>
      </c>
      <c r="G551" s="74">
        <f t="shared" si="17"/>
        <v>1</v>
      </c>
    </row>
    <row r="552" spans="1:7" x14ac:dyDescent="0.25">
      <c r="A552" s="128">
        <v>1729220</v>
      </c>
      <c r="B552" s="74" t="s">
        <v>2248</v>
      </c>
      <c r="C552" s="54">
        <v>354</v>
      </c>
      <c r="D552" s="54">
        <v>2311</v>
      </c>
      <c r="E552" s="55">
        <f t="shared" si="16"/>
        <v>0.15318044136737344</v>
      </c>
      <c r="F552" s="54">
        <v>40002</v>
      </c>
      <c r="G552" s="74">
        <f t="shared" si="17"/>
        <v>0</v>
      </c>
    </row>
    <row r="553" spans="1:7" x14ac:dyDescent="0.25">
      <c r="A553" s="128">
        <v>1729190</v>
      </c>
      <c r="B553" s="74" t="s">
        <v>2249</v>
      </c>
      <c r="C553" s="54">
        <v>504</v>
      </c>
      <c r="D553" s="54">
        <v>3932</v>
      </c>
      <c r="E553" s="55">
        <f t="shared" si="16"/>
        <v>0.12817904374364192</v>
      </c>
      <c r="F553" s="54">
        <v>35232</v>
      </c>
      <c r="G553" s="74">
        <f t="shared" si="17"/>
        <v>0</v>
      </c>
    </row>
    <row r="554" spans="1:7" x14ac:dyDescent="0.25">
      <c r="A554" s="128">
        <v>1729280</v>
      </c>
      <c r="B554" s="74" t="s">
        <v>2250</v>
      </c>
      <c r="C554" s="54">
        <v>165</v>
      </c>
      <c r="D554" s="54">
        <v>3745</v>
      </c>
      <c r="E554" s="55">
        <f t="shared" si="16"/>
        <v>4.4058744993324434E-2</v>
      </c>
      <c r="F554" s="54">
        <v>64988</v>
      </c>
      <c r="G554" s="74">
        <f t="shared" si="17"/>
        <v>0</v>
      </c>
    </row>
    <row r="555" spans="1:7" x14ac:dyDescent="0.25">
      <c r="A555" s="128">
        <v>1729250</v>
      </c>
      <c r="B555" s="74" t="s">
        <v>2251</v>
      </c>
      <c r="C555" s="54">
        <v>385</v>
      </c>
      <c r="D555" s="54">
        <v>6462</v>
      </c>
      <c r="E555" s="55">
        <f t="shared" si="16"/>
        <v>5.9579077684927269E-2</v>
      </c>
      <c r="F555" s="54">
        <v>53524</v>
      </c>
      <c r="G555" s="74">
        <f t="shared" si="17"/>
        <v>0</v>
      </c>
    </row>
    <row r="556" spans="1:7" x14ac:dyDescent="0.25">
      <c r="A556" s="128">
        <v>1729310</v>
      </c>
      <c r="B556" s="74" t="s">
        <v>2252</v>
      </c>
      <c r="C556" s="54">
        <v>7</v>
      </c>
      <c r="D556" s="54">
        <v>78</v>
      </c>
      <c r="E556" s="55">
        <f t="shared" si="16"/>
        <v>8.9743589743589744E-2</v>
      </c>
      <c r="F556" s="54">
        <v>680</v>
      </c>
      <c r="G556" s="74">
        <f t="shared" si="17"/>
        <v>1</v>
      </c>
    </row>
    <row r="557" spans="1:7" x14ac:dyDescent="0.25">
      <c r="A557" s="128">
        <v>1729340</v>
      </c>
      <c r="B557" s="74" t="s">
        <v>2253</v>
      </c>
      <c r="C557" s="54">
        <v>39</v>
      </c>
      <c r="D557" s="54">
        <v>253</v>
      </c>
      <c r="E557" s="55">
        <f t="shared" si="16"/>
        <v>0.1541501976284585</v>
      </c>
      <c r="F557" s="54">
        <v>1888</v>
      </c>
      <c r="G557" s="74">
        <f t="shared" si="17"/>
        <v>1</v>
      </c>
    </row>
    <row r="558" spans="1:7" x14ac:dyDescent="0.25">
      <c r="A558" s="128">
        <v>1710800</v>
      </c>
      <c r="B558" s="74" t="s">
        <v>2254</v>
      </c>
      <c r="C558" s="54">
        <v>139</v>
      </c>
      <c r="D558" s="54">
        <v>930</v>
      </c>
      <c r="E558" s="55">
        <f t="shared" si="16"/>
        <v>0.14946236559139786</v>
      </c>
      <c r="F558" s="54">
        <v>5551</v>
      </c>
      <c r="G558" s="74">
        <f t="shared" si="17"/>
        <v>1</v>
      </c>
    </row>
    <row r="559" spans="1:7" x14ac:dyDescent="0.25">
      <c r="A559" s="128">
        <v>1729420</v>
      </c>
      <c r="B559" s="74" t="s">
        <v>2255</v>
      </c>
      <c r="C559" s="54">
        <v>106</v>
      </c>
      <c r="D559" s="54">
        <v>681</v>
      </c>
      <c r="E559" s="55">
        <f t="shared" si="16"/>
        <v>0.15565345080763582</v>
      </c>
      <c r="F559" s="54">
        <v>3888</v>
      </c>
      <c r="G559" s="74">
        <f t="shared" si="17"/>
        <v>1</v>
      </c>
    </row>
    <row r="560" spans="1:7" x14ac:dyDescent="0.25">
      <c r="A560" s="128">
        <v>1729520</v>
      </c>
      <c r="B560" s="74" t="s">
        <v>2256</v>
      </c>
      <c r="C560" s="54">
        <v>18</v>
      </c>
      <c r="D560" s="54">
        <v>150</v>
      </c>
      <c r="E560" s="55">
        <f t="shared" si="16"/>
        <v>0.12</v>
      </c>
      <c r="F560" s="54">
        <v>1327</v>
      </c>
      <c r="G560" s="74">
        <f t="shared" si="17"/>
        <v>1</v>
      </c>
    </row>
    <row r="561" spans="1:7" x14ac:dyDescent="0.25">
      <c r="A561" s="128">
        <v>1701404</v>
      </c>
      <c r="B561" s="74" t="s">
        <v>2257</v>
      </c>
      <c r="C561" s="54">
        <v>48</v>
      </c>
      <c r="D561" s="54">
        <v>237</v>
      </c>
      <c r="E561" s="55">
        <f t="shared" si="16"/>
        <v>0.20253164556962025</v>
      </c>
      <c r="F561" s="54">
        <v>1502</v>
      </c>
      <c r="G561" s="74">
        <f t="shared" si="17"/>
        <v>1</v>
      </c>
    </row>
    <row r="562" spans="1:7" x14ac:dyDescent="0.25">
      <c r="A562" s="128">
        <v>1729760</v>
      </c>
      <c r="B562" s="74" t="s">
        <v>2258</v>
      </c>
      <c r="C562" s="54">
        <v>274</v>
      </c>
      <c r="D562" s="54">
        <v>4329</v>
      </c>
      <c r="E562" s="55">
        <f t="shared" si="16"/>
        <v>6.3294063294063299E-2</v>
      </c>
      <c r="F562" s="54">
        <v>31229</v>
      </c>
      <c r="G562" s="74">
        <f t="shared" si="17"/>
        <v>0</v>
      </c>
    </row>
    <row r="563" spans="1:7" x14ac:dyDescent="0.25">
      <c r="A563" s="128">
        <v>1729790</v>
      </c>
      <c r="B563" s="74" t="s">
        <v>2259</v>
      </c>
      <c r="C563" s="54">
        <v>173</v>
      </c>
      <c r="D563" s="54">
        <v>2900</v>
      </c>
      <c r="E563" s="55">
        <f t="shared" si="16"/>
        <v>5.9655172413793103E-2</v>
      </c>
      <c r="F563" s="54">
        <v>44163</v>
      </c>
      <c r="G563" s="74">
        <f t="shared" si="17"/>
        <v>0</v>
      </c>
    </row>
    <row r="564" spans="1:7" x14ac:dyDescent="0.25">
      <c r="A564" s="128">
        <v>1729670</v>
      </c>
      <c r="B564" s="74" t="s">
        <v>2260</v>
      </c>
      <c r="C564" s="54">
        <v>67</v>
      </c>
      <c r="D564" s="54">
        <v>512</v>
      </c>
      <c r="E564" s="55">
        <f t="shared" si="16"/>
        <v>0.130859375</v>
      </c>
      <c r="F564" s="54">
        <v>4597</v>
      </c>
      <c r="G564" s="74">
        <f t="shared" si="17"/>
        <v>1</v>
      </c>
    </row>
    <row r="565" spans="1:7" x14ac:dyDescent="0.25">
      <c r="A565" s="128">
        <v>1729700</v>
      </c>
      <c r="B565" s="74" t="s">
        <v>2261</v>
      </c>
      <c r="C565" s="54">
        <v>23</v>
      </c>
      <c r="D565" s="54">
        <v>96</v>
      </c>
      <c r="E565" s="55">
        <f t="shared" si="16"/>
        <v>0.23958333333333334</v>
      </c>
      <c r="F565" s="54">
        <v>793</v>
      </c>
      <c r="G565" s="74">
        <f t="shared" si="17"/>
        <v>1</v>
      </c>
    </row>
    <row r="566" spans="1:7" x14ac:dyDescent="0.25">
      <c r="A566" s="128">
        <v>1729730</v>
      </c>
      <c r="B566" s="74" t="s">
        <v>2262</v>
      </c>
      <c r="C566" s="54">
        <v>7</v>
      </c>
      <c r="D566" s="54">
        <v>38</v>
      </c>
      <c r="E566" s="55">
        <f t="shared" si="16"/>
        <v>0.18421052631578946</v>
      </c>
      <c r="F566" s="54">
        <v>817</v>
      </c>
      <c r="G566" s="74">
        <f t="shared" si="17"/>
        <v>1</v>
      </c>
    </row>
    <row r="567" spans="1:7" x14ac:dyDescent="0.25">
      <c r="A567" s="128">
        <v>1700223</v>
      </c>
      <c r="B567" s="74" t="s">
        <v>2263</v>
      </c>
      <c r="C567" s="54">
        <v>82</v>
      </c>
      <c r="D567" s="54">
        <v>569</v>
      </c>
      <c r="E567" s="55">
        <f t="shared" si="16"/>
        <v>0.14411247803163443</v>
      </c>
      <c r="F567" s="54">
        <v>3249</v>
      </c>
      <c r="G567" s="74">
        <f t="shared" si="17"/>
        <v>1</v>
      </c>
    </row>
    <row r="568" spans="1:7" x14ac:dyDescent="0.25">
      <c r="A568" s="128">
        <v>1729890</v>
      </c>
      <c r="B568" s="74" t="s">
        <v>2264</v>
      </c>
      <c r="C568" s="54">
        <v>194</v>
      </c>
      <c r="D568" s="54">
        <v>1957</v>
      </c>
      <c r="E568" s="55">
        <f t="shared" si="16"/>
        <v>9.9131323454266729E-2</v>
      </c>
      <c r="F568" s="54">
        <v>11492</v>
      </c>
      <c r="G568" s="74">
        <f t="shared" si="17"/>
        <v>1</v>
      </c>
    </row>
    <row r="569" spans="1:7" x14ac:dyDescent="0.25">
      <c r="A569" s="128">
        <v>1705570</v>
      </c>
      <c r="B569" s="74" t="s">
        <v>2265</v>
      </c>
      <c r="C569" s="54">
        <v>40</v>
      </c>
      <c r="D569" s="54">
        <v>265</v>
      </c>
      <c r="E569" s="55">
        <f t="shared" si="16"/>
        <v>0.15094339622641509</v>
      </c>
      <c r="F569" s="54">
        <v>1805</v>
      </c>
      <c r="G569" s="74">
        <f t="shared" si="17"/>
        <v>1</v>
      </c>
    </row>
    <row r="570" spans="1:7" x14ac:dyDescent="0.25">
      <c r="A570" s="128">
        <v>1730060</v>
      </c>
      <c r="B570" s="74" t="s">
        <v>2266</v>
      </c>
      <c r="C570" s="54">
        <v>33</v>
      </c>
      <c r="D570" s="54">
        <v>370</v>
      </c>
      <c r="E570" s="55">
        <f t="shared" si="16"/>
        <v>8.9189189189189194E-2</v>
      </c>
      <c r="F570" s="54">
        <v>2248</v>
      </c>
      <c r="G570" s="74">
        <f t="shared" si="17"/>
        <v>1</v>
      </c>
    </row>
    <row r="571" spans="1:7" x14ac:dyDescent="0.25">
      <c r="A571" s="128">
        <v>1730160</v>
      </c>
      <c r="B571" s="74" t="s">
        <v>2267</v>
      </c>
      <c r="C571" s="54">
        <v>229</v>
      </c>
      <c r="D571" s="54">
        <v>1545</v>
      </c>
      <c r="E571" s="55">
        <f t="shared" si="16"/>
        <v>0.14822006472491908</v>
      </c>
      <c r="F571" s="54">
        <v>10654</v>
      </c>
      <c r="G571" s="74">
        <f t="shared" si="17"/>
        <v>1</v>
      </c>
    </row>
    <row r="572" spans="1:7" x14ac:dyDescent="0.25">
      <c r="A572" s="128">
        <v>1730200</v>
      </c>
      <c r="B572" s="74" t="s">
        <v>2268</v>
      </c>
      <c r="C572" s="54">
        <v>42</v>
      </c>
      <c r="D572" s="54">
        <v>1031</v>
      </c>
      <c r="E572" s="55">
        <f t="shared" si="16"/>
        <v>4.0737148399612025E-2</v>
      </c>
      <c r="F572" s="54">
        <v>5839</v>
      </c>
      <c r="G572" s="74">
        <f t="shared" si="17"/>
        <v>1</v>
      </c>
    </row>
    <row r="573" spans="1:7" x14ac:dyDescent="0.25">
      <c r="A573" s="128">
        <v>1730220</v>
      </c>
      <c r="B573" s="74" t="s">
        <v>2269</v>
      </c>
      <c r="C573" s="54">
        <v>641</v>
      </c>
      <c r="D573" s="54">
        <v>5845</v>
      </c>
      <c r="E573" s="55">
        <f t="shared" si="16"/>
        <v>0.10966638152266894</v>
      </c>
      <c r="F573" s="54">
        <v>55447</v>
      </c>
      <c r="G573" s="74">
        <f t="shared" si="17"/>
        <v>0</v>
      </c>
    </row>
    <row r="574" spans="1:7" x14ac:dyDescent="0.25">
      <c r="A574" s="128">
        <v>1730270</v>
      </c>
      <c r="B574" s="74" t="s">
        <v>2270</v>
      </c>
      <c r="C574" s="54">
        <v>900</v>
      </c>
      <c r="D574" s="54">
        <v>17909</v>
      </c>
      <c r="E574" s="55">
        <f t="shared" si="16"/>
        <v>5.0254062203361441E-2</v>
      </c>
      <c r="F574" s="54">
        <v>83197</v>
      </c>
      <c r="G574" s="74">
        <f t="shared" si="17"/>
        <v>0</v>
      </c>
    </row>
    <row r="575" spans="1:7" x14ac:dyDescent="0.25">
      <c r="A575" s="128">
        <v>1730300</v>
      </c>
      <c r="B575" s="74" t="s">
        <v>2271</v>
      </c>
      <c r="C575" s="54">
        <v>363</v>
      </c>
      <c r="D575" s="54">
        <v>1966</v>
      </c>
      <c r="E575" s="55">
        <f t="shared" si="16"/>
        <v>0.18463886063072227</v>
      </c>
      <c r="F575" s="54">
        <v>19018</v>
      </c>
      <c r="G575" s="74">
        <f t="shared" si="17"/>
        <v>1</v>
      </c>
    </row>
    <row r="576" spans="1:7" x14ac:dyDescent="0.25">
      <c r="A576" s="128">
        <v>1730330</v>
      </c>
      <c r="B576" s="74" t="s">
        <v>2272</v>
      </c>
      <c r="C576" s="54">
        <v>205</v>
      </c>
      <c r="D576" s="54">
        <v>1462</v>
      </c>
      <c r="E576" s="55">
        <f t="shared" si="16"/>
        <v>0.140218878248974</v>
      </c>
      <c r="F576" s="54">
        <v>31046</v>
      </c>
      <c r="G576" s="74">
        <f t="shared" si="17"/>
        <v>0</v>
      </c>
    </row>
    <row r="577" spans="1:7" x14ac:dyDescent="0.25">
      <c r="A577" s="128">
        <v>1730420</v>
      </c>
      <c r="B577" s="74" t="s">
        <v>2273</v>
      </c>
      <c r="C577" s="54">
        <v>1256</v>
      </c>
      <c r="D577" s="54">
        <v>12980</v>
      </c>
      <c r="E577" s="55">
        <f t="shared" si="16"/>
        <v>9.6764252696456082E-2</v>
      </c>
      <c r="F577" s="54">
        <v>118487</v>
      </c>
      <c r="G577" s="74">
        <f t="shared" si="17"/>
        <v>0</v>
      </c>
    </row>
    <row r="578" spans="1:7" x14ac:dyDescent="0.25">
      <c r="A578" s="128">
        <v>1730480</v>
      </c>
      <c r="B578" s="74" t="s">
        <v>2274</v>
      </c>
      <c r="C578" s="54">
        <v>49</v>
      </c>
      <c r="D578" s="54">
        <v>346</v>
      </c>
      <c r="E578" s="55">
        <f t="shared" si="16"/>
        <v>0.1416184971098266</v>
      </c>
      <c r="F578" s="54">
        <v>2204</v>
      </c>
      <c r="G578" s="74">
        <f t="shared" si="17"/>
        <v>1</v>
      </c>
    </row>
    <row r="579" spans="1:7" x14ac:dyDescent="0.25">
      <c r="A579" s="128">
        <v>1730600</v>
      </c>
      <c r="B579" s="74" t="s">
        <v>2275</v>
      </c>
      <c r="C579" s="54">
        <v>209</v>
      </c>
      <c r="D579" s="54">
        <v>2103</v>
      </c>
      <c r="E579" s="55">
        <f t="shared" si="16"/>
        <v>9.9381835473133617E-2</v>
      </c>
      <c r="F579" s="54">
        <v>23516</v>
      </c>
      <c r="G579" s="74">
        <f t="shared" si="17"/>
        <v>0</v>
      </c>
    </row>
    <row r="580" spans="1:7" x14ac:dyDescent="0.25">
      <c r="A580" s="128">
        <v>1730570</v>
      </c>
      <c r="B580" s="74" t="s">
        <v>2276</v>
      </c>
      <c r="C580" s="54">
        <v>66</v>
      </c>
      <c r="D580" s="54">
        <v>848</v>
      </c>
      <c r="E580" s="55">
        <f t="shared" si="16"/>
        <v>7.783018867924528E-2</v>
      </c>
      <c r="F580" s="54">
        <v>9617</v>
      </c>
      <c r="G580" s="74">
        <f t="shared" si="17"/>
        <v>1</v>
      </c>
    </row>
    <row r="581" spans="1:7" x14ac:dyDescent="0.25">
      <c r="A581" s="128">
        <v>1730630</v>
      </c>
      <c r="B581" s="74" t="s">
        <v>2277</v>
      </c>
      <c r="C581" s="54">
        <v>237</v>
      </c>
      <c r="D581" s="54">
        <v>1443</v>
      </c>
      <c r="E581" s="55">
        <f t="shared" si="16"/>
        <v>0.16424116424116425</v>
      </c>
      <c r="F581" s="54">
        <v>8423</v>
      </c>
      <c r="G581" s="74">
        <f t="shared" si="17"/>
        <v>1</v>
      </c>
    </row>
    <row r="582" spans="1:7" x14ac:dyDescent="0.25">
      <c r="A582" s="128">
        <v>1730660</v>
      </c>
      <c r="B582" s="74" t="s">
        <v>2278</v>
      </c>
      <c r="C582" s="54">
        <v>75</v>
      </c>
      <c r="D582" s="54">
        <v>504</v>
      </c>
      <c r="E582" s="55">
        <f t="shared" ref="E582:E645" si="18">IF(D582&gt;0,C582/D582,0)</f>
        <v>0.14880952380952381</v>
      </c>
      <c r="F582" s="54">
        <v>3072</v>
      </c>
      <c r="G582" s="74">
        <f t="shared" si="17"/>
        <v>1</v>
      </c>
    </row>
    <row r="583" spans="1:7" x14ac:dyDescent="0.25">
      <c r="A583" s="128">
        <v>1730780</v>
      </c>
      <c r="B583" s="74" t="s">
        <v>2279</v>
      </c>
      <c r="C583" s="54">
        <v>54</v>
      </c>
      <c r="D583" s="54">
        <v>580</v>
      </c>
      <c r="E583" s="55">
        <f t="shared" si="18"/>
        <v>9.3103448275862075E-2</v>
      </c>
      <c r="F583" s="54">
        <v>4187</v>
      </c>
      <c r="G583" s="74">
        <f t="shared" ref="G583:G646" si="19">IF(F583&lt;20000,1,0)</f>
        <v>1</v>
      </c>
    </row>
    <row r="584" spans="1:7" x14ac:dyDescent="0.25">
      <c r="A584" s="128">
        <v>1730750</v>
      </c>
      <c r="B584" s="74" t="s">
        <v>2280</v>
      </c>
      <c r="C584" s="54">
        <v>285</v>
      </c>
      <c r="D584" s="54">
        <v>1157</v>
      </c>
      <c r="E584" s="55">
        <f t="shared" si="18"/>
        <v>0.24632670700086431</v>
      </c>
      <c r="F584" s="54">
        <v>7608</v>
      </c>
      <c r="G584" s="74">
        <f t="shared" si="19"/>
        <v>1</v>
      </c>
    </row>
    <row r="585" spans="1:7" x14ac:dyDescent="0.25">
      <c r="A585" s="128">
        <v>1730810</v>
      </c>
      <c r="B585" s="74" t="s">
        <v>2281</v>
      </c>
      <c r="C585" s="54">
        <v>507</v>
      </c>
      <c r="D585" s="54">
        <v>1768</v>
      </c>
      <c r="E585" s="55">
        <f t="shared" si="18"/>
        <v>0.28676470588235292</v>
      </c>
      <c r="F585" s="54">
        <v>14932</v>
      </c>
      <c r="G585" s="74">
        <f t="shared" si="19"/>
        <v>1</v>
      </c>
    </row>
    <row r="586" spans="1:7" x14ac:dyDescent="0.25">
      <c r="A586" s="128">
        <v>1730840</v>
      </c>
      <c r="B586" s="74" t="s">
        <v>2282</v>
      </c>
      <c r="C586" s="54">
        <v>273</v>
      </c>
      <c r="D586" s="54">
        <v>5458</v>
      </c>
      <c r="E586" s="55">
        <f t="shared" si="18"/>
        <v>5.0018321729571269E-2</v>
      </c>
      <c r="F586" s="54">
        <v>42047</v>
      </c>
      <c r="G586" s="74">
        <f t="shared" si="19"/>
        <v>0</v>
      </c>
    </row>
    <row r="587" spans="1:7" x14ac:dyDescent="0.25">
      <c r="A587" s="128">
        <v>1730870</v>
      </c>
      <c r="B587" s="74" t="s">
        <v>2283</v>
      </c>
      <c r="C587" s="54">
        <v>33</v>
      </c>
      <c r="D587" s="54">
        <v>265</v>
      </c>
      <c r="E587" s="55">
        <f t="shared" si="18"/>
        <v>0.12452830188679245</v>
      </c>
      <c r="F587" s="54">
        <v>1483</v>
      </c>
      <c r="G587" s="74">
        <f t="shared" si="19"/>
        <v>1</v>
      </c>
    </row>
    <row r="588" spans="1:7" x14ac:dyDescent="0.25">
      <c r="A588" s="128">
        <v>1730930</v>
      </c>
      <c r="B588" s="74" t="s">
        <v>2284</v>
      </c>
      <c r="C588" s="54">
        <v>70</v>
      </c>
      <c r="D588" s="54">
        <v>573</v>
      </c>
      <c r="E588" s="55">
        <f t="shared" si="18"/>
        <v>0.12216404886561955</v>
      </c>
      <c r="F588" s="54">
        <v>3270</v>
      </c>
      <c r="G588" s="74">
        <f t="shared" si="19"/>
        <v>1</v>
      </c>
    </row>
    <row r="589" spans="1:7" x14ac:dyDescent="0.25">
      <c r="A589" s="128">
        <v>1707650</v>
      </c>
      <c r="B589" s="74" t="s">
        <v>2285</v>
      </c>
      <c r="C589" s="54">
        <v>218</v>
      </c>
      <c r="D589" s="54">
        <v>1467</v>
      </c>
      <c r="E589" s="55">
        <f t="shared" si="18"/>
        <v>0.14860259032038173</v>
      </c>
      <c r="F589" s="54">
        <v>8358</v>
      </c>
      <c r="G589" s="74">
        <f t="shared" si="19"/>
        <v>1</v>
      </c>
    </row>
    <row r="590" spans="1:7" x14ac:dyDescent="0.25">
      <c r="A590" s="128">
        <v>1730990</v>
      </c>
      <c r="B590" s="74" t="s">
        <v>2286</v>
      </c>
      <c r="C590" s="54">
        <v>86</v>
      </c>
      <c r="D590" s="54">
        <v>630</v>
      </c>
      <c r="E590" s="55">
        <f t="shared" si="18"/>
        <v>0.13650793650793649</v>
      </c>
      <c r="F590" s="54">
        <v>3281</v>
      </c>
      <c r="G590" s="74">
        <f t="shared" si="19"/>
        <v>1</v>
      </c>
    </row>
    <row r="591" spans="1:7" x14ac:dyDescent="0.25">
      <c r="A591" s="128">
        <v>1731020</v>
      </c>
      <c r="B591" s="74" t="s">
        <v>2287</v>
      </c>
      <c r="C591" s="54">
        <v>44</v>
      </c>
      <c r="D591" s="54">
        <v>445</v>
      </c>
      <c r="E591" s="55">
        <f t="shared" si="18"/>
        <v>9.8876404494382023E-2</v>
      </c>
      <c r="F591" s="54">
        <v>2400</v>
      </c>
      <c r="G591" s="74">
        <f t="shared" si="19"/>
        <v>1</v>
      </c>
    </row>
    <row r="592" spans="1:7" x14ac:dyDescent="0.25">
      <c r="A592" s="128">
        <v>1731050</v>
      </c>
      <c r="B592" s="74" t="s">
        <v>2288</v>
      </c>
      <c r="C592" s="54">
        <v>80</v>
      </c>
      <c r="D592" s="54">
        <v>975</v>
      </c>
      <c r="E592" s="55">
        <f t="shared" si="18"/>
        <v>8.2051282051282051E-2</v>
      </c>
      <c r="F592" s="54">
        <v>5173</v>
      </c>
      <c r="G592" s="74">
        <f t="shared" si="19"/>
        <v>1</v>
      </c>
    </row>
    <row r="593" spans="1:7" x14ac:dyDescent="0.25">
      <c r="A593" s="128">
        <v>1731110</v>
      </c>
      <c r="B593" s="74" t="s">
        <v>2289</v>
      </c>
      <c r="C593" s="54">
        <v>275</v>
      </c>
      <c r="D593" s="54">
        <v>2028</v>
      </c>
      <c r="E593" s="55">
        <f t="shared" si="18"/>
        <v>0.13560157790927022</v>
      </c>
      <c r="F593" s="54">
        <v>42543</v>
      </c>
      <c r="G593" s="74">
        <f t="shared" si="19"/>
        <v>0</v>
      </c>
    </row>
    <row r="594" spans="1:7" x14ac:dyDescent="0.25">
      <c r="A594" s="128">
        <v>1731080</v>
      </c>
      <c r="B594" s="74" t="s">
        <v>2290</v>
      </c>
      <c r="C594" s="54">
        <v>635</v>
      </c>
      <c r="D594" s="54">
        <v>3524</v>
      </c>
      <c r="E594" s="55">
        <f t="shared" si="18"/>
        <v>0.18019296254256525</v>
      </c>
      <c r="F594" s="54">
        <v>31725</v>
      </c>
      <c r="G594" s="74">
        <f t="shared" si="19"/>
        <v>0</v>
      </c>
    </row>
    <row r="595" spans="1:7" x14ac:dyDescent="0.25">
      <c r="A595" s="128">
        <v>1731140</v>
      </c>
      <c r="B595" s="74" t="s">
        <v>2291</v>
      </c>
      <c r="C595" s="54">
        <v>70</v>
      </c>
      <c r="D595" s="54">
        <v>165</v>
      </c>
      <c r="E595" s="55">
        <f t="shared" si="18"/>
        <v>0.42424242424242425</v>
      </c>
      <c r="F595" s="54">
        <v>1627</v>
      </c>
      <c r="G595" s="74">
        <f t="shared" si="19"/>
        <v>1</v>
      </c>
    </row>
    <row r="596" spans="1:7" x14ac:dyDescent="0.25">
      <c r="A596" s="128">
        <v>1731200</v>
      </c>
      <c r="B596" s="74" t="s">
        <v>2292</v>
      </c>
      <c r="C596" s="54">
        <v>60</v>
      </c>
      <c r="D596" s="54">
        <v>488</v>
      </c>
      <c r="E596" s="55">
        <f t="shared" si="18"/>
        <v>0.12295081967213115</v>
      </c>
      <c r="F596" s="54">
        <v>5790</v>
      </c>
      <c r="G596" s="74">
        <f t="shared" si="19"/>
        <v>1</v>
      </c>
    </row>
    <row r="597" spans="1:7" x14ac:dyDescent="0.25">
      <c r="A597" s="128">
        <v>1731270</v>
      </c>
      <c r="B597" s="74" t="s">
        <v>2293</v>
      </c>
      <c r="C597" s="54">
        <v>169</v>
      </c>
      <c r="D597" s="54">
        <v>885</v>
      </c>
      <c r="E597" s="55">
        <f t="shared" si="18"/>
        <v>0.19096045197740114</v>
      </c>
      <c r="F597" s="54">
        <v>6495</v>
      </c>
      <c r="G597" s="74">
        <f t="shared" si="19"/>
        <v>1</v>
      </c>
    </row>
    <row r="598" spans="1:7" x14ac:dyDescent="0.25">
      <c r="A598" s="128">
        <v>1731230</v>
      </c>
      <c r="B598" s="74" t="s">
        <v>2294</v>
      </c>
      <c r="C598" s="54">
        <v>4580</v>
      </c>
      <c r="D598" s="54">
        <v>15308</v>
      </c>
      <c r="E598" s="55">
        <f t="shared" si="18"/>
        <v>0.29918996603083353</v>
      </c>
      <c r="F598" s="54">
        <v>92402</v>
      </c>
      <c r="G598" s="74">
        <f t="shared" si="19"/>
        <v>0</v>
      </c>
    </row>
    <row r="599" spans="1:7" x14ac:dyDescent="0.25">
      <c r="A599" s="128">
        <v>1731290</v>
      </c>
      <c r="B599" s="74" t="s">
        <v>2295</v>
      </c>
      <c r="C599" s="54">
        <v>115</v>
      </c>
      <c r="D599" s="54">
        <v>1714</v>
      </c>
      <c r="E599" s="55">
        <f t="shared" si="18"/>
        <v>6.7094515752625442E-2</v>
      </c>
      <c r="F599" s="54">
        <v>10838</v>
      </c>
      <c r="G599" s="74">
        <f t="shared" si="19"/>
        <v>1</v>
      </c>
    </row>
    <row r="600" spans="1:7" x14ac:dyDescent="0.25">
      <c r="A600" s="128">
        <v>1731380</v>
      </c>
      <c r="B600" s="74" t="s">
        <v>2296</v>
      </c>
      <c r="C600" s="54">
        <v>143</v>
      </c>
      <c r="D600" s="54">
        <v>965</v>
      </c>
      <c r="E600" s="55">
        <f t="shared" si="18"/>
        <v>0.14818652849740932</v>
      </c>
      <c r="F600" s="54">
        <v>9895</v>
      </c>
      <c r="G600" s="74">
        <f t="shared" si="19"/>
        <v>1</v>
      </c>
    </row>
    <row r="601" spans="1:7" x14ac:dyDescent="0.25">
      <c r="A601" s="128">
        <v>1731710</v>
      </c>
      <c r="B601" s="74" t="s">
        <v>2297</v>
      </c>
      <c r="C601" s="54">
        <v>197</v>
      </c>
      <c r="D601" s="54">
        <v>1223</v>
      </c>
      <c r="E601" s="55">
        <f t="shared" si="18"/>
        <v>0.16107931316434995</v>
      </c>
      <c r="F601" s="54">
        <v>7599</v>
      </c>
      <c r="G601" s="74">
        <f t="shared" si="19"/>
        <v>1</v>
      </c>
    </row>
    <row r="602" spans="1:7" x14ac:dyDescent="0.25">
      <c r="A602" s="128">
        <v>1731620</v>
      </c>
      <c r="B602" s="74" t="s">
        <v>2298</v>
      </c>
      <c r="C602" s="54">
        <v>49</v>
      </c>
      <c r="D602" s="54">
        <v>424</v>
      </c>
      <c r="E602" s="55">
        <f t="shared" si="18"/>
        <v>0.11556603773584906</v>
      </c>
      <c r="F602" s="54">
        <v>10390</v>
      </c>
      <c r="G602" s="74">
        <f t="shared" si="19"/>
        <v>1</v>
      </c>
    </row>
    <row r="603" spans="1:7" x14ac:dyDescent="0.25">
      <c r="A603" s="128">
        <v>1700009</v>
      </c>
      <c r="B603" s="74" t="s">
        <v>2299</v>
      </c>
      <c r="C603" s="54">
        <v>96</v>
      </c>
      <c r="D603" s="54">
        <v>602</v>
      </c>
      <c r="E603" s="55">
        <f t="shared" si="18"/>
        <v>0.15946843853820597</v>
      </c>
      <c r="F603" s="54">
        <v>6034</v>
      </c>
      <c r="G603" s="74">
        <f t="shared" si="19"/>
        <v>1</v>
      </c>
    </row>
    <row r="604" spans="1:7" x14ac:dyDescent="0.25">
      <c r="A604" s="128">
        <v>1731740</v>
      </c>
      <c r="B604" s="74" t="s">
        <v>2300</v>
      </c>
      <c r="C604" s="54">
        <v>1646</v>
      </c>
      <c r="D604" s="54">
        <v>26603</v>
      </c>
      <c r="E604" s="55">
        <f t="shared" si="18"/>
        <v>6.1872721121678007E-2</v>
      </c>
      <c r="F604" s="54">
        <v>127929</v>
      </c>
      <c r="G604" s="74">
        <f t="shared" si="19"/>
        <v>0</v>
      </c>
    </row>
    <row r="605" spans="1:7" x14ac:dyDescent="0.25">
      <c r="A605" s="128">
        <v>1731770</v>
      </c>
      <c r="B605" s="74" t="s">
        <v>2301</v>
      </c>
      <c r="C605" s="54">
        <v>262</v>
      </c>
      <c r="D605" s="54">
        <v>2467</v>
      </c>
      <c r="E605" s="55">
        <f t="shared" si="18"/>
        <v>0.10620186461289015</v>
      </c>
      <c r="F605" s="54">
        <v>12475</v>
      </c>
      <c r="G605" s="74">
        <f t="shared" si="19"/>
        <v>1</v>
      </c>
    </row>
    <row r="606" spans="1:7" x14ac:dyDescent="0.25">
      <c r="A606" s="128">
        <v>1731890</v>
      </c>
      <c r="B606" s="74" t="s">
        <v>2302</v>
      </c>
      <c r="C606" s="54">
        <v>63</v>
      </c>
      <c r="D606" s="54">
        <v>319</v>
      </c>
      <c r="E606" s="55">
        <f t="shared" si="18"/>
        <v>0.19749216300940439</v>
      </c>
      <c r="F606" s="54">
        <v>1625</v>
      </c>
      <c r="G606" s="74">
        <f t="shared" si="19"/>
        <v>1</v>
      </c>
    </row>
    <row r="607" spans="1:7" x14ac:dyDescent="0.25">
      <c r="A607" s="128">
        <v>1731860</v>
      </c>
      <c r="B607" s="74" t="s">
        <v>2303</v>
      </c>
      <c r="C607" s="54">
        <v>83</v>
      </c>
      <c r="D607" s="54">
        <v>246</v>
      </c>
      <c r="E607" s="55">
        <f t="shared" si="18"/>
        <v>0.33739837398373984</v>
      </c>
      <c r="F607" s="54">
        <v>1957</v>
      </c>
      <c r="G607" s="74">
        <f t="shared" si="19"/>
        <v>1</v>
      </c>
    </row>
    <row r="608" spans="1:7" x14ac:dyDescent="0.25">
      <c r="A608" s="128">
        <v>1731920</v>
      </c>
      <c r="B608" s="74" t="s">
        <v>2304</v>
      </c>
      <c r="C608" s="54">
        <v>71</v>
      </c>
      <c r="D608" s="54">
        <v>1567</v>
      </c>
      <c r="E608" s="55">
        <f t="shared" si="18"/>
        <v>4.530950861518826E-2</v>
      </c>
      <c r="F608" s="54">
        <v>7997</v>
      </c>
      <c r="G608" s="74">
        <f t="shared" si="19"/>
        <v>1</v>
      </c>
    </row>
    <row r="609" spans="1:7" x14ac:dyDescent="0.25">
      <c r="A609" s="128">
        <v>1731950</v>
      </c>
      <c r="B609" s="74" t="s">
        <v>2305</v>
      </c>
      <c r="C609" s="54">
        <v>182</v>
      </c>
      <c r="D609" s="54">
        <v>473</v>
      </c>
      <c r="E609" s="55">
        <f t="shared" si="18"/>
        <v>0.38477801268498946</v>
      </c>
      <c r="F609" s="54">
        <v>4263</v>
      </c>
      <c r="G609" s="74">
        <f t="shared" si="19"/>
        <v>1</v>
      </c>
    </row>
    <row r="610" spans="1:7" x14ac:dyDescent="0.25">
      <c r="A610" s="128">
        <v>1732040</v>
      </c>
      <c r="B610" s="74" t="s">
        <v>2306</v>
      </c>
      <c r="C610" s="54">
        <v>43</v>
      </c>
      <c r="D610" s="54">
        <v>904</v>
      </c>
      <c r="E610" s="55">
        <f t="shared" si="18"/>
        <v>4.7566371681415927E-2</v>
      </c>
      <c r="F610" s="54">
        <v>8360</v>
      </c>
      <c r="G610" s="74">
        <f t="shared" si="19"/>
        <v>1</v>
      </c>
    </row>
    <row r="611" spans="1:7" x14ac:dyDescent="0.25">
      <c r="A611" s="128">
        <v>1732100</v>
      </c>
      <c r="B611" s="74" t="s">
        <v>2307</v>
      </c>
      <c r="C611" s="54">
        <v>77</v>
      </c>
      <c r="D611" s="54">
        <v>612</v>
      </c>
      <c r="E611" s="55">
        <f t="shared" si="18"/>
        <v>0.12581699346405228</v>
      </c>
      <c r="F611" s="54">
        <v>3866</v>
      </c>
      <c r="G611" s="74">
        <f t="shared" si="19"/>
        <v>1</v>
      </c>
    </row>
    <row r="612" spans="1:7" x14ac:dyDescent="0.25">
      <c r="A612" s="128">
        <v>1732160</v>
      </c>
      <c r="B612" s="74" t="s">
        <v>2308</v>
      </c>
      <c r="C612" s="54">
        <v>231</v>
      </c>
      <c r="D612" s="54">
        <v>1253</v>
      </c>
      <c r="E612" s="55">
        <f t="shared" si="18"/>
        <v>0.18435754189944134</v>
      </c>
      <c r="F612" s="54">
        <v>12955</v>
      </c>
      <c r="G612" s="74">
        <f t="shared" si="19"/>
        <v>1</v>
      </c>
    </row>
    <row r="613" spans="1:7" x14ac:dyDescent="0.25">
      <c r="A613" s="128">
        <v>1732220</v>
      </c>
      <c r="B613" s="74" t="s">
        <v>2309</v>
      </c>
      <c r="C613" s="54">
        <v>103</v>
      </c>
      <c r="D613" s="54">
        <v>751</v>
      </c>
      <c r="E613" s="55">
        <f t="shared" si="18"/>
        <v>0.13715046604527298</v>
      </c>
      <c r="F613" s="54">
        <v>15507</v>
      </c>
      <c r="G613" s="74">
        <f t="shared" si="19"/>
        <v>1</v>
      </c>
    </row>
    <row r="614" spans="1:7" x14ac:dyDescent="0.25">
      <c r="A614" s="128">
        <v>1732190</v>
      </c>
      <c r="B614" s="74" t="s">
        <v>2310</v>
      </c>
      <c r="C614" s="54">
        <v>108</v>
      </c>
      <c r="D614" s="54">
        <v>729</v>
      </c>
      <c r="E614" s="55">
        <f t="shared" si="18"/>
        <v>0.14814814814814814</v>
      </c>
      <c r="F614" s="54">
        <v>7711</v>
      </c>
      <c r="G614" s="74">
        <f t="shared" si="19"/>
        <v>1</v>
      </c>
    </row>
    <row r="615" spans="1:7" x14ac:dyDescent="0.25">
      <c r="A615" s="128">
        <v>1732280</v>
      </c>
      <c r="B615" s="74" t="s">
        <v>2311</v>
      </c>
      <c r="C615" s="54">
        <v>76</v>
      </c>
      <c r="D615" s="54">
        <v>303</v>
      </c>
      <c r="E615" s="55">
        <f t="shared" si="18"/>
        <v>0.25082508250825081</v>
      </c>
      <c r="F615" s="54">
        <v>3779</v>
      </c>
      <c r="G615" s="74">
        <f t="shared" si="19"/>
        <v>1</v>
      </c>
    </row>
    <row r="616" spans="1:7" x14ac:dyDescent="0.25">
      <c r="A616" s="128">
        <v>1731410</v>
      </c>
      <c r="B616" s="74" t="s">
        <v>2312</v>
      </c>
      <c r="C616" s="54">
        <v>145</v>
      </c>
      <c r="D616" s="54">
        <v>1033</v>
      </c>
      <c r="E616" s="55">
        <f t="shared" si="18"/>
        <v>0.1403678606001936</v>
      </c>
      <c r="F616" s="54">
        <v>6830</v>
      </c>
      <c r="G616" s="74">
        <f t="shared" si="19"/>
        <v>1</v>
      </c>
    </row>
    <row r="617" spans="1:7" x14ac:dyDescent="0.25">
      <c r="A617" s="128">
        <v>1732370</v>
      </c>
      <c r="B617" s="74" t="s">
        <v>2313</v>
      </c>
      <c r="C617" s="54">
        <v>456</v>
      </c>
      <c r="D617" s="54">
        <v>1538</v>
      </c>
      <c r="E617" s="55">
        <f t="shared" si="18"/>
        <v>0.29648894668400522</v>
      </c>
      <c r="F617" s="54">
        <v>11556</v>
      </c>
      <c r="G617" s="74">
        <f t="shared" si="19"/>
        <v>1</v>
      </c>
    </row>
    <row r="618" spans="1:7" x14ac:dyDescent="0.25">
      <c r="A618" s="128">
        <v>1732090</v>
      </c>
      <c r="B618" s="74" t="s">
        <v>2314</v>
      </c>
      <c r="C618" s="54">
        <v>26</v>
      </c>
      <c r="D618" s="54">
        <v>197</v>
      </c>
      <c r="E618" s="55">
        <f t="shared" si="18"/>
        <v>0.13197969543147209</v>
      </c>
      <c r="F618" s="54">
        <v>1186</v>
      </c>
      <c r="G618" s="74">
        <f t="shared" si="19"/>
        <v>1</v>
      </c>
    </row>
    <row r="619" spans="1:7" x14ac:dyDescent="0.25">
      <c r="A619" s="128">
        <v>1700005</v>
      </c>
      <c r="B619" s="74" t="s">
        <v>2315</v>
      </c>
      <c r="C619" s="54">
        <v>229</v>
      </c>
      <c r="D619" s="54">
        <v>1947</v>
      </c>
      <c r="E619" s="55">
        <f t="shared" si="18"/>
        <v>0.11761684643040575</v>
      </c>
      <c r="F619" s="54">
        <v>10683</v>
      </c>
      <c r="G619" s="74">
        <f t="shared" si="19"/>
        <v>1</v>
      </c>
    </row>
    <row r="620" spans="1:7" x14ac:dyDescent="0.25">
      <c r="A620" s="128">
        <v>1732490</v>
      </c>
      <c r="B620" s="74" t="s">
        <v>2316</v>
      </c>
      <c r="C620" s="54">
        <v>13</v>
      </c>
      <c r="D620" s="54">
        <v>100</v>
      </c>
      <c r="E620" s="55">
        <f t="shared" si="18"/>
        <v>0.13</v>
      </c>
      <c r="F620" s="54">
        <v>795</v>
      </c>
      <c r="G620" s="74">
        <f t="shared" si="19"/>
        <v>1</v>
      </c>
    </row>
    <row r="621" spans="1:7" x14ac:dyDescent="0.25">
      <c r="A621" s="128">
        <v>1732520</v>
      </c>
      <c r="B621" s="74" t="s">
        <v>2317</v>
      </c>
      <c r="C621" s="54">
        <v>33</v>
      </c>
      <c r="D621" s="54">
        <v>829</v>
      </c>
      <c r="E621" s="55">
        <f t="shared" si="18"/>
        <v>3.9806996381182146E-2</v>
      </c>
      <c r="F621" s="54">
        <v>7187</v>
      </c>
      <c r="G621" s="74">
        <f t="shared" si="19"/>
        <v>1</v>
      </c>
    </row>
    <row r="622" spans="1:7" x14ac:dyDescent="0.25">
      <c r="A622" s="128">
        <v>1732550</v>
      </c>
      <c r="B622" s="74" t="s">
        <v>2318</v>
      </c>
      <c r="C622" s="54">
        <v>45</v>
      </c>
      <c r="D622" s="54">
        <v>789</v>
      </c>
      <c r="E622" s="55">
        <f t="shared" si="18"/>
        <v>5.7034220532319393E-2</v>
      </c>
      <c r="F622" s="54">
        <v>5173</v>
      </c>
      <c r="G622" s="74">
        <f t="shared" si="19"/>
        <v>1</v>
      </c>
    </row>
    <row r="623" spans="1:7" x14ac:dyDescent="0.25">
      <c r="A623" s="128">
        <v>1724720</v>
      </c>
      <c r="B623" s="74" t="s">
        <v>2319</v>
      </c>
      <c r="C623" s="54">
        <v>906</v>
      </c>
      <c r="D623" s="54">
        <v>2755</v>
      </c>
      <c r="E623" s="55">
        <f t="shared" si="18"/>
        <v>0.32885662431941926</v>
      </c>
      <c r="F623" s="54">
        <v>20682</v>
      </c>
      <c r="G623" s="74">
        <f t="shared" si="19"/>
        <v>0</v>
      </c>
    </row>
    <row r="624" spans="1:7" x14ac:dyDescent="0.25">
      <c r="A624" s="128">
        <v>1700330</v>
      </c>
      <c r="B624" s="74" t="s">
        <v>2320</v>
      </c>
      <c r="C624" s="54">
        <v>19</v>
      </c>
      <c r="D624" s="54">
        <v>278</v>
      </c>
      <c r="E624" s="55">
        <f t="shared" si="18"/>
        <v>6.83453237410072E-2</v>
      </c>
      <c r="F624" s="54">
        <v>2331</v>
      </c>
      <c r="G624" s="74">
        <f t="shared" si="19"/>
        <v>1</v>
      </c>
    </row>
    <row r="625" spans="1:7" x14ac:dyDescent="0.25">
      <c r="A625" s="128">
        <v>1732670</v>
      </c>
      <c r="B625" s="74" t="s">
        <v>2321</v>
      </c>
      <c r="C625" s="54">
        <v>158</v>
      </c>
      <c r="D625" s="54">
        <v>1135</v>
      </c>
      <c r="E625" s="55">
        <f t="shared" si="18"/>
        <v>0.13920704845814977</v>
      </c>
      <c r="F625" s="54">
        <v>11524</v>
      </c>
      <c r="G625" s="74">
        <f t="shared" si="19"/>
        <v>1</v>
      </c>
    </row>
    <row r="626" spans="1:7" x14ac:dyDescent="0.25">
      <c r="A626" s="128">
        <v>1732700</v>
      </c>
      <c r="B626" s="74" t="s">
        <v>2322</v>
      </c>
      <c r="C626" s="54">
        <v>70</v>
      </c>
      <c r="D626" s="54">
        <v>612</v>
      </c>
      <c r="E626" s="55">
        <f t="shared" si="18"/>
        <v>0.11437908496732026</v>
      </c>
      <c r="F626" s="54">
        <v>12144</v>
      </c>
      <c r="G626" s="74">
        <f t="shared" si="19"/>
        <v>1</v>
      </c>
    </row>
    <row r="627" spans="1:7" x14ac:dyDescent="0.25">
      <c r="A627" s="128">
        <v>1732770</v>
      </c>
      <c r="B627" s="74" t="s">
        <v>2323</v>
      </c>
      <c r="C627" s="54">
        <v>58</v>
      </c>
      <c r="D627" s="54">
        <v>737</v>
      </c>
      <c r="E627" s="55">
        <f t="shared" si="18"/>
        <v>7.8697421981004073E-2</v>
      </c>
      <c r="F627" s="54">
        <v>3793</v>
      </c>
      <c r="G627" s="74">
        <f t="shared" si="19"/>
        <v>1</v>
      </c>
    </row>
    <row r="628" spans="1:7" x14ac:dyDescent="0.25">
      <c r="A628" s="128">
        <v>1732830</v>
      </c>
      <c r="B628" s="74" t="s">
        <v>2324</v>
      </c>
      <c r="C628" s="54">
        <v>116</v>
      </c>
      <c r="D628" s="54">
        <v>917</v>
      </c>
      <c r="E628" s="55">
        <f t="shared" si="18"/>
        <v>0.12649945474372956</v>
      </c>
      <c r="F628" s="54">
        <v>5276</v>
      </c>
      <c r="G628" s="74">
        <f t="shared" si="19"/>
        <v>1</v>
      </c>
    </row>
    <row r="629" spans="1:7" x14ac:dyDescent="0.25">
      <c r="A629" s="128">
        <v>1732850</v>
      </c>
      <c r="B629" s="74" t="s">
        <v>2325</v>
      </c>
      <c r="C629" s="54">
        <v>130</v>
      </c>
      <c r="D629" s="54">
        <v>1736</v>
      </c>
      <c r="E629" s="55">
        <f t="shared" si="18"/>
        <v>7.4884792626728106E-2</v>
      </c>
      <c r="F629" s="54">
        <v>18522</v>
      </c>
      <c r="G629" s="74">
        <f t="shared" si="19"/>
        <v>1</v>
      </c>
    </row>
    <row r="630" spans="1:7" x14ac:dyDescent="0.25">
      <c r="A630" s="128">
        <v>1732910</v>
      </c>
      <c r="B630" s="74" t="s">
        <v>2326</v>
      </c>
      <c r="C630" s="54">
        <v>1004</v>
      </c>
      <c r="D630" s="54">
        <v>6149</v>
      </c>
      <c r="E630" s="55">
        <f t="shared" si="18"/>
        <v>0.16327858188323305</v>
      </c>
      <c r="F630" s="54">
        <v>123098</v>
      </c>
      <c r="G630" s="74">
        <f t="shared" si="19"/>
        <v>0</v>
      </c>
    </row>
    <row r="631" spans="1:7" x14ac:dyDescent="0.25">
      <c r="A631" s="128">
        <v>1732960</v>
      </c>
      <c r="B631" s="74" t="s">
        <v>2327</v>
      </c>
      <c r="C631" s="54">
        <v>92</v>
      </c>
      <c r="D631" s="54">
        <v>803</v>
      </c>
      <c r="E631" s="55">
        <f t="shared" si="18"/>
        <v>0.11457036114570361</v>
      </c>
      <c r="F631" s="54">
        <v>5009</v>
      </c>
      <c r="G631" s="74">
        <f t="shared" si="19"/>
        <v>1</v>
      </c>
    </row>
    <row r="632" spans="1:7" x14ac:dyDescent="0.25">
      <c r="A632" s="128">
        <v>1732970</v>
      </c>
      <c r="B632" s="74" t="s">
        <v>2328</v>
      </c>
      <c r="C632" s="54">
        <v>239</v>
      </c>
      <c r="D632" s="54">
        <v>1909</v>
      </c>
      <c r="E632" s="55">
        <f t="shared" si="18"/>
        <v>0.12519643792561549</v>
      </c>
      <c r="F632" s="54">
        <v>17237</v>
      </c>
      <c r="G632" s="74">
        <f t="shared" si="19"/>
        <v>1</v>
      </c>
    </row>
    <row r="633" spans="1:7" x14ac:dyDescent="0.25">
      <c r="A633" s="128">
        <v>1733000</v>
      </c>
      <c r="B633" s="74" t="s">
        <v>2329</v>
      </c>
      <c r="C633" s="54">
        <v>1222</v>
      </c>
      <c r="D633" s="54">
        <v>7900</v>
      </c>
      <c r="E633" s="55">
        <f t="shared" si="18"/>
        <v>0.15468354430379747</v>
      </c>
      <c r="F633" s="54">
        <v>49043</v>
      </c>
      <c r="G633" s="74">
        <f t="shared" si="19"/>
        <v>0</v>
      </c>
    </row>
    <row r="634" spans="1:7" x14ac:dyDescent="0.25">
      <c r="A634" s="128">
        <v>1733030</v>
      </c>
      <c r="B634" s="74" t="s">
        <v>2330</v>
      </c>
      <c r="C634" s="54">
        <v>26</v>
      </c>
      <c r="D634" s="54">
        <v>226</v>
      </c>
      <c r="E634" s="55">
        <f t="shared" si="18"/>
        <v>0.11504424778761062</v>
      </c>
      <c r="F634" s="54">
        <v>2249</v>
      </c>
      <c r="G634" s="74">
        <f t="shared" si="19"/>
        <v>1</v>
      </c>
    </row>
    <row r="635" spans="1:7" x14ac:dyDescent="0.25">
      <c r="A635" s="128">
        <v>1733090</v>
      </c>
      <c r="B635" s="74" t="s">
        <v>2331</v>
      </c>
      <c r="C635" s="54">
        <v>80</v>
      </c>
      <c r="D635" s="54">
        <v>412</v>
      </c>
      <c r="E635" s="55">
        <f t="shared" si="18"/>
        <v>0.1941747572815534</v>
      </c>
      <c r="F635" s="54">
        <v>2325</v>
      </c>
      <c r="G635" s="74">
        <f t="shared" si="19"/>
        <v>1</v>
      </c>
    </row>
    <row r="636" spans="1:7" x14ac:dyDescent="0.25">
      <c r="A636" s="128">
        <v>1733120</v>
      </c>
      <c r="B636" s="74" t="s">
        <v>2332</v>
      </c>
      <c r="C636" s="54">
        <v>17</v>
      </c>
      <c r="D636" s="54">
        <v>193</v>
      </c>
      <c r="E636" s="55">
        <f t="shared" si="18"/>
        <v>8.8082901554404139E-2</v>
      </c>
      <c r="F636" s="54">
        <v>3269</v>
      </c>
      <c r="G636" s="74">
        <f t="shared" si="19"/>
        <v>1</v>
      </c>
    </row>
    <row r="637" spans="1:7" x14ac:dyDescent="0.25">
      <c r="A637" s="128">
        <v>1733210</v>
      </c>
      <c r="B637" s="74" t="s">
        <v>2333</v>
      </c>
      <c r="C637" s="54">
        <v>353</v>
      </c>
      <c r="D637" s="54">
        <v>1449</v>
      </c>
      <c r="E637" s="55">
        <f t="shared" si="18"/>
        <v>0.24361628709454797</v>
      </c>
      <c r="F637" s="54">
        <v>11937</v>
      </c>
      <c r="G637" s="74">
        <f t="shared" si="19"/>
        <v>1</v>
      </c>
    </row>
    <row r="638" spans="1:7" x14ac:dyDescent="0.25">
      <c r="A638" s="128">
        <v>1733240</v>
      </c>
      <c r="B638" s="74" t="s">
        <v>2334</v>
      </c>
      <c r="C638" s="54">
        <v>192</v>
      </c>
      <c r="D638" s="54">
        <v>1077</v>
      </c>
      <c r="E638" s="55">
        <f t="shared" si="18"/>
        <v>0.17827298050139276</v>
      </c>
      <c r="F638" s="54">
        <v>16466</v>
      </c>
      <c r="G638" s="74">
        <f t="shared" si="19"/>
        <v>1</v>
      </c>
    </row>
    <row r="639" spans="1:7" x14ac:dyDescent="0.25">
      <c r="A639" s="128">
        <v>1733270</v>
      </c>
      <c r="B639" s="74" t="s">
        <v>2335</v>
      </c>
      <c r="C639" s="54">
        <v>348</v>
      </c>
      <c r="D639" s="54">
        <v>2086</v>
      </c>
      <c r="E639" s="55">
        <f t="shared" si="18"/>
        <v>0.16682646212847554</v>
      </c>
      <c r="F639" s="54">
        <v>33004</v>
      </c>
      <c r="G639" s="74">
        <f t="shared" si="19"/>
        <v>0</v>
      </c>
    </row>
    <row r="640" spans="1:7" x14ac:dyDescent="0.25">
      <c r="A640" s="128">
        <v>1733300</v>
      </c>
      <c r="B640" s="74" t="s">
        <v>2336</v>
      </c>
      <c r="C640" s="54">
        <v>128</v>
      </c>
      <c r="D640" s="54">
        <v>1122</v>
      </c>
      <c r="E640" s="55">
        <f t="shared" si="18"/>
        <v>0.1140819964349376</v>
      </c>
      <c r="F640" s="54">
        <v>7410</v>
      </c>
      <c r="G640" s="74">
        <f t="shared" si="19"/>
        <v>1</v>
      </c>
    </row>
    <row r="641" spans="1:7" x14ac:dyDescent="0.25">
      <c r="A641" s="128">
        <v>1722130</v>
      </c>
      <c r="B641" s="74" t="s">
        <v>2337</v>
      </c>
      <c r="C641" s="54">
        <v>208</v>
      </c>
      <c r="D641" s="54">
        <v>941</v>
      </c>
      <c r="E641" s="55">
        <f t="shared" si="18"/>
        <v>0.22104144527098832</v>
      </c>
      <c r="F641" s="54">
        <v>7727</v>
      </c>
      <c r="G641" s="74">
        <f t="shared" si="19"/>
        <v>1</v>
      </c>
    </row>
    <row r="642" spans="1:7" x14ac:dyDescent="0.25">
      <c r="A642" s="128">
        <v>1733380</v>
      </c>
      <c r="B642" s="74" t="s">
        <v>2338</v>
      </c>
      <c r="C642" s="54">
        <v>160</v>
      </c>
      <c r="D642" s="54">
        <v>1506</v>
      </c>
      <c r="E642" s="55">
        <f t="shared" si="18"/>
        <v>0.10624169986719788</v>
      </c>
      <c r="F642" s="54">
        <v>9266</v>
      </c>
      <c r="G642" s="74">
        <f t="shared" si="19"/>
        <v>1</v>
      </c>
    </row>
    <row r="643" spans="1:7" x14ac:dyDescent="0.25">
      <c r="A643" s="128">
        <v>1733390</v>
      </c>
      <c r="B643" s="74" t="s">
        <v>2339</v>
      </c>
      <c r="C643" s="54">
        <v>118</v>
      </c>
      <c r="D643" s="54">
        <v>577</v>
      </c>
      <c r="E643" s="55">
        <f t="shared" si="18"/>
        <v>0.20450606585788561</v>
      </c>
      <c r="F643" s="54">
        <v>4456</v>
      </c>
      <c r="G643" s="74">
        <f t="shared" si="19"/>
        <v>1</v>
      </c>
    </row>
    <row r="644" spans="1:7" x14ac:dyDescent="0.25">
      <c r="A644" s="128">
        <v>1733420</v>
      </c>
      <c r="B644" s="74" t="s">
        <v>2340</v>
      </c>
      <c r="C644" s="54">
        <v>848</v>
      </c>
      <c r="D644" s="54">
        <v>4073</v>
      </c>
      <c r="E644" s="55">
        <f t="shared" si="18"/>
        <v>0.20820034372698257</v>
      </c>
      <c r="F644" s="54">
        <v>66705</v>
      </c>
      <c r="G644" s="74">
        <f t="shared" si="19"/>
        <v>0</v>
      </c>
    </row>
    <row r="645" spans="1:7" x14ac:dyDescent="0.25">
      <c r="A645" s="128">
        <v>1713290</v>
      </c>
      <c r="B645" s="74" t="s">
        <v>2341</v>
      </c>
      <c r="C645" s="54">
        <v>456</v>
      </c>
      <c r="D645" s="54">
        <v>2750</v>
      </c>
      <c r="E645" s="55">
        <f t="shared" si="18"/>
        <v>0.16581818181818181</v>
      </c>
      <c r="F645" s="54">
        <v>15852</v>
      </c>
      <c r="G645" s="74">
        <f t="shared" si="19"/>
        <v>1</v>
      </c>
    </row>
    <row r="646" spans="1:7" x14ac:dyDescent="0.25">
      <c r="A646" s="128">
        <v>1733450</v>
      </c>
      <c r="B646" s="74" t="s">
        <v>2342</v>
      </c>
      <c r="C646" s="54">
        <v>113</v>
      </c>
      <c r="D646" s="54">
        <v>946</v>
      </c>
      <c r="E646" s="55">
        <f t="shared" ref="E646:E709" si="20">IF(D646&gt;0,C646/D646,0)</f>
        <v>0.11945031712473574</v>
      </c>
      <c r="F646" s="54">
        <v>11634</v>
      </c>
      <c r="G646" s="74">
        <f t="shared" si="19"/>
        <v>1</v>
      </c>
    </row>
    <row r="647" spans="1:7" x14ac:dyDescent="0.25">
      <c r="A647" s="128">
        <v>1733510</v>
      </c>
      <c r="B647" s="74" t="s">
        <v>2343</v>
      </c>
      <c r="C647" s="54">
        <v>30</v>
      </c>
      <c r="D647" s="54">
        <v>677</v>
      </c>
      <c r="E647" s="55">
        <f t="shared" si="20"/>
        <v>4.4313146233382568E-2</v>
      </c>
      <c r="F647" s="54">
        <v>11666</v>
      </c>
      <c r="G647" s="74">
        <f t="shared" ref="G647:G710" si="21">IF(F647&lt;20000,1,0)</f>
        <v>1</v>
      </c>
    </row>
    <row r="648" spans="1:7" x14ac:dyDescent="0.25">
      <c r="A648" s="128">
        <v>1733690</v>
      </c>
      <c r="B648" s="74" t="s">
        <v>2344</v>
      </c>
      <c r="C648" s="54">
        <v>627</v>
      </c>
      <c r="D648" s="54">
        <v>2569</v>
      </c>
      <c r="E648" s="55">
        <f t="shared" si="20"/>
        <v>0.24406383806928766</v>
      </c>
      <c r="F648" s="54">
        <v>21895</v>
      </c>
      <c r="G648" s="74">
        <f t="shared" si="21"/>
        <v>0</v>
      </c>
    </row>
    <row r="649" spans="1:7" x14ac:dyDescent="0.25">
      <c r="A649" s="128">
        <v>1700109</v>
      </c>
      <c r="B649" s="74" t="s">
        <v>2345</v>
      </c>
      <c r="C649" s="54">
        <v>85</v>
      </c>
      <c r="D649" s="54">
        <v>596</v>
      </c>
      <c r="E649" s="55">
        <f t="shared" si="20"/>
        <v>0.14261744966442952</v>
      </c>
      <c r="F649" s="54">
        <v>3333</v>
      </c>
      <c r="G649" s="74">
        <f t="shared" si="21"/>
        <v>1</v>
      </c>
    </row>
    <row r="650" spans="1:7" x14ac:dyDescent="0.25">
      <c r="A650" s="128">
        <v>1733720</v>
      </c>
      <c r="B650" s="74" t="s">
        <v>2346</v>
      </c>
      <c r="C650" s="54">
        <v>111</v>
      </c>
      <c r="D650" s="54">
        <v>1116</v>
      </c>
      <c r="E650" s="55">
        <f t="shared" si="20"/>
        <v>9.9462365591397844E-2</v>
      </c>
      <c r="F650" s="54">
        <v>19737</v>
      </c>
      <c r="G650" s="74">
        <f t="shared" si="21"/>
        <v>1</v>
      </c>
    </row>
    <row r="651" spans="1:7" x14ac:dyDescent="0.25">
      <c r="A651" s="128">
        <v>1733750</v>
      </c>
      <c r="B651" s="74" t="s">
        <v>2347</v>
      </c>
      <c r="C651" s="54">
        <v>23</v>
      </c>
      <c r="D651" s="54">
        <v>396</v>
      </c>
      <c r="E651" s="55">
        <f t="shared" si="20"/>
        <v>5.808080808080808E-2</v>
      </c>
      <c r="F651" s="54">
        <v>3541</v>
      </c>
      <c r="G651" s="74">
        <f t="shared" si="21"/>
        <v>1</v>
      </c>
    </row>
    <row r="652" spans="1:7" x14ac:dyDescent="0.25">
      <c r="A652" s="128">
        <v>1733950</v>
      </c>
      <c r="B652" s="74" t="s">
        <v>2348</v>
      </c>
      <c r="C652" s="54">
        <v>100</v>
      </c>
      <c r="D652" s="54">
        <v>1070</v>
      </c>
      <c r="E652" s="55">
        <f t="shared" si="20"/>
        <v>9.3457943925233641E-2</v>
      </c>
      <c r="F652" s="54">
        <v>6501</v>
      </c>
      <c r="G652" s="74">
        <f t="shared" si="21"/>
        <v>1</v>
      </c>
    </row>
    <row r="653" spans="1:7" x14ac:dyDescent="0.25">
      <c r="A653" s="128">
        <v>1733810</v>
      </c>
      <c r="B653" s="74" t="s">
        <v>2349</v>
      </c>
      <c r="C653" s="54">
        <v>59</v>
      </c>
      <c r="D653" s="54">
        <v>1583</v>
      </c>
      <c r="E653" s="55">
        <f t="shared" si="20"/>
        <v>3.7271004421983576E-2</v>
      </c>
      <c r="F653" s="54">
        <v>11464</v>
      </c>
      <c r="G653" s="74">
        <f t="shared" si="21"/>
        <v>1</v>
      </c>
    </row>
    <row r="654" spans="1:7" x14ac:dyDescent="0.25">
      <c r="A654" s="128">
        <v>1733840</v>
      </c>
      <c r="B654" s="74" t="s">
        <v>2350</v>
      </c>
      <c r="C654" s="54">
        <v>120</v>
      </c>
      <c r="D654" s="54">
        <v>757</v>
      </c>
      <c r="E654" s="55">
        <f t="shared" si="20"/>
        <v>0.15852047556142668</v>
      </c>
      <c r="F654" s="54">
        <v>8190</v>
      </c>
      <c r="G654" s="74">
        <f t="shared" si="21"/>
        <v>1</v>
      </c>
    </row>
    <row r="655" spans="1:7" x14ac:dyDescent="0.25">
      <c r="A655" s="128">
        <v>1700001</v>
      </c>
      <c r="B655" s="74" t="s">
        <v>2351</v>
      </c>
      <c r="C655" s="54">
        <v>79</v>
      </c>
      <c r="D655" s="54">
        <v>478</v>
      </c>
      <c r="E655" s="55">
        <f t="shared" si="20"/>
        <v>0.16527196652719664</v>
      </c>
      <c r="F655" s="54">
        <v>3727</v>
      </c>
      <c r="G655" s="74">
        <f t="shared" si="21"/>
        <v>1</v>
      </c>
    </row>
    <row r="656" spans="1:7" x14ac:dyDescent="0.25">
      <c r="A656" s="128">
        <v>1733870</v>
      </c>
      <c r="B656" s="74" t="s">
        <v>2352</v>
      </c>
      <c r="C656" s="54">
        <v>111</v>
      </c>
      <c r="D656" s="54">
        <v>1536</v>
      </c>
      <c r="E656" s="55">
        <f t="shared" si="20"/>
        <v>7.2265625E-2</v>
      </c>
      <c r="F656" s="54">
        <v>14879</v>
      </c>
      <c r="G656" s="74">
        <f t="shared" si="21"/>
        <v>1</v>
      </c>
    </row>
    <row r="657" spans="1:7" x14ac:dyDescent="0.25">
      <c r="A657" s="128">
        <v>1733930</v>
      </c>
      <c r="B657" s="74" t="s">
        <v>2353</v>
      </c>
      <c r="C657" s="54">
        <v>85</v>
      </c>
      <c r="D657" s="54">
        <v>1168</v>
      </c>
      <c r="E657" s="55">
        <f t="shared" si="20"/>
        <v>7.2773972602739725E-2</v>
      </c>
      <c r="F657" s="54">
        <v>6633</v>
      </c>
      <c r="G657" s="74">
        <f t="shared" si="21"/>
        <v>1</v>
      </c>
    </row>
    <row r="658" spans="1:7" x14ac:dyDescent="0.25">
      <c r="A658" s="128">
        <v>1734020</v>
      </c>
      <c r="B658" s="74" t="s">
        <v>2354</v>
      </c>
      <c r="C658" s="54">
        <v>96</v>
      </c>
      <c r="D658" s="54">
        <v>1840</v>
      </c>
      <c r="E658" s="55">
        <f t="shared" si="20"/>
        <v>5.2173913043478258E-2</v>
      </c>
      <c r="F658" s="54">
        <v>30221</v>
      </c>
      <c r="G658" s="74">
        <f t="shared" si="21"/>
        <v>0</v>
      </c>
    </row>
    <row r="659" spans="1:7" x14ac:dyDescent="0.25">
      <c r="A659" s="128">
        <v>1733990</v>
      </c>
      <c r="B659" s="74" t="s">
        <v>2355</v>
      </c>
      <c r="C659" s="54">
        <v>133</v>
      </c>
      <c r="D659" s="54">
        <v>1957</v>
      </c>
      <c r="E659" s="55">
        <f t="shared" si="20"/>
        <v>6.7961165048543687E-2</v>
      </c>
      <c r="F659" s="54">
        <v>14476</v>
      </c>
      <c r="G659" s="74">
        <f t="shared" si="21"/>
        <v>1</v>
      </c>
    </row>
    <row r="660" spans="1:7" x14ac:dyDescent="0.25">
      <c r="A660" s="128">
        <v>1734100</v>
      </c>
      <c r="B660" s="74" t="s">
        <v>2356</v>
      </c>
      <c r="C660" s="54">
        <v>292</v>
      </c>
      <c r="D660" s="54">
        <v>1433</v>
      </c>
      <c r="E660" s="55">
        <f t="shared" si="20"/>
        <v>0.20376831821353802</v>
      </c>
      <c r="F660" s="54">
        <v>7589</v>
      </c>
      <c r="G660" s="74">
        <f t="shared" si="21"/>
        <v>1</v>
      </c>
    </row>
    <row r="661" spans="1:7" x14ac:dyDescent="0.25">
      <c r="A661" s="128">
        <v>1734110</v>
      </c>
      <c r="B661" s="74" t="s">
        <v>2357</v>
      </c>
      <c r="C661" s="54">
        <v>48</v>
      </c>
      <c r="D661" s="54">
        <v>241</v>
      </c>
      <c r="E661" s="55">
        <f t="shared" si="20"/>
        <v>0.19917012448132779</v>
      </c>
      <c r="F661" s="54">
        <v>2409</v>
      </c>
      <c r="G661" s="74">
        <f t="shared" si="21"/>
        <v>1</v>
      </c>
    </row>
    <row r="662" spans="1:7" x14ac:dyDescent="0.25">
      <c r="A662" s="128">
        <v>1734140</v>
      </c>
      <c r="B662" s="74" t="s">
        <v>2358</v>
      </c>
      <c r="C662" s="54">
        <v>33</v>
      </c>
      <c r="D662" s="54">
        <v>558</v>
      </c>
      <c r="E662" s="55">
        <f t="shared" si="20"/>
        <v>5.9139784946236562E-2</v>
      </c>
      <c r="F662" s="54">
        <v>3202</v>
      </c>
      <c r="G662" s="74">
        <f t="shared" si="21"/>
        <v>1</v>
      </c>
    </row>
    <row r="663" spans="1:7" x14ac:dyDescent="0.25">
      <c r="A663" s="128">
        <v>1734170</v>
      </c>
      <c r="B663" s="74" t="s">
        <v>2359</v>
      </c>
      <c r="C663" s="54">
        <v>27</v>
      </c>
      <c r="D663" s="54">
        <v>194</v>
      </c>
      <c r="E663" s="55">
        <f t="shared" si="20"/>
        <v>0.13917525773195877</v>
      </c>
      <c r="F663" s="54">
        <v>1813</v>
      </c>
      <c r="G663" s="74">
        <f t="shared" si="21"/>
        <v>1</v>
      </c>
    </row>
    <row r="664" spans="1:7" x14ac:dyDescent="0.25">
      <c r="A664" s="128">
        <v>1734230</v>
      </c>
      <c r="B664" s="74" t="s">
        <v>2360</v>
      </c>
      <c r="C664" s="54">
        <v>242</v>
      </c>
      <c r="D664" s="54">
        <v>1569</v>
      </c>
      <c r="E664" s="55">
        <f t="shared" si="20"/>
        <v>0.15423836838750796</v>
      </c>
      <c r="F664" s="54">
        <v>11331</v>
      </c>
      <c r="G664" s="74">
        <f t="shared" si="21"/>
        <v>1</v>
      </c>
    </row>
    <row r="665" spans="1:7" x14ac:dyDescent="0.25">
      <c r="A665" s="128">
        <v>1734260</v>
      </c>
      <c r="B665" s="74" t="s">
        <v>2361</v>
      </c>
      <c r="C665" s="54">
        <v>224</v>
      </c>
      <c r="D665" s="54">
        <v>1548</v>
      </c>
      <c r="E665" s="55">
        <f t="shared" si="20"/>
        <v>0.14470284237726097</v>
      </c>
      <c r="F665" s="54">
        <v>13241</v>
      </c>
      <c r="G665" s="74">
        <f t="shared" si="21"/>
        <v>1</v>
      </c>
    </row>
    <row r="666" spans="1:7" x14ac:dyDescent="0.25">
      <c r="A666" s="128">
        <v>1734290</v>
      </c>
      <c r="B666" s="74" t="s">
        <v>2362</v>
      </c>
      <c r="C666" s="54">
        <v>103</v>
      </c>
      <c r="D666" s="54">
        <v>898</v>
      </c>
      <c r="E666" s="55">
        <f t="shared" si="20"/>
        <v>0.11469933184855234</v>
      </c>
      <c r="F666" s="54">
        <v>16472</v>
      </c>
      <c r="G666" s="74">
        <f t="shared" si="21"/>
        <v>1</v>
      </c>
    </row>
    <row r="667" spans="1:7" x14ac:dyDescent="0.25">
      <c r="A667" s="128">
        <v>1734320</v>
      </c>
      <c r="B667" s="74" t="s">
        <v>2363</v>
      </c>
      <c r="C667" s="54">
        <v>94</v>
      </c>
      <c r="D667" s="54">
        <v>2150</v>
      </c>
      <c r="E667" s="55">
        <f t="shared" si="20"/>
        <v>4.3720930232558138E-2</v>
      </c>
      <c r="F667" s="54">
        <v>10671</v>
      </c>
      <c r="G667" s="74">
        <f t="shared" si="21"/>
        <v>1</v>
      </c>
    </row>
    <row r="668" spans="1:7" x14ac:dyDescent="0.25">
      <c r="A668" s="128">
        <v>1734350</v>
      </c>
      <c r="B668" s="74" t="s">
        <v>2364</v>
      </c>
      <c r="C668" s="54">
        <v>354</v>
      </c>
      <c r="D668" s="54">
        <v>930</v>
      </c>
      <c r="E668" s="55">
        <f t="shared" si="20"/>
        <v>0.38064516129032255</v>
      </c>
      <c r="F668" s="54">
        <v>8287</v>
      </c>
      <c r="G668" s="74">
        <f t="shared" si="21"/>
        <v>1</v>
      </c>
    </row>
    <row r="669" spans="1:7" x14ac:dyDescent="0.25">
      <c r="A669" s="128">
        <v>1734380</v>
      </c>
      <c r="B669" s="74" t="s">
        <v>2365</v>
      </c>
      <c r="C669" s="54">
        <v>154</v>
      </c>
      <c r="D669" s="54">
        <v>665</v>
      </c>
      <c r="E669" s="55">
        <f t="shared" si="20"/>
        <v>0.23157894736842105</v>
      </c>
      <c r="F669" s="54">
        <v>13466</v>
      </c>
      <c r="G669" s="74">
        <f t="shared" si="21"/>
        <v>1</v>
      </c>
    </row>
    <row r="670" spans="1:7" x14ac:dyDescent="0.25">
      <c r="A670" s="128">
        <v>1734410</v>
      </c>
      <c r="B670" s="74" t="s">
        <v>2366</v>
      </c>
      <c r="C670" s="54">
        <v>1876</v>
      </c>
      <c r="D670" s="54">
        <v>6894</v>
      </c>
      <c r="E670" s="55">
        <f t="shared" si="20"/>
        <v>0.27212068465332173</v>
      </c>
      <c r="F670" s="54">
        <v>42856</v>
      </c>
      <c r="G670" s="74">
        <f t="shared" si="21"/>
        <v>0</v>
      </c>
    </row>
    <row r="671" spans="1:7" x14ac:dyDescent="0.25">
      <c r="A671" s="128">
        <v>1734470</v>
      </c>
      <c r="B671" s="74" t="s">
        <v>2367</v>
      </c>
      <c r="C671" s="54">
        <v>66</v>
      </c>
      <c r="D671" s="54">
        <v>277</v>
      </c>
      <c r="E671" s="55">
        <f t="shared" si="20"/>
        <v>0.23826714801444043</v>
      </c>
      <c r="F671" s="54">
        <v>2375</v>
      </c>
      <c r="G671" s="74">
        <f t="shared" si="21"/>
        <v>1</v>
      </c>
    </row>
    <row r="672" spans="1:7" x14ac:dyDescent="0.25">
      <c r="A672" s="128">
        <v>1734510</v>
      </c>
      <c r="B672" s="74" t="s">
        <v>2368</v>
      </c>
      <c r="C672" s="54">
        <v>7719</v>
      </c>
      <c r="D672" s="54">
        <v>31624</v>
      </c>
      <c r="E672" s="55">
        <f t="shared" si="20"/>
        <v>0.24408676954211991</v>
      </c>
      <c r="F672" s="54">
        <v>185407</v>
      </c>
      <c r="G672" s="74">
        <f t="shared" si="21"/>
        <v>0</v>
      </c>
    </row>
    <row r="673" spans="1:7" x14ac:dyDescent="0.25">
      <c r="A673" s="128">
        <v>1734440</v>
      </c>
      <c r="B673" s="74" t="s">
        <v>2369</v>
      </c>
      <c r="C673" s="54">
        <v>74</v>
      </c>
      <c r="D673" s="54">
        <v>1259</v>
      </c>
      <c r="E673" s="55">
        <f t="shared" si="20"/>
        <v>5.8776806989674343E-2</v>
      </c>
      <c r="F673" s="54">
        <v>7215</v>
      </c>
      <c r="G673" s="74">
        <f t="shared" si="21"/>
        <v>1</v>
      </c>
    </row>
    <row r="674" spans="1:7" x14ac:dyDescent="0.25">
      <c r="A674" s="128">
        <v>1734540</v>
      </c>
      <c r="B674" s="74" t="s">
        <v>2370</v>
      </c>
      <c r="C674" s="54">
        <v>101</v>
      </c>
      <c r="D674" s="54">
        <v>1658</v>
      </c>
      <c r="E674" s="55">
        <f t="shared" si="20"/>
        <v>6.0916767189384803E-2</v>
      </c>
      <c r="F674" s="54">
        <v>12598</v>
      </c>
      <c r="G674" s="74">
        <f t="shared" si="21"/>
        <v>1</v>
      </c>
    </row>
    <row r="675" spans="1:7" x14ac:dyDescent="0.25">
      <c r="A675" s="128">
        <v>1734590</v>
      </c>
      <c r="B675" s="74" t="s">
        <v>2371</v>
      </c>
      <c r="C675" s="54">
        <v>47</v>
      </c>
      <c r="D675" s="54">
        <v>328</v>
      </c>
      <c r="E675" s="55">
        <f t="shared" si="20"/>
        <v>0.14329268292682926</v>
      </c>
      <c r="F675" s="54">
        <v>2773</v>
      </c>
      <c r="G675" s="74">
        <f t="shared" si="21"/>
        <v>1</v>
      </c>
    </row>
    <row r="676" spans="1:7" x14ac:dyDescent="0.25">
      <c r="A676" s="128">
        <v>1734620</v>
      </c>
      <c r="B676" s="74" t="s">
        <v>2372</v>
      </c>
      <c r="C676" s="54">
        <v>18</v>
      </c>
      <c r="D676" s="54">
        <v>208</v>
      </c>
      <c r="E676" s="55">
        <f t="shared" si="20"/>
        <v>8.6538461538461536E-2</v>
      </c>
      <c r="F676" s="54">
        <v>1960</v>
      </c>
      <c r="G676" s="74">
        <f t="shared" si="21"/>
        <v>1</v>
      </c>
    </row>
    <row r="677" spans="1:7" x14ac:dyDescent="0.25">
      <c r="A677" s="128">
        <v>1734650</v>
      </c>
      <c r="B677" s="74" t="s">
        <v>2373</v>
      </c>
      <c r="C677" s="54">
        <v>3</v>
      </c>
      <c r="D677" s="54">
        <v>58</v>
      </c>
      <c r="E677" s="55">
        <f t="shared" si="20"/>
        <v>5.1724137931034482E-2</v>
      </c>
      <c r="F677" s="54">
        <v>514</v>
      </c>
      <c r="G677" s="74">
        <f t="shared" si="21"/>
        <v>1</v>
      </c>
    </row>
    <row r="678" spans="1:7" x14ac:dyDescent="0.25">
      <c r="A678" s="128">
        <v>1734710</v>
      </c>
      <c r="B678" s="74" t="s">
        <v>2374</v>
      </c>
      <c r="C678" s="54">
        <v>46</v>
      </c>
      <c r="D678" s="54">
        <v>819</v>
      </c>
      <c r="E678" s="55">
        <f t="shared" si="20"/>
        <v>5.6166056166056168E-2</v>
      </c>
      <c r="F678" s="54">
        <v>7241</v>
      </c>
      <c r="G678" s="74">
        <f t="shared" si="21"/>
        <v>1</v>
      </c>
    </row>
    <row r="679" spans="1:7" x14ac:dyDescent="0.25">
      <c r="A679" s="128">
        <v>1734770</v>
      </c>
      <c r="B679" s="74" t="s">
        <v>2375</v>
      </c>
      <c r="C679" s="54">
        <v>28</v>
      </c>
      <c r="D679" s="54">
        <v>211</v>
      </c>
      <c r="E679" s="55">
        <f t="shared" si="20"/>
        <v>0.13270142180094788</v>
      </c>
      <c r="F679" s="54">
        <v>2178</v>
      </c>
      <c r="G679" s="74">
        <f t="shared" si="21"/>
        <v>1</v>
      </c>
    </row>
    <row r="680" spans="1:7" x14ac:dyDescent="0.25">
      <c r="A680" s="128">
        <v>1734870</v>
      </c>
      <c r="B680" s="74" t="s">
        <v>2376</v>
      </c>
      <c r="C680" s="54">
        <v>67</v>
      </c>
      <c r="D680" s="54">
        <v>392</v>
      </c>
      <c r="E680" s="55">
        <f t="shared" si="20"/>
        <v>0.17091836734693877</v>
      </c>
      <c r="F680" s="54">
        <v>2178</v>
      </c>
      <c r="G680" s="74">
        <f t="shared" si="21"/>
        <v>1</v>
      </c>
    </row>
    <row r="681" spans="1:7" x14ac:dyDescent="0.25">
      <c r="A681" s="128">
        <v>1734990</v>
      </c>
      <c r="B681" s="74" t="s">
        <v>2377</v>
      </c>
      <c r="C681" s="54">
        <v>1197</v>
      </c>
      <c r="D681" s="54">
        <v>6529</v>
      </c>
      <c r="E681" s="55">
        <f t="shared" si="20"/>
        <v>0.18333588604686782</v>
      </c>
      <c r="F681" s="54">
        <v>35009</v>
      </c>
      <c r="G681" s="74">
        <f t="shared" si="21"/>
        <v>0</v>
      </c>
    </row>
    <row r="682" spans="1:7" x14ac:dyDescent="0.25">
      <c r="A682" s="128">
        <v>1729940</v>
      </c>
      <c r="B682" s="74" t="s">
        <v>2378</v>
      </c>
      <c r="C682" s="54">
        <v>60</v>
      </c>
      <c r="D682" s="54">
        <v>580</v>
      </c>
      <c r="E682" s="55">
        <f t="shared" si="20"/>
        <v>0.10344827586206896</v>
      </c>
      <c r="F682" s="54">
        <v>3628</v>
      </c>
      <c r="G682" s="74">
        <f t="shared" si="21"/>
        <v>1</v>
      </c>
    </row>
    <row r="683" spans="1:7" x14ac:dyDescent="0.25">
      <c r="A683" s="128">
        <v>1735010</v>
      </c>
      <c r="B683" s="74" t="s">
        <v>2379</v>
      </c>
      <c r="C683" s="54">
        <v>322</v>
      </c>
      <c r="D683" s="54">
        <v>1918</v>
      </c>
      <c r="E683" s="55">
        <f t="shared" si="20"/>
        <v>0.16788321167883211</v>
      </c>
      <c r="F683" s="54">
        <v>11519</v>
      </c>
      <c r="G683" s="74">
        <f t="shared" si="21"/>
        <v>1</v>
      </c>
    </row>
    <row r="684" spans="1:7" x14ac:dyDescent="0.25">
      <c r="A684" s="128">
        <v>1735100</v>
      </c>
      <c r="B684" s="74" t="s">
        <v>2380</v>
      </c>
      <c r="C684" s="54">
        <v>6</v>
      </c>
      <c r="D684" s="54">
        <v>72</v>
      </c>
      <c r="E684" s="55">
        <f t="shared" si="20"/>
        <v>8.3333333333333329E-2</v>
      </c>
      <c r="F684" s="54">
        <v>861</v>
      </c>
      <c r="G684" s="74">
        <f t="shared" si="21"/>
        <v>1</v>
      </c>
    </row>
    <row r="685" spans="1:7" x14ac:dyDescent="0.25">
      <c r="A685" s="128">
        <v>1735190</v>
      </c>
      <c r="B685" s="74" t="s">
        <v>2381</v>
      </c>
      <c r="C685" s="54">
        <v>94</v>
      </c>
      <c r="D685" s="54">
        <v>910</v>
      </c>
      <c r="E685" s="55">
        <f t="shared" si="20"/>
        <v>0.10329670329670329</v>
      </c>
      <c r="F685" s="54">
        <v>14603</v>
      </c>
      <c r="G685" s="74">
        <f t="shared" si="21"/>
        <v>1</v>
      </c>
    </row>
    <row r="686" spans="1:7" x14ac:dyDescent="0.25">
      <c r="A686" s="128">
        <v>1735160</v>
      </c>
      <c r="B686" s="74" t="s">
        <v>2382</v>
      </c>
      <c r="C686" s="54">
        <v>222</v>
      </c>
      <c r="D686" s="54">
        <v>991</v>
      </c>
      <c r="E686" s="55">
        <f t="shared" si="20"/>
        <v>0.22401614530776992</v>
      </c>
      <c r="F686" s="54">
        <v>8562</v>
      </c>
      <c r="G686" s="74">
        <f t="shared" si="21"/>
        <v>1</v>
      </c>
    </row>
    <row r="687" spans="1:7" x14ac:dyDescent="0.25">
      <c r="A687" s="128">
        <v>1735220</v>
      </c>
      <c r="B687" s="74" t="s">
        <v>2383</v>
      </c>
      <c r="C687" s="54">
        <v>80</v>
      </c>
      <c r="D687" s="54">
        <v>610</v>
      </c>
      <c r="E687" s="55">
        <f t="shared" si="20"/>
        <v>0.13114754098360656</v>
      </c>
      <c r="F687" s="54">
        <v>8997</v>
      </c>
      <c r="G687" s="74">
        <f t="shared" si="21"/>
        <v>1</v>
      </c>
    </row>
    <row r="688" spans="1:7" x14ac:dyDescent="0.25">
      <c r="A688" s="128">
        <v>1701418</v>
      </c>
      <c r="B688" s="74" t="s">
        <v>2384</v>
      </c>
      <c r="C688" s="54">
        <v>111</v>
      </c>
      <c r="D688" s="54">
        <v>890</v>
      </c>
      <c r="E688" s="55">
        <f t="shared" si="20"/>
        <v>0.12471910112359551</v>
      </c>
      <c r="F688" s="54">
        <v>4903</v>
      </c>
      <c r="G688" s="74">
        <f t="shared" si="21"/>
        <v>1</v>
      </c>
    </row>
    <row r="689" spans="1:7" x14ac:dyDescent="0.25">
      <c r="A689" s="128">
        <v>1735310</v>
      </c>
      <c r="B689" s="74" t="s">
        <v>2385</v>
      </c>
      <c r="C689" s="54">
        <v>128</v>
      </c>
      <c r="D689" s="54">
        <v>465</v>
      </c>
      <c r="E689" s="55">
        <f t="shared" si="20"/>
        <v>0.27526881720430108</v>
      </c>
      <c r="F689" s="54">
        <v>2440</v>
      </c>
      <c r="G689" s="74">
        <f t="shared" si="21"/>
        <v>1</v>
      </c>
    </row>
    <row r="690" spans="1:7" x14ac:dyDescent="0.25">
      <c r="A690" s="128">
        <v>1735340</v>
      </c>
      <c r="B690" s="74" t="s">
        <v>2386</v>
      </c>
      <c r="C690" s="54">
        <v>138</v>
      </c>
      <c r="D690" s="54">
        <v>476</v>
      </c>
      <c r="E690" s="55">
        <f t="shared" si="20"/>
        <v>0.28991596638655465</v>
      </c>
      <c r="F690" s="54">
        <v>3822</v>
      </c>
      <c r="G690" s="74">
        <f t="shared" si="21"/>
        <v>1</v>
      </c>
    </row>
    <row r="691" spans="1:7" x14ac:dyDescent="0.25">
      <c r="A691" s="128">
        <v>1735370</v>
      </c>
      <c r="B691" s="74" t="s">
        <v>2387</v>
      </c>
      <c r="C691" s="54">
        <v>217</v>
      </c>
      <c r="D691" s="54">
        <v>2226</v>
      </c>
      <c r="E691" s="55">
        <f t="shared" si="20"/>
        <v>9.7484276729559755E-2</v>
      </c>
      <c r="F691" s="54">
        <v>13262</v>
      </c>
      <c r="G691" s="74">
        <f t="shared" si="21"/>
        <v>1</v>
      </c>
    </row>
    <row r="692" spans="1:7" x14ac:dyDescent="0.25">
      <c r="A692" s="128">
        <v>1700324</v>
      </c>
      <c r="B692" s="74" t="s">
        <v>2388</v>
      </c>
      <c r="C692" s="54">
        <v>96</v>
      </c>
      <c r="D692" s="54">
        <v>645</v>
      </c>
      <c r="E692" s="55">
        <f t="shared" si="20"/>
        <v>0.14883720930232558</v>
      </c>
      <c r="F692" s="54">
        <v>3754</v>
      </c>
      <c r="G692" s="74">
        <f t="shared" si="21"/>
        <v>1</v>
      </c>
    </row>
    <row r="693" spans="1:7" x14ac:dyDescent="0.25">
      <c r="A693" s="128">
        <v>1735400</v>
      </c>
      <c r="B693" s="74" t="s">
        <v>2389</v>
      </c>
      <c r="C693" s="54">
        <v>111</v>
      </c>
      <c r="D693" s="54">
        <v>773</v>
      </c>
      <c r="E693" s="55">
        <f t="shared" si="20"/>
        <v>0.14359637774902975</v>
      </c>
      <c r="F693" s="54">
        <v>6372</v>
      </c>
      <c r="G693" s="74">
        <f t="shared" si="21"/>
        <v>1</v>
      </c>
    </row>
    <row r="694" spans="1:7" x14ac:dyDescent="0.25">
      <c r="A694" s="128">
        <v>1700065</v>
      </c>
      <c r="B694" s="74" t="s">
        <v>2390</v>
      </c>
      <c r="C694" s="54">
        <v>20</v>
      </c>
      <c r="D694" s="54">
        <v>122</v>
      </c>
      <c r="E694" s="55">
        <f t="shared" si="20"/>
        <v>0.16393442622950818</v>
      </c>
      <c r="F694" s="54">
        <v>952</v>
      </c>
      <c r="G694" s="74">
        <f t="shared" si="21"/>
        <v>1</v>
      </c>
    </row>
    <row r="695" spans="1:7" x14ac:dyDescent="0.25">
      <c r="A695" s="128">
        <v>1735610</v>
      </c>
      <c r="B695" s="74" t="s">
        <v>2391</v>
      </c>
      <c r="C695" s="54">
        <v>26</v>
      </c>
      <c r="D695" s="54">
        <v>263</v>
      </c>
      <c r="E695" s="55">
        <f t="shared" si="20"/>
        <v>9.8859315589353611E-2</v>
      </c>
      <c r="F695" s="54">
        <v>1818</v>
      </c>
      <c r="G695" s="74">
        <f t="shared" si="21"/>
        <v>1</v>
      </c>
    </row>
    <row r="696" spans="1:7" x14ac:dyDescent="0.25">
      <c r="A696" s="128">
        <v>1734740</v>
      </c>
      <c r="B696" s="74" t="s">
        <v>2392</v>
      </c>
      <c r="C696" s="54">
        <v>1453</v>
      </c>
      <c r="D696" s="54">
        <v>15050</v>
      </c>
      <c r="E696" s="55">
        <f t="shared" si="20"/>
        <v>9.6544850498338872E-2</v>
      </c>
      <c r="F696" s="54">
        <v>134413</v>
      </c>
      <c r="G696" s="74">
        <f t="shared" si="21"/>
        <v>0</v>
      </c>
    </row>
    <row r="697" spans="1:7" x14ac:dyDescent="0.25">
      <c r="A697" s="128">
        <v>1735640</v>
      </c>
      <c r="B697" s="74" t="s">
        <v>2393</v>
      </c>
      <c r="C697" s="54">
        <v>237</v>
      </c>
      <c r="D697" s="54">
        <v>1257</v>
      </c>
      <c r="E697" s="55">
        <f t="shared" si="20"/>
        <v>0.18854415274463007</v>
      </c>
      <c r="F697" s="54">
        <v>12915</v>
      </c>
      <c r="G697" s="74">
        <f t="shared" si="21"/>
        <v>1</v>
      </c>
    </row>
    <row r="698" spans="1:7" x14ac:dyDescent="0.25">
      <c r="A698" s="128">
        <v>1713710</v>
      </c>
      <c r="B698" s="74" t="s">
        <v>2394</v>
      </c>
      <c r="C698" s="54">
        <v>4893</v>
      </c>
      <c r="D698" s="54">
        <v>38660</v>
      </c>
      <c r="E698" s="55">
        <f t="shared" si="20"/>
        <v>0.12656492498706673</v>
      </c>
      <c r="F698" s="54">
        <v>230680</v>
      </c>
      <c r="G698" s="74">
        <f t="shared" si="21"/>
        <v>0</v>
      </c>
    </row>
    <row r="699" spans="1:7" x14ac:dyDescent="0.25">
      <c r="A699" s="128">
        <v>1700332</v>
      </c>
      <c r="B699" s="74" t="s">
        <v>2395</v>
      </c>
      <c r="C699" s="54">
        <v>154</v>
      </c>
      <c r="D699" s="54">
        <v>968</v>
      </c>
      <c r="E699" s="55">
        <f t="shared" si="20"/>
        <v>0.15909090909090909</v>
      </c>
      <c r="F699" s="54">
        <v>7148</v>
      </c>
      <c r="G699" s="74">
        <f t="shared" si="21"/>
        <v>1</v>
      </c>
    </row>
    <row r="700" spans="1:7" x14ac:dyDescent="0.25">
      <c r="A700" s="128">
        <v>1706600</v>
      </c>
      <c r="B700" s="74" t="s">
        <v>2396</v>
      </c>
      <c r="C700" s="54">
        <v>30</v>
      </c>
      <c r="D700" s="54">
        <v>209</v>
      </c>
      <c r="E700" s="55">
        <f t="shared" si="20"/>
        <v>0.14354066985645933</v>
      </c>
      <c r="F700" s="54">
        <v>1252</v>
      </c>
      <c r="G700" s="74">
        <f t="shared" si="21"/>
        <v>1</v>
      </c>
    </row>
    <row r="701" spans="1:7" x14ac:dyDescent="0.25">
      <c r="A701" s="128">
        <v>1735770</v>
      </c>
      <c r="B701" s="74" t="s">
        <v>2397</v>
      </c>
      <c r="C701" s="54">
        <v>32</v>
      </c>
      <c r="D701" s="54">
        <v>249</v>
      </c>
      <c r="E701" s="55">
        <f t="shared" si="20"/>
        <v>0.12851405622489959</v>
      </c>
      <c r="F701" s="54">
        <v>1935</v>
      </c>
      <c r="G701" s="74">
        <f t="shared" si="21"/>
        <v>1</v>
      </c>
    </row>
    <row r="702" spans="1:7" x14ac:dyDescent="0.25">
      <c r="A702" s="128">
        <v>1735820</v>
      </c>
      <c r="B702" s="74" t="s">
        <v>2398</v>
      </c>
      <c r="C702" s="54">
        <v>71</v>
      </c>
      <c r="D702" s="54">
        <v>461</v>
      </c>
      <c r="E702" s="55">
        <f t="shared" si="20"/>
        <v>0.15401301518438179</v>
      </c>
      <c r="F702" s="54">
        <v>3564</v>
      </c>
      <c r="G702" s="74">
        <f t="shared" si="21"/>
        <v>1</v>
      </c>
    </row>
    <row r="703" spans="1:7" x14ac:dyDescent="0.25">
      <c r="A703" s="128">
        <v>1735850</v>
      </c>
      <c r="B703" s="74" t="s">
        <v>2399</v>
      </c>
      <c r="C703" s="54">
        <v>54</v>
      </c>
      <c r="D703" s="54">
        <v>458</v>
      </c>
      <c r="E703" s="55">
        <f t="shared" si="20"/>
        <v>0.11790393013100436</v>
      </c>
      <c r="F703" s="54">
        <v>7148</v>
      </c>
      <c r="G703" s="74">
        <f t="shared" si="21"/>
        <v>1</v>
      </c>
    </row>
    <row r="704" spans="1:7" x14ac:dyDescent="0.25">
      <c r="A704" s="128">
        <v>1735940</v>
      </c>
      <c r="B704" s="74" t="s">
        <v>2400</v>
      </c>
      <c r="C704" s="54">
        <v>109</v>
      </c>
      <c r="D704" s="54">
        <v>653</v>
      </c>
      <c r="E704" s="55">
        <f t="shared" si="20"/>
        <v>0.1669218989280245</v>
      </c>
      <c r="F704" s="54">
        <v>4222</v>
      </c>
      <c r="G704" s="74">
        <f t="shared" si="21"/>
        <v>1</v>
      </c>
    </row>
    <row r="705" spans="1:7" x14ac:dyDescent="0.25">
      <c r="A705" s="128">
        <v>1742990</v>
      </c>
      <c r="B705" s="74" t="s">
        <v>2401</v>
      </c>
      <c r="C705" s="54">
        <v>123</v>
      </c>
      <c r="D705" s="54">
        <v>381</v>
      </c>
      <c r="E705" s="55">
        <f t="shared" si="20"/>
        <v>0.32283464566929132</v>
      </c>
      <c r="F705" s="54">
        <v>2170</v>
      </c>
      <c r="G705" s="74">
        <f t="shared" si="21"/>
        <v>1</v>
      </c>
    </row>
    <row r="706" spans="1:7" x14ac:dyDescent="0.25">
      <c r="A706" s="128">
        <v>1736090</v>
      </c>
      <c r="B706" s="74" t="s">
        <v>2402</v>
      </c>
      <c r="C706" s="54">
        <v>170</v>
      </c>
      <c r="D706" s="54">
        <v>1186</v>
      </c>
      <c r="E706" s="55">
        <f t="shared" si="20"/>
        <v>0.14333895446880271</v>
      </c>
      <c r="F706" s="54">
        <v>7527</v>
      </c>
      <c r="G706" s="74">
        <f t="shared" si="21"/>
        <v>1</v>
      </c>
    </row>
    <row r="707" spans="1:7" x14ac:dyDescent="0.25">
      <c r="A707" s="128">
        <v>1736180</v>
      </c>
      <c r="B707" s="74" t="s">
        <v>2403</v>
      </c>
      <c r="C707" s="54">
        <v>151</v>
      </c>
      <c r="D707" s="54">
        <v>1405</v>
      </c>
      <c r="E707" s="55">
        <f t="shared" si="20"/>
        <v>0.10747330960854093</v>
      </c>
      <c r="F707" s="54">
        <v>8724</v>
      </c>
      <c r="G707" s="74">
        <f t="shared" si="21"/>
        <v>1</v>
      </c>
    </row>
    <row r="708" spans="1:7" x14ac:dyDescent="0.25">
      <c r="A708" s="128">
        <v>1700122</v>
      </c>
      <c r="B708" s="74" t="s">
        <v>2404</v>
      </c>
      <c r="C708" s="54">
        <v>55</v>
      </c>
      <c r="D708" s="54">
        <v>356</v>
      </c>
      <c r="E708" s="55">
        <f t="shared" si="20"/>
        <v>0.1544943820224719</v>
      </c>
      <c r="F708" s="54">
        <v>2512</v>
      </c>
      <c r="G708" s="74">
        <f t="shared" si="21"/>
        <v>1</v>
      </c>
    </row>
    <row r="709" spans="1:7" x14ac:dyDescent="0.25">
      <c r="A709" s="128">
        <v>1736210</v>
      </c>
      <c r="B709" s="74" t="s">
        <v>2405</v>
      </c>
      <c r="C709" s="54">
        <v>46</v>
      </c>
      <c r="D709" s="54">
        <v>607</v>
      </c>
      <c r="E709" s="55">
        <f t="shared" si="20"/>
        <v>7.57825370675453E-2</v>
      </c>
      <c r="F709" s="54">
        <v>5217</v>
      </c>
      <c r="G709" s="74">
        <f t="shared" si="21"/>
        <v>1</v>
      </c>
    </row>
    <row r="710" spans="1:7" x14ac:dyDescent="0.25">
      <c r="A710" s="128">
        <v>1736240</v>
      </c>
      <c r="B710" s="74" t="s">
        <v>2406</v>
      </c>
      <c r="C710" s="54">
        <v>13</v>
      </c>
      <c r="D710" s="54">
        <v>115</v>
      </c>
      <c r="E710" s="55">
        <f t="shared" ref="E710:E773" si="22">IF(D710&gt;0,C710/D710,0)</f>
        <v>0.11304347826086956</v>
      </c>
      <c r="F710" s="54">
        <v>1290</v>
      </c>
      <c r="G710" s="74">
        <f t="shared" si="21"/>
        <v>1</v>
      </c>
    </row>
    <row r="711" spans="1:7" x14ac:dyDescent="0.25">
      <c r="A711" s="128">
        <v>1736330</v>
      </c>
      <c r="B711" s="74" t="s">
        <v>2407</v>
      </c>
      <c r="C711" s="54">
        <v>77</v>
      </c>
      <c r="D711" s="54">
        <v>340</v>
      </c>
      <c r="E711" s="55">
        <f t="shared" si="22"/>
        <v>0.22647058823529412</v>
      </c>
      <c r="F711" s="54">
        <v>2932</v>
      </c>
      <c r="G711" s="74">
        <f t="shared" ref="G711:G774" si="23">IF(F711&lt;20000,1,0)</f>
        <v>1</v>
      </c>
    </row>
    <row r="712" spans="1:7" x14ac:dyDescent="0.25">
      <c r="A712" s="128">
        <v>1736360</v>
      </c>
      <c r="B712" s="74" t="s">
        <v>2408</v>
      </c>
      <c r="C712" s="54">
        <v>171</v>
      </c>
      <c r="D712" s="54">
        <v>670</v>
      </c>
      <c r="E712" s="55">
        <f t="shared" si="22"/>
        <v>0.25522388059701495</v>
      </c>
      <c r="F712" s="54">
        <v>5284</v>
      </c>
      <c r="G712" s="74">
        <f t="shared" si="23"/>
        <v>1</v>
      </c>
    </row>
    <row r="713" spans="1:7" x14ac:dyDescent="0.25">
      <c r="A713" s="128">
        <v>1736450</v>
      </c>
      <c r="B713" s="74" t="s">
        <v>2409</v>
      </c>
      <c r="C713" s="54">
        <v>390</v>
      </c>
      <c r="D713" s="54">
        <v>2237</v>
      </c>
      <c r="E713" s="55">
        <f t="shared" si="22"/>
        <v>0.1743406347787215</v>
      </c>
      <c r="F713" s="54">
        <v>21804</v>
      </c>
      <c r="G713" s="74">
        <f t="shared" si="23"/>
        <v>0</v>
      </c>
    </row>
    <row r="714" spans="1:7" x14ac:dyDescent="0.25">
      <c r="A714" s="128">
        <v>1736480</v>
      </c>
      <c r="B714" s="74" t="s">
        <v>2410</v>
      </c>
      <c r="C714" s="54">
        <v>354</v>
      </c>
      <c r="D714" s="54">
        <v>1888</v>
      </c>
      <c r="E714" s="55">
        <f t="shared" si="22"/>
        <v>0.1875</v>
      </c>
      <c r="F714" s="54">
        <v>18390</v>
      </c>
      <c r="G714" s="74">
        <f t="shared" si="23"/>
        <v>1</v>
      </c>
    </row>
    <row r="715" spans="1:7" x14ac:dyDescent="0.25">
      <c r="A715" s="128">
        <v>1710380</v>
      </c>
      <c r="B715" s="74" t="s">
        <v>2411</v>
      </c>
      <c r="C715" s="54">
        <v>156</v>
      </c>
      <c r="D715" s="54">
        <v>1175</v>
      </c>
      <c r="E715" s="55">
        <f t="shared" si="22"/>
        <v>0.1327659574468085</v>
      </c>
      <c r="F715" s="54">
        <v>9922</v>
      </c>
      <c r="G715" s="74">
        <f t="shared" si="23"/>
        <v>1</v>
      </c>
    </row>
    <row r="716" spans="1:7" x14ac:dyDescent="0.25">
      <c r="A716" s="128">
        <v>1714820</v>
      </c>
      <c r="B716" s="74" t="s">
        <v>2412</v>
      </c>
      <c r="C716" s="54">
        <v>97</v>
      </c>
      <c r="D716" s="54">
        <v>814</v>
      </c>
      <c r="E716" s="55">
        <f t="shared" si="22"/>
        <v>0.11916461916461916</v>
      </c>
      <c r="F716" s="54">
        <v>6619</v>
      </c>
      <c r="G716" s="74">
        <f t="shared" si="23"/>
        <v>1</v>
      </c>
    </row>
    <row r="717" spans="1:7" x14ac:dyDescent="0.25">
      <c r="A717" s="128">
        <v>1736510</v>
      </c>
      <c r="B717" s="74" t="s">
        <v>2413</v>
      </c>
      <c r="C717" s="54">
        <v>26</v>
      </c>
      <c r="D717" s="54">
        <v>617</v>
      </c>
      <c r="E717" s="55">
        <f t="shared" si="22"/>
        <v>4.2139384116693678E-2</v>
      </c>
      <c r="F717" s="54">
        <v>4753</v>
      </c>
      <c r="G717" s="74">
        <f t="shared" si="23"/>
        <v>1</v>
      </c>
    </row>
    <row r="718" spans="1:7" x14ac:dyDescent="0.25">
      <c r="A718" s="128">
        <v>1736570</v>
      </c>
      <c r="B718" s="74" t="s">
        <v>2414</v>
      </c>
      <c r="C718" s="54">
        <v>86</v>
      </c>
      <c r="D718" s="54">
        <v>896</v>
      </c>
      <c r="E718" s="55">
        <f t="shared" si="22"/>
        <v>9.5982142857142863E-2</v>
      </c>
      <c r="F718" s="54">
        <v>4885</v>
      </c>
      <c r="G718" s="74">
        <f t="shared" si="23"/>
        <v>1</v>
      </c>
    </row>
    <row r="719" spans="1:7" x14ac:dyDescent="0.25">
      <c r="A719" s="128">
        <v>1736600</v>
      </c>
      <c r="B719" s="74" t="s">
        <v>2415</v>
      </c>
      <c r="C719" s="54">
        <v>260</v>
      </c>
      <c r="D719" s="54">
        <v>1113</v>
      </c>
      <c r="E719" s="55">
        <f t="shared" si="22"/>
        <v>0.23360287511230907</v>
      </c>
      <c r="F719" s="54">
        <v>6379</v>
      </c>
      <c r="G719" s="74">
        <f t="shared" si="23"/>
        <v>1</v>
      </c>
    </row>
    <row r="720" spans="1:7" x14ac:dyDescent="0.25">
      <c r="A720" s="128">
        <v>1700114</v>
      </c>
      <c r="B720" s="74" t="s">
        <v>2416</v>
      </c>
      <c r="C720" s="54">
        <v>107</v>
      </c>
      <c r="D720" s="54">
        <v>694</v>
      </c>
      <c r="E720" s="55">
        <f t="shared" si="22"/>
        <v>0.15417867435158503</v>
      </c>
      <c r="F720" s="54">
        <v>4170</v>
      </c>
      <c r="G720" s="74">
        <f t="shared" si="23"/>
        <v>1</v>
      </c>
    </row>
    <row r="721" spans="1:7" x14ac:dyDescent="0.25">
      <c r="A721" s="128">
        <v>1736640</v>
      </c>
      <c r="B721" s="74" t="s">
        <v>2417</v>
      </c>
      <c r="C721" s="54">
        <v>76</v>
      </c>
      <c r="D721" s="54">
        <v>326</v>
      </c>
      <c r="E721" s="55">
        <f t="shared" si="22"/>
        <v>0.23312883435582821</v>
      </c>
      <c r="F721" s="54">
        <v>2188</v>
      </c>
      <c r="G721" s="74">
        <f t="shared" si="23"/>
        <v>1</v>
      </c>
    </row>
    <row r="722" spans="1:7" x14ac:dyDescent="0.25">
      <c r="A722" s="128">
        <v>1736720</v>
      </c>
      <c r="B722" s="74" t="s">
        <v>2418</v>
      </c>
      <c r="C722" s="54">
        <v>223</v>
      </c>
      <c r="D722" s="54">
        <v>1052</v>
      </c>
      <c r="E722" s="55">
        <f t="shared" si="22"/>
        <v>0.21197718631178708</v>
      </c>
      <c r="F722" s="54">
        <v>10040</v>
      </c>
      <c r="G722" s="74">
        <f t="shared" si="23"/>
        <v>1</v>
      </c>
    </row>
    <row r="723" spans="1:7" x14ac:dyDescent="0.25">
      <c r="A723" s="128">
        <v>1736750</v>
      </c>
      <c r="B723" s="74" t="s">
        <v>2419</v>
      </c>
      <c r="C723" s="54">
        <v>469</v>
      </c>
      <c r="D723" s="54">
        <v>1603</v>
      </c>
      <c r="E723" s="55">
        <f t="shared" si="22"/>
        <v>0.29257641921397382</v>
      </c>
      <c r="F723" s="54">
        <v>12281</v>
      </c>
      <c r="G723" s="74">
        <f t="shared" si="23"/>
        <v>1</v>
      </c>
    </row>
    <row r="724" spans="1:7" x14ac:dyDescent="0.25">
      <c r="A724" s="128">
        <v>1736780</v>
      </c>
      <c r="B724" s="74" t="s">
        <v>2420</v>
      </c>
      <c r="C724" s="54">
        <v>31</v>
      </c>
      <c r="D724" s="54">
        <v>185</v>
      </c>
      <c r="E724" s="55">
        <f t="shared" si="22"/>
        <v>0.16756756756756758</v>
      </c>
      <c r="F724" s="54">
        <v>1549</v>
      </c>
      <c r="G724" s="74">
        <f t="shared" si="23"/>
        <v>1</v>
      </c>
    </row>
    <row r="725" spans="1:7" x14ac:dyDescent="0.25">
      <c r="A725" s="128">
        <v>1736840</v>
      </c>
      <c r="B725" s="74" t="s">
        <v>2421</v>
      </c>
      <c r="C725" s="54">
        <v>4</v>
      </c>
      <c r="D725" s="54">
        <v>78</v>
      </c>
      <c r="E725" s="55">
        <f t="shared" si="22"/>
        <v>5.128205128205128E-2</v>
      </c>
      <c r="F725" s="54">
        <v>884</v>
      </c>
      <c r="G725" s="74">
        <f t="shared" si="23"/>
        <v>1</v>
      </c>
    </row>
    <row r="726" spans="1:7" x14ac:dyDescent="0.25">
      <c r="A726" s="128">
        <v>1736610</v>
      </c>
      <c r="B726" s="74" t="s">
        <v>2422</v>
      </c>
      <c r="C726" s="54">
        <v>135</v>
      </c>
      <c r="D726" s="54">
        <v>493</v>
      </c>
      <c r="E726" s="55">
        <f t="shared" si="22"/>
        <v>0.2738336713995943</v>
      </c>
      <c r="F726" s="54">
        <v>2804</v>
      </c>
      <c r="G726" s="74">
        <f t="shared" si="23"/>
        <v>1</v>
      </c>
    </row>
    <row r="727" spans="1:7" x14ac:dyDescent="0.25">
      <c r="A727" s="128">
        <v>1731500</v>
      </c>
      <c r="B727" s="74" t="s">
        <v>2423</v>
      </c>
      <c r="C727" s="54">
        <v>183</v>
      </c>
      <c r="D727" s="54">
        <v>1461</v>
      </c>
      <c r="E727" s="55">
        <f t="shared" si="22"/>
        <v>0.12525667351129363</v>
      </c>
      <c r="F727" s="54">
        <v>8860</v>
      </c>
      <c r="G727" s="74">
        <f t="shared" si="23"/>
        <v>1</v>
      </c>
    </row>
    <row r="728" spans="1:7" x14ac:dyDescent="0.25">
      <c r="A728" s="128">
        <v>1736900</v>
      </c>
      <c r="B728" s="74" t="s">
        <v>2424</v>
      </c>
      <c r="C728" s="54">
        <v>307</v>
      </c>
      <c r="D728" s="54">
        <v>1289</v>
      </c>
      <c r="E728" s="55">
        <f t="shared" si="22"/>
        <v>0.23816912335143522</v>
      </c>
      <c r="F728" s="54">
        <v>8210</v>
      </c>
      <c r="G728" s="74">
        <f t="shared" si="23"/>
        <v>1</v>
      </c>
    </row>
    <row r="729" spans="1:7" x14ac:dyDescent="0.25">
      <c r="A729" s="128">
        <v>1736960</v>
      </c>
      <c r="B729" s="74" t="s">
        <v>2425</v>
      </c>
      <c r="C729" s="54">
        <v>37</v>
      </c>
      <c r="D729" s="54">
        <v>283</v>
      </c>
      <c r="E729" s="55">
        <f t="shared" si="22"/>
        <v>0.13074204946996468</v>
      </c>
      <c r="F729" s="54">
        <v>2012</v>
      </c>
      <c r="G729" s="74">
        <f t="shared" si="23"/>
        <v>1</v>
      </c>
    </row>
    <row r="730" spans="1:7" x14ac:dyDescent="0.25">
      <c r="A730" s="128">
        <v>1701419</v>
      </c>
      <c r="B730" s="74" t="s">
        <v>715</v>
      </c>
      <c r="C730" s="54">
        <v>35</v>
      </c>
      <c r="D730" s="54">
        <v>274</v>
      </c>
      <c r="E730" s="55">
        <f t="shared" si="22"/>
        <v>0.12773722627737227</v>
      </c>
      <c r="F730" s="54">
        <v>3595</v>
      </c>
      <c r="G730" s="74">
        <f t="shared" si="23"/>
        <v>1</v>
      </c>
    </row>
    <row r="731" spans="1:7" x14ac:dyDescent="0.25">
      <c r="A731" s="128">
        <v>1737020</v>
      </c>
      <c r="B731" s="74" t="s">
        <v>2426</v>
      </c>
      <c r="C731" s="54">
        <v>10</v>
      </c>
      <c r="D731" s="54">
        <v>78</v>
      </c>
      <c r="E731" s="55">
        <f t="shared" si="22"/>
        <v>0.12820512820512819</v>
      </c>
      <c r="F731" s="54">
        <v>656</v>
      </c>
      <c r="G731" s="74">
        <f t="shared" si="23"/>
        <v>1</v>
      </c>
    </row>
    <row r="732" spans="1:7" x14ac:dyDescent="0.25">
      <c r="A732" s="128">
        <v>1737050</v>
      </c>
      <c r="B732" s="74" t="s">
        <v>2427</v>
      </c>
      <c r="C732" s="54">
        <v>125</v>
      </c>
      <c r="D732" s="54">
        <v>709</v>
      </c>
      <c r="E732" s="55">
        <f t="shared" si="22"/>
        <v>0.1763046544428773</v>
      </c>
      <c r="F732" s="54">
        <v>6101</v>
      </c>
      <c r="G732" s="74">
        <f t="shared" si="23"/>
        <v>1</v>
      </c>
    </row>
    <row r="733" spans="1:7" x14ac:dyDescent="0.25">
      <c r="A733" s="128">
        <v>1737080</v>
      </c>
      <c r="B733" s="74" t="s">
        <v>2428</v>
      </c>
      <c r="C733" s="54">
        <v>4385</v>
      </c>
      <c r="D733" s="54">
        <v>16161</v>
      </c>
      <c r="E733" s="55">
        <f t="shared" si="22"/>
        <v>0.27133221954087</v>
      </c>
      <c r="F733" s="54">
        <v>108318</v>
      </c>
      <c r="G733" s="74">
        <f t="shared" si="23"/>
        <v>0</v>
      </c>
    </row>
    <row r="734" spans="1:7" x14ac:dyDescent="0.25">
      <c r="A734" s="128">
        <v>1737140</v>
      </c>
      <c r="B734" s="74" t="s">
        <v>2429</v>
      </c>
      <c r="C734" s="54">
        <v>45</v>
      </c>
      <c r="D734" s="54">
        <v>215</v>
      </c>
      <c r="E734" s="55">
        <f t="shared" si="22"/>
        <v>0.20930232558139536</v>
      </c>
      <c r="F734" s="54">
        <v>4288</v>
      </c>
      <c r="G734" s="74">
        <f t="shared" si="23"/>
        <v>1</v>
      </c>
    </row>
    <row r="735" spans="1:7" x14ac:dyDescent="0.25">
      <c r="A735" s="128">
        <v>1737120</v>
      </c>
      <c r="B735" s="74" t="s">
        <v>2430</v>
      </c>
      <c r="C735" s="54">
        <v>41</v>
      </c>
      <c r="D735" s="54">
        <v>279</v>
      </c>
      <c r="E735" s="55">
        <f t="shared" si="22"/>
        <v>0.14695340501792115</v>
      </c>
      <c r="F735" s="54">
        <v>2661</v>
      </c>
      <c r="G735" s="74">
        <f t="shared" si="23"/>
        <v>1</v>
      </c>
    </row>
    <row r="736" spans="1:7" x14ac:dyDescent="0.25">
      <c r="A736" s="128">
        <v>1737170</v>
      </c>
      <c r="B736" s="74" t="s">
        <v>2431</v>
      </c>
      <c r="C736" s="54">
        <v>605</v>
      </c>
      <c r="D736" s="54">
        <v>13555</v>
      </c>
      <c r="E736" s="55">
        <f t="shared" si="22"/>
        <v>4.4632976761342681E-2</v>
      </c>
      <c r="F736" s="54">
        <v>68757</v>
      </c>
      <c r="G736" s="74">
        <f t="shared" si="23"/>
        <v>0</v>
      </c>
    </row>
    <row r="737" spans="1:7" x14ac:dyDescent="0.25">
      <c r="A737" s="128">
        <v>1737230</v>
      </c>
      <c r="B737" s="74" t="s">
        <v>2432</v>
      </c>
      <c r="C737" s="54">
        <v>94</v>
      </c>
      <c r="D737" s="54">
        <v>432</v>
      </c>
      <c r="E737" s="55">
        <f t="shared" si="22"/>
        <v>0.21759259259259259</v>
      </c>
      <c r="F737" s="54">
        <v>2658</v>
      </c>
      <c r="G737" s="74">
        <f t="shared" si="23"/>
        <v>1</v>
      </c>
    </row>
    <row r="738" spans="1:7" x14ac:dyDescent="0.25">
      <c r="A738" s="128">
        <v>1737320</v>
      </c>
      <c r="B738" s="74" t="s">
        <v>2433</v>
      </c>
      <c r="C738" s="54">
        <v>35</v>
      </c>
      <c r="D738" s="54">
        <v>511</v>
      </c>
      <c r="E738" s="55">
        <f t="shared" si="22"/>
        <v>6.8493150684931503E-2</v>
      </c>
      <c r="F738" s="54">
        <v>3954</v>
      </c>
      <c r="G738" s="74">
        <f t="shared" si="23"/>
        <v>1</v>
      </c>
    </row>
    <row r="739" spans="1:7" x14ac:dyDescent="0.25">
      <c r="A739" s="128">
        <v>1737380</v>
      </c>
      <c r="B739" s="74" t="s">
        <v>2434</v>
      </c>
      <c r="C739" s="54">
        <v>33</v>
      </c>
      <c r="D739" s="54">
        <v>841</v>
      </c>
      <c r="E739" s="55">
        <f t="shared" si="22"/>
        <v>3.9239001189060645E-2</v>
      </c>
      <c r="F739" s="54">
        <v>5950</v>
      </c>
      <c r="G739" s="74">
        <f t="shared" si="23"/>
        <v>1</v>
      </c>
    </row>
    <row r="740" spans="1:7" x14ac:dyDescent="0.25">
      <c r="A740" s="128">
        <v>1737410</v>
      </c>
      <c r="B740" s="74" t="s">
        <v>2435</v>
      </c>
      <c r="C740" s="54">
        <v>18</v>
      </c>
      <c r="D740" s="54">
        <v>500</v>
      </c>
      <c r="E740" s="55">
        <f t="shared" si="22"/>
        <v>3.5999999999999997E-2</v>
      </c>
      <c r="F740" s="54">
        <v>7964</v>
      </c>
      <c r="G740" s="74">
        <f t="shared" si="23"/>
        <v>1</v>
      </c>
    </row>
    <row r="741" spans="1:7" x14ac:dyDescent="0.25">
      <c r="A741" s="128">
        <v>1737440</v>
      </c>
      <c r="B741" s="74" t="s">
        <v>2436</v>
      </c>
      <c r="C741" s="54">
        <v>7</v>
      </c>
      <c r="D741" s="54">
        <v>73</v>
      </c>
      <c r="E741" s="55">
        <f t="shared" si="22"/>
        <v>9.5890410958904104E-2</v>
      </c>
      <c r="F741" s="54">
        <v>849</v>
      </c>
      <c r="G741" s="74">
        <f t="shared" si="23"/>
        <v>1</v>
      </c>
    </row>
    <row r="742" spans="1:7" x14ac:dyDescent="0.25">
      <c r="A742" s="128">
        <v>1737470</v>
      </c>
      <c r="B742" s="74" t="s">
        <v>2437</v>
      </c>
      <c r="C742" s="54">
        <v>23</v>
      </c>
      <c r="D742" s="54">
        <v>173</v>
      </c>
      <c r="E742" s="55">
        <f t="shared" si="22"/>
        <v>0.13294797687861271</v>
      </c>
      <c r="F742" s="54">
        <v>1295</v>
      </c>
      <c r="G742" s="74">
        <f t="shared" si="23"/>
        <v>1</v>
      </c>
    </row>
    <row r="743" spans="1:7" x14ac:dyDescent="0.25">
      <c r="A743" s="128">
        <v>1737490</v>
      </c>
      <c r="B743" s="74" t="s">
        <v>2438</v>
      </c>
      <c r="C743" s="54">
        <v>111</v>
      </c>
      <c r="D743" s="54">
        <v>663</v>
      </c>
      <c r="E743" s="55">
        <f t="shared" si="22"/>
        <v>0.167420814479638</v>
      </c>
      <c r="F743" s="54">
        <v>4295</v>
      </c>
      <c r="G743" s="74">
        <f t="shared" si="23"/>
        <v>1</v>
      </c>
    </row>
    <row r="744" spans="1:7" x14ac:dyDescent="0.25">
      <c r="A744" s="128">
        <v>1737590</v>
      </c>
      <c r="B744" s="74" t="s">
        <v>2439</v>
      </c>
      <c r="C744" s="54">
        <v>164</v>
      </c>
      <c r="D744" s="54">
        <v>1245</v>
      </c>
      <c r="E744" s="55">
        <f t="shared" si="22"/>
        <v>0.13172690763052208</v>
      </c>
      <c r="F744" s="54">
        <v>7978</v>
      </c>
      <c r="G744" s="74">
        <f t="shared" si="23"/>
        <v>1</v>
      </c>
    </row>
    <row r="745" spans="1:7" x14ac:dyDescent="0.25">
      <c r="A745" s="128">
        <v>1737650</v>
      </c>
      <c r="B745" s="74" t="s">
        <v>2440</v>
      </c>
      <c r="C745" s="54">
        <v>72</v>
      </c>
      <c r="D745" s="54">
        <v>486</v>
      </c>
      <c r="E745" s="55">
        <f t="shared" si="22"/>
        <v>0.14814814814814814</v>
      </c>
      <c r="F745" s="54">
        <v>2935</v>
      </c>
      <c r="G745" s="74">
        <f t="shared" si="23"/>
        <v>1</v>
      </c>
    </row>
    <row r="746" spans="1:7" x14ac:dyDescent="0.25">
      <c r="A746" s="128">
        <v>1737680</v>
      </c>
      <c r="B746" s="74" t="s">
        <v>2441</v>
      </c>
      <c r="C746" s="54">
        <v>375</v>
      </c>
      <c r="D746" s="54">
        <v>1619</v>
      </c>
      <c r="E746" s="55">
        <f t="shared" si="22"/>
        <v>0.23162445954292774</v>
      </c>
      <c r="F746" s="54">
        <v>14122</v>
      </c>
      <c r="G746" s="74">
        <f t="shared" si="23"/>
        <v>1</v>
      </c>
    </row>
    <row r="747" spans="1:7" x14ac:dyDescent="0.25">
      <c r="A747" s="128">
        <v>1742310</v>
      </c>
      <c r="B747" s="74" t="s">
        <v>2442</v>
      </c>
      <c r="C747" s="54">
        <v>610</v>
      </c>
      <c r="D747" s="54">
        <v>3480</v>
      </c>
      <c r="E747" s="55">
        <f t="shared" si="22"/>
        <v>0.17528735632183909</v>
      </c>
      <c r="F747" s="54">
        <v>21052</v>
      </c>
      <c r="G747" s="74">
        <f t="shared" si="23"/>
        <v>0</v>
      </c>
    </row>
    <row r="748" spans="1:7" x14ac:dyDescent="0.25">
      <c r="A748" s="128">
        <v>1737800</v>
      </c>
      <c r="B748" s="74" t="s">
        <v>2443</v>
      </c>
      <c r="C748" s="54">
        <v>10</v>
      </c>
      <c r="D748" s="54">
        <v>58</v>
      </c>
      <c r="E748" s="55">
        <f t="shared" si="22"/>
        <v>0.17241379310344829</v>
      </c>
      <c r="F748" s="54">
        <v>536</v>
      </c>
      <c r="G748" s="74">
        <f t="shared" si="23"/>
        <v>1</v>
      </c>
    </row>
    <row r="749" spans="1:7" x14ac:dyDescent="0.25">
      <c r="A749" s="128">
        <v>1737830</v>
      </c>
      <c r="B749" s="74" t="s">
        <v>2444</v>
      </c>
      <c r="C749" s="54">
        <v>48</v>
      </c>
      <c r="D749" s="54">
        <v>482</v>
      </c>
      <c r="E749" s="55">
        <f t="shared" si="22"/>
        <v>9.9585062240663894E-2</v>
      </c>
      <c r="F749" s="54">
        <v>2476</v>
      </c>
      <c r="G749" s="74">
        <f t="shared" si="23"/>
        <v>1</v>
      </c>
    </row>
    <row r="750" spans="1:7" x14ac:dyDescent="0.25">
      <c r="A750" s="128">
        <v>1737980</v>
      </c>
      <c r="B750" s="74" t="s">
        <v>2445</v>
      </c>
      <c r="C750" s="54">
        <v>60</v>
      </c>
      <c r="D750" s="54">
        <v>527</v>
      </c>
      <c r="E750" s="55">
        <f t="shared" si="22"/>
        <v>0.11385199240986717</v>
      </c>
      <c r="F750" s="54">
        <v>3583</v>
      </c>
      <c r="G750" s="74">
        <f t="shared" si="23"/>
        <v>1</v>
      </c>
    </row>
    <row r="751" spans="1:7" x14ac:dyDescent="0.25">
      <c r="A751" s="128">
        <v>1700112</v>
      </c>
      <c r="B751" s="74" t="s">
        <v>2446</v>
      </c>
      <c r="C751" s="54">
        <v>451</v>
      </c>
      <c r="D751" s="54">
        <v>1762</v>
      </c>
      <c r="E751" s="55">
        <f t="shared" si="22"/>
        <v>0.25595913734392733</v>
      </c>
      <c r="F751" s="54">
        <v>15181</v>
      </c>
      <c r="G751" s="74">
        <f t="shared" si="23"/>
        <v>1</v>
      </c>
    </row>
    <row r="752" spans="1:7" x14ac:dyDescent="0.25">
      <c r="A752" s="128">
        <v>1738100</v>
      </c>
      <c r="B752" s="74" t="s">
        <v>2447</v>
      </c>
      <c r="C752" s="54">
        <v>169</v>
      </c>
      <c r="D752" s="54">
        <v>878</v>
      </c>
      <c r="E752" s="55">
        <f t="shared" si="22"/>
        <v>0.19248291571753987</v>
      </c>
      <c r="F752" s="54">
        <v>16521</v>
      </c>
      <c r="G752" s="74">
        <f t="shared" si="23"/>
        <v>1</v>
      </c>
    </row>
    <row r="753" spans="1:7" x14ac:dyDescent="0.25">
      <c r="A753" s="128">
        <v>1738130</v>
      </c>
      <c r="B753" s="74" t="s">
        <v>2448</v>
      </c>
      <c r="C753" s="54">
        <v>148</v>
      </c>
      <c r="D753" s="54">
        <v>1405</v>
      </c>
      <c r="E753" s="55">
        <f t="shared" si="22"/>
        <v>0.10533807829181495</v>
      </c>
      <c r="F753" s="54">
        <v>7652</v>
      </c>
      <c r="G753" s="74">
        <f t="shared" si="23"/>
        <v>1</v>
      </c>
    </row>
    <row r="754" spans="1:7" x14ac:dyDescent="0.25">
      <c r="A754" s="128">
        <v>1738190</v>
      </c>
      <c r="B754" s="74" t="s">
        <v>2449</v>
      </c>
      <c r="C754" s="54">
        <v>33</v>
      </c>
      <c r="D754" s="54">
        <v>231</v>
      </c>
      <c r="E754" s="55">
        <f t="shared" si="22"/>
        <v>0.14285714285714285</v>
      </c>
      <c r="F754" s="54">
        <v>2090</v>
      </c>
      <c r="G754" s="74">
        <f t="shared" si="23"/>
        <v>1</v>
      </c>
    </row>
    <row r="755" spans="1:7" x14ac:dyDescent="0.25">
      <c r="A755" s="128">
        <v>1738220</v>
      </c>
      <c r="B755" s="74" t="s">
        <v>2450</v>
      </c>
      <c r="C755" s="54">
        <v>156</v>
      </c>
      <c r="D755" s="54">
        <v>2895</v>
      </c>
      <c r="E755" s="55">
        <f t="shared" si="22"/>
        <v>5.3886010362694303E-2</v>
      </c>
      <c r="F755" s="54">
        <v>23805</v>
      </c>
      <c r="G755" s="74">
        <f t="shared" si="23"/>
        <v>0</v>
      </c>
    </row>
    <row r="756" spans="1:7" x14ac:dyDescent="0.25">
      <c r="A756" s="128">
        <v>1704050</v>
      </c>
      <c r="B756" s="74" t="s">
        <v>2451</v>
      </c>
      <c r="C756" s="54">
        <v>417</v>
      </c>
      <c r="D756" s="54">
        <v>1686</v>
      </c>
      <c r="E756" s="55">
        <f t="shared" si="22"/>
        <v>0.24733096085409254</v>
      </c>
      <c r="F756" s="54">
        <v>12238</v>
      </c>
      <c r="G756" s="74">
        <f t="shared" si="23"/>
        <v>1</v>
      </c>
    </row>
    <row r="757" spans="1:7" x14ac:dyDescent="0.25">
      <c r="A757" s="128">
        <v>1738370</v>
      </c>
      <c r="B757" s="74" t="s">
        <v>2452</v>
      </c>
      <c r="C757" s="54">
        <v>209</v>
      </c>
      <c r="D757" s="54">
        <v>1142</v>
      </c>
      <c r="E757" s="55">
        <f t="shared" si="22"/>
        <v>0.18301225919439579</v>
      </c>
      <c r="F757" s="54">
        <v>10875</v>
      </c>
      <c r="G757" s="74">
        <f t="shared" si="23"/>
        <v>1</v>
      </c>
    </row>
    <row r="758" spans="1:7" x14ac:dyDescent="0.25">
      <c r="A758" s="128">
        <v>1738400</v>
      </c>
      <c r="B758" s="74" t="s">
        <v>2453</v>
      </c>
      <c r="C758" s="54">
        <v>14</v>
      </c>
      <c r="D758" s="54">
        <v>562</v>
      </c>
      <c r="E758" s="55">
        <f t="shared" si="22"/>
        <v>2.491103202846975E-2</v>
      </c>
      <c r="F758" s="54">
        <v>4236</v>
      </c>
      <c r="G758" s="74">
        <f t="shared" si="23"/>
        <v>1</v>
      </c>
    </row>
    <row r="759" spans="1:7" x14ac:dyDescent="0.25">
      <c r="A759" s="128">
        <v>1738460</v>
      </c>
      <c r="B759" s="74" t="s">
        <v>2454</v>
      </c>
      <c r="C759" s="54">
        <v>301</v>
      </c>
      <c r="D759" s="54">
        <v>4021</v>
      </c>
      <c r="E759" s="55">
        <f t="shared" si="22"/>
        <v>7.4857000746083063E-2</v>
      </c>
      <c r="F759" s="54">
        <v>22164</v>
      </c>
      <c r="G759" s="74">
        <f t="shared" si="23"/>
        <v>0</v>
      </c>
    </row>
    <row r="760" spans="1:7" x14ac:dyDescent="0.25">
      <c r="A760" s="128">
        <v>1738520</v>
      </c>
      <c r="B760" s="74" t="s">
        <v>2455</v>
      </c>
      <c r="C760" s="54">
        <v>34</v>
      </c>
      <c r="D760" s="54">
        <v>381</v>
      </c>
      <c r="E760" s="55">
        <f t="shared" si="22"/>
        <v>8.9238845144356954E-2</v>
      </c>
      <c r="F760" s="54">
        <v>3242</v>
      </c>
      <c r="G760" s="74">
        <f t="shared" si="23"/>
        <v>1</v>
      </c>
    </row>
    <row r="761" spans="1:7" x14ac:dyDescent="0.25">
      <c r="A761" s="128">
        <v>1738550</v>
      </c>
      <c r="B761" s="74" t="s">
        <v>2456</v>
      </c>
      <c r="C761" s="54">
        <v>22</v>
      </c>
      <c r="D761" s="54">
        <v>92</v>
      </c>
      <c r="E761" s="55">
        <f t="shared" si="22"/>
        <v>0.2391304347826087</v>
      </c>
      <c r="F761" s="54">
        <v>796</v>
      </c>
      <c r="G761" s="74">
        <f t="shared" si="23"/>
        <v>1</v>
      </c>
    </row>
    <row r="762" spans="1:7" x14ac:dyDescent="0.25">
      <c r="A762" s="128">
        <v>1738700</v>
      </c>
      <c r="B762" s="74" t="s">
        <v>2457</v>
      </c>
      <c r="C762" s="54">
        <v>402</v>
      </c>
      <c r="D762" s="54">
        <v>2620</v>
      </c>
      <c r="E762" s="55">
        <f t="shared" si="22"/>
        <v>0.15343511450381681</v>
      </c>
      <c r="F762" s="54">
        <v>19145</v>
      </c>
      <c r="G762" s="74">
        <f t="shared" si="23"/>
        <v>1</v>
      </c>
    </row>
    <row r="763" spans="1:7" x14ac:dyDescent="0.25">
      <c r="A763" s="128">
        <v>1738760</v>
      </c>
      <c r="B763" s="74" t="s">
        <v>2458</v>
      </c>
      <c r="C763" s="54">
        <v>50</v>
      </c>
      <c r="D763" s="54">
        <v>1200</v>
      </c>
      <c r="E763" s="55">
        <f t="shared" si="22"/>
        <v>4.1666666666666664E-2</v>
      </c>
      <c r="F763" s="54">
        <v>5934</v>
      </c>
      <c r="G763" s="74">
        <f t="shared" si="23"/>
        <v>1</v>
      </c>
    </row>
    <row r="764" spans="1:7" x14ac:dyDescent="0.25">
      <c r="A764" s="128">
        <v>1738790</v>
      </c>
      <c r="B764" s="74" t="s">
        <v>2459</v>
      </c>
      <c r="C764" s="54">
        <v>49</v>
      </c>
      <c r="D764" s="54">
        <v>260</v>
      </c>
      <c r="E764" s="55">
        <f t="shared" si="22"/>
        <v>0.18846153846153846</v>
      </c>
      <c r="F764" s="54">
        <v>2165</v>
      </c>
      <c r="G764" s="74">
        <f t="shared" si="23"/>
        <v>1</v>
      </c>
    </row>
    <row r="765" spans="1:7" x14ac:dyDescent="0.25">
      <c r="A765" s="128">
        <v>1701382</v>
      </c>
      <c r="B765" s="74" t="s">
        <v>2460</v>
      </c>
      <c r="C765" s="54">
        <v>61</v>
      </c>
      <c r="D765" s="54">
        <v>333</v>
      </c>
      <c r="E765" s="55">
        <f t="shared" si="22"/>
        <v>0.18318318318318319</v>
      </c>
      <c r="F765" s="54">
        <v>1869</v>
      </c>
      <c r="G765" s="74">
        <f t="shared" si="23"/>
        <v>1</v>
      </c>
    </row>
    <row r="766" spans="1:7" x14ac:dyDescent="0.25">
      <c r="A766" s="128">
        <v>1738940</v>
      </c>
      <c r="B766" s="74" t="s">
        <v>2461</v>
      </c>
      <c r="C766" s="54">
        <v>755</v>
      </c>
      <c r="D766" s="54">
        <v>3803</v>
      </c>
      <c r="E766" s="55">
        <f t="shared" si="22"/>
        <v>0.19852747830660006</v>
      </c>
      <c r="F766" s="54">
        <v>58246</v>
      </c>
      <c r="G766" s="74">
        <f t="shared" si="23"/>
        <v>0</v>
      </c>
    </row>
    <row r="767" spans="1:7" x14ac:dyDescent="0.25">
      <c r="A767" s="128">
        <v>1738910</v>
      </c>
      <c r="B767" s="74" t="s">
        <v>2462</v>
      </c>
      <c r="C767" s="54">
        <v>44</v>
      </c>
      <c r="D767" s="54">
        <v>292</v>
      </c>
      <c r="E767" s="55">
        <f t="shared" si="22"/>
        <v>0.15068493150684931</v>
      </c>
      <c r="F767" s="54">
        <v>2753</v>
      </c>
      <c r="G767" s="74">
        <f t="shared" si="23"/>
        <v>1</v>
      </c>
    </row>
    <row r="768" spans="1:7" x14ac:dyDescent="0.25">
      <c r="A768" s="128">
        <v>1738970</v>
      </c>
      <c r="B768" s="74" t="s">
        <v>2463</v>
      </c>
      <c r="C768" s="54">
        <v>1727</v>
      </c>
      <c r="D768" s="54">
        <v>6526</v>
      </c>
      <c r="E768" s="55">
        <f t="shared" si="22"/>
        <v>0.26463377260190007</v>
      </c>
      <c r="F768" s="54">
        <v>101837</v>
      </c>
      <c r="G768" s="74">
        <f t="shared" si="23"/>
        <v>0</v>
      </c>
    </row>
    <row r="769" spans="1:7" x14ac:dyDescent="0.25">
      <c r="A769" s="128">
        <v>1739120</v>
      </c>
      <c r="B769" s="74" t="s">
        <v>2464</v>
      </c>
      <c r="C769" s="54">
        <v>102</v>
      </c>
      <c r="D769" s="54">
        <v>1717</v>
      </c>
      <c r="E769" s="55">
        <f t="shared" si="22"/>
        <v>5.9405940594059403E-2</v>
      </c>
      <c r="F769" s="54">
        <v>9098</v>
      </c>
      <c r="G769" s="74">
        <f t="shared" si="23"/>
        <v>1</v>
      </c>
    </row>
    <row r="770" spans="1:7" x14ac:dyDescent="0.25">
      <c r="A770" s="128">
        <v>1739180</v>
      </c>
      <c r="B770" s="74" t="s">
        <v>2465</v>
      </c>
      <c r="C770" s="54">
        <v>16</v>
      </c>
      <c r="D770" s="54">
        <v>168</v>
      </c>
      <c r="E770" s="55">
        <f t="shared" si="22"/>
        <v>9.5238095238095233E-2</v>
      </c>
      <c r="F770" s="54">
        <v>1516</v>
      </c>
      <c r="G770" s="74">
        <f t="shared" si="23"/>
        <v>1</v>
      </c>
    </row>
    <row r="771" spans="1:7" x14ac:dyDescent="0.25">
      <c r="A771" s="128">
        <v>1719080</v>
      </c>
      <c r="B771" s="74" t="s">
        <v>2466</v>
      </c>
      <c r="C771" s="54">
        <v>138</v>
      </c>
      <c r="D771" s="54">
        <v>3549</v>
      </c>
      <c r="E771" s="55">
        <f t="shared" si="22"/>
        <v>3.888419273034658E-2</v>
      </c>
      <c r="F771" s="54">
        <v>58729</v>
      </c>
      <c r="G771" s="74">
        <f t="shared" si="23"/>
        <v>0</v>
      </c>
    </row>
    <row r="772" spans="1:7" x14ac:dyDescent="0.25">
      <c r="A772" s="128">
        <v>1730450</v>
      </c>
      <c r="B772" s="74" t="s">
        <v>2467</v>
      </c>
      <c r="C772" s="54">
        <v>976</v>
      </c>
      <c r="D772" s="54">
        <v>12975</v>
      </c>
      <c r="E772" s="55">
        <f t="shared" si="22"/>
        <v>7.5221579961464349E-2</v>
      </c>
      <c r="F772" s="54">
        <v>235858</v>
      </c>
      <c r="G772" s="74">
        <f t="shared" si="23"/>
        <v>0</v>
      </c>
    </row>
    <row r="773" spans="1:7" x14ac:dyDescent="0.25">
      <c r="A773" s="128">
        <v>1704170</v>
      </c>
      <c r="B773" s="74" t="s">
        <v>2468</v>
      </c>
      <c r="C773" s="54">
        <v>942</v>
      </c>
      <c r="D773" s="54">
        <v>12980</v>
      </c>
      <c r="E773" s="55">
        <f t="shared" si="22"/>
        <v>7.2573189522342069E-2</v>
      </c>
      <c r="F773" s="54">
        <v>253207</v>
      </c>
      <c r="G773" s="74">
        <f t="shared" si="23"/>
        <v>0</v>
      </c>
    </row>
    <row r="774" spans="1:7" x14ac:dyDescent="0.25">
      <c r="A774" s="128">
        <v>1739390</v>
      </c>
      <c r="B774" s="74" t="s">
        <v>2469</v>
      </c>
      <c r="C774" s="54">
        <v>37</v>
      </c>
      <c r="D774" s="54">
        <v>1036</v>
      </c>
      <c r="E774" s="55">
        <f t="shared" ref="E774:E837" si="24">IF(D774&gt;0,C774/D774,0)</f>
        <v>3.5714285714285712E-2</v>
      </c>
      <c r="F774" s="54">
        <v>4923</v>
      </c>
      <c r="G774" s="74">
        <f t="shared" si="23"/>
        <v>1</v>
      </c>
    </row>
    <row r="775" spans="1:7" x14ac:dyDescent="0.25">
      <c r="A775" s="128">
        <v>1737350</v>
      </c>
      <c r="B775" s="74" t="s">
        <v>2470</v>
      </c>
      <c r="C775" s="54">
        <v>208</v>
      </c>
      <c r="D775" s="54">
        <v>4423</v>
      </c>
      <c r="E775" s="55">
        <f t="shared" si="24"/>
        <v>4.7026904815735925E-2</v>
      </c>
      <c r="F775" s="54">
        <v>22863</v>
      </c>
      <c r="G775" s="74">
        <f t="shared" ref="G775:G838" si="25">IF(F775&lt;20000,1,0)</f>
        <v>0</v>
      </c>
    </row>
    <row r="776" spans="1:7" x14ac:dyDescent="0.25">
      <c r="A776" s="128">
        <v>1739450</v>
      </c>
      <c r="B776" s="74" t="s">
        <v>2471</v>
      </c>
      <c r="C776" s="54">
        <v>68</v>
      </c>
      <c r="D776" s="54">
        <v>590</v>
      </c>
      <c r="E776" s="55">
        <f t="shared" si="24"/>
        <v>0.11525423728813559</v>
      </c>
      <c r="F776" s="54">
        <v>3603</v>
      </c>
      <c r="G776" s="74">
        <f t="shared" si="25"/>
        <v>1</v>
      </c>
    </row>
    <row r="777" spans="1:7" x14ac:dyDescent="0.25">
      <c r="A777" s="128">
        <v>1708250</v>
      </c>
      <c r="B777" s="74" t="s">
        <v>2472</v>
      </c>
      <c r="C777" s="54">
        <v>247</v>
      </c>
      <c r="D777" s="54">
        <v>1088</v>
      </c>
      <c r="E777" s="55">
        <f t="shared" si="24"/>
        <v>0.22702205882352941</v>
      </c>
      <c r="F777" s="54">
        <v>6131</v>
      </c>
      <c r="G777" s="74">
        <f t="shared" si="25"/>
        <v>1</v>
      </c>
    </row>
    <row r="778" spans="1:7" x14ac:dyDescent="0.25">
      <c r="A778" s="128">
        <v>1710830</v>
      </c>
      <c r="B778" s="74" t="s">
        <v>2473</v>
      </c>
      <c r="C778" s="54">
        <v>35</v>
      </c>
      <c r="D778" s="54">
        <v>371</v>
      </c>
      <c r="E778" s="55">
        <f t="shared" si="24"/>
        <v>9.4339622641509441E-2</v>
      </c>
      <c r="F778" s="54">
        <v>2215</v>
      </c>
      <c r="G778" s="74">
        <f t="shared" si="25"/>
        <v>1</v>
      </c>
    </row>
    <row r="779" spans="1:7" x14ac:dyDescent="0.25">
      <c r="A779" s="128">
        <v>1739480</v>
      </c>
      <c r="B779" s="74" t="s">
        <v>2474</v>
      </c>
      <c r="C779" s="54">
        <v>75</v>
      </c>
      <c r="D779" s="54">
        <v>408</v>
      </c>
      <c r="E779" s="55">
        <f t="shared" si="24"/>
        <v>0.18382352941176472</v>
      </c>
      <c r="F779" s="54">
        <v>2563</v>
      </c>
      <c r="G779" s="74">
        <f t="shared" si="25"/>
        <v>1</v>
      </c>
    </row>
    <row r="780" spans="1:7" x14ac:dyDescent="0.25">
      <c r="A780" s="128">
        <v>1713920</v>
      </c>
      <c r="B780" s="74" t="s">
        <v>2475</v>
      </c>
      <c r="C780" s="54">
        <v>34</v>
      </c>
      <c r="D780" s="54">
        <v>1162</v>
      </c>
      <c r="E780" s="55">
        <f t="shared" si="24"/>
        <v>2.9259896729776247E-2</v>
      </c>
      <c r="F780" s="54">
        <v>5020</v>
      </c>
      <c r="G780" s="74">
        <f t="shared" si="25"/>
        <v>1</v>
      </c>
    </row>
    <row r="781" spans="1:7" x14ac:dyDescent="0.25">
      <c r="A781" s="128">
        <v>1739510</v>
      </c>
      <c r="B781" s="74" t="s">
        <v>2476</v>
      </c>
      <c r="C781" s="54">
        <v>432</v>
      </c>
      <c r="D781" s="54">
        <v>4455</v>
      </c>
      <c r="E781" s="55">
        <f t="shared" si="24"/>
        <v>9.696969696969697E-2</v>
      </c>
      <c r="F781" s="54">
        <v>38093</v>
      </c>
      <c r="G781" s="74">
        <f t="shared" si="25"/>
        <v>0</v>
      </c>
    </row>
    <row r="782" spans="1:7" x14ac:dyDescent="0.25">
      <c r="A782" s="128">
        <v>1739600</v>
      </c>
      <c r="B782" s="74" t="s">
        <v>2477</v>
      </c>
      <c r="C782" s="54">
        <v>106</v>
      </c>
      <c r="D782" s="54">
        <v>1015</v>
      </c>
      <c r="E782" s="55">
        <f t="shared" si="24"/>
        <v>0.10443349753694581</v>
      </c>
      <c r="F782" s="54">
        <v>5900</v>
      </c>
      <c r="G782" s="74">
        <f t="shared" si="25"/>
        <v>1</v>
      </c>
    </row>
    <row r="783" spans="1:7" x14ac:dyDescent="0.25">
      <c r="A783" s="128">
        <v>1739780</v>
      </c>
      <c r="B783" s="74" t="s">
        <v>2478</v>
      </c>
      <c r="C783" s="54">
        <v>89</v>
      </c>
      <c r="D783" s="54">
        <v>578</v>
      </c>
      <c r="E783" s="55">
        <f t="shared" si="24"/>
        <v>0.15397923875432526</v>
      </c>
      <c r="F783" s="54">
        <v>6534</v>
      </c>
      <c r="G783" s="74">
        <f t="shared" si="25"/>
        <v>1</v>
      </c>
    </row>
    <row r="784" spans="1:7" x14ac:dyDescent="0.25">
      <c r="A784" s="128">
        <v>1739660</v>
      </c>
      <c r="B784" s="74" t="s">
        <v>2479</v>
      </c>
      <c r="C784" s="54">
        <v>20</v>
      </c>
      <c r="D784" s="54">
        <v>140</v>
      </c>
      <c r="E784" s="55">
        <f t="shared" si="24"/>
        <v>0.14285714285714285</v>
      </c>
      <c r="F784" s="54">
        <v>1425</v>
      </c>
      <c r="G784" s="74">
        <f t="shared" si="25"/>
        <v>1</v>
      </c>
    </row>
    <row r="785" spans="1:7" x14ac:dyDescent="0.25">
      <c r="A785" s="128">
        <v>1700321</v>
      </c>
      <c r="B785" s="74" t="s">
        <v>2480</v>
      </c>
      <c r="C785" s="54">
        <v>110</v>
      </c>
      <c r="D785" s="54">
        <v>935</v>
      </c>
      <c r="E785" s="55">
        <f t="shared" si="24"/>
        <v>0.11764705882352941</v>
      </c>
      <c r="F785" s="54">
        <v>5748</v>
      </c>
      <c r="G785" s="74">
        <f t="shared" si="25"/>
        <v>1</v>
      </c>
    </row>
    <row r="786" spans="1:7" x14ac:dyDescent="0.25">
      <c r="A786" s="128">
        <v>1739870</v>
      </c>
      <c r="B786" s="74" t="s">
        <v>2481</v>
      </c>
      <c r="C786" s="54">
        <v>381</v>
      </c>
      <c r="D786" s="54">
        <v>1932</v>
      </c>
      <c r="E786" s="55">
        <f t="shared" si="24"/>
        <v>0.19720496894409939</v>
      </c>
      <c r="F786" s="54">
        <v>39334</v>
      </c>
      <c r="G786" s="74">
        <f t="shared" si="25"/>
        <v>0</v>
      </c>
    </row>
    <row r="787" spans="1:7" x14ac:dyDescent="0.25">
      <c r="A787" s="128">
        <v>1739930</v>
      </c>
      <c r="B787" s="74" t="s">
        <v>2482</v>
      </c>
      <c r="C787" s="54">
        <v>106</v>
      </c>
      <c r="D787" s="54">
        <v>479</v>
      </c>
      <c r="E787" s="55">
        <f t="shared" si="24"/>
        <v>0.22129436325678498</v>
      </c>
      <c r="F787" s="54">
        <v>4713</v>
      </c>
      <c r="G787" s="74">
        <f t="shared" si="25"/>
        <v>1</v>
      </c>
    </row>
    <row r="788" spans="1:7" x14ac:dyDescent="0.25">
      <c r="A788" s="128">
        <v>1739960</v>
      </c>
      <c r="B788" s="74" t="s">
        <v>2483</v>
      </c>
      <c r="C788" s="54">
        <v>858</v>
      </c>
      <c r="D788" s="54">
        <v>4853</v>
      </c>
      <c r="E788" s="55">
        <f t="shared" si="24"/>
        <v>0.17679785699567277</v>
      </c>
      <c r="F788" s="54">
        <v>48477</v>
      </c>
      <c r="G788" s="74">
        <f t="shared" si="25"/>
        <v>0</v>
      </c>
    </row>
    <row r="789" spans="1:7" x14ac:dyDescent="0.25">
      <c r="A789" s="128">
        <v>1738490</v>
      </c>
      <c r="B789" s="74" t="s">
        <v>2484</v>
      </c>
      <c r="C789" s="54">
        <v>64</v>
      </c>
      <c r="D789" s="54">
        <v>327</v>
      </c>
      <c r="E789" s="55">
        <f t="shared" si="24"/>
        <v>0.19571865443425077</v>
      </c>
      <c r="F789" s="54">
        <v>2022</v>
      </c>
      <c r="G789" s="74">
        <f t="shared" si="25"/>
        <v>1</v>
      </c>
    </row>
    <row r="790" spans="1:7" x14ac:dyDescent="0.25">
      <c r="A790" s="128">
        <v>1740070</v>
      </c>
      <c r="B790" s="74" t="s">
        <v>2485</v>
      </c>
      <c r="C790" s="54">
        <v>1960</v>
      </c>
      <c r="D790" s="54">
        <v>15748</v>
      </c>
      <c r="E790" s="55">
        <f t="shared" si="24"/>
        <v>0.12446024892049784</v>
      </c>
      <c r="F790" s="54">
        <v>89963</v>
      </c>
      <c r="G790" s="74">
        <f t="shared" si="25"/>
        <v>0</v>
      </c>
    </row>
    <row r="791" spans="1:7" x14ac:dyDescent="0.25">
      <c r="A791" s="128">
        <v>1740080</v>
      </c>
      <c r="B791" s="74" t="s">
        <v>2486</v>
      </c>
      <c r="C791" s="54">
        <v>13</v>
      </c>
      <c r="D791" s="54">
        <v>410</v>
      </c>
      <c r="E791" s="55">
        <f t="shared" si="24"/>
        <v>3.1707317073170732E-2</v>
      </c>
      <c r="F791" s="54">
        <v>2454</v>
      </c>
      <c r="G791" s="74">
        <f t="shared" si="25"/>
        <v>1</v>
      </c>
    </row>
    <row r="792" spans="1:7" x14ac:dyDescent="0.25">
      <c r="A792" s="128">
        <v>1740140</v>
      </c>
      <c r="B792" s="74" t="s">
        <v>2487</v>
      </c>
      <c r="C792" s="54">
        <v>286</v>
      </c>
      <c r="D792" s="54">
        <v>1573</v>
      </c>
      <c r="E792" s="55">
        <f t="shared" si="24"/>
        <v>0.18181818181818182</v>
      </c>
      <c r="F792" s="54">
        <v>11630</v>
      </c>
      <c r="G792" s="74">
        <f t="shared" si="25"/>
        <v>1</v>
      </c>
    </row>
    <row r="793" spans="1:7" x14ac:dyDescent="0.25">
      <c r="A793" s="128">
        <v>1740200</v>
      </c>
      <c r="B793" s="74" t="s">
        <v>2488</v>
      </c>
      <c r="C793" s="54">
        <v>29</v>
      </c>
      <c r="D793" s="54">
        <v>104</v>
      </c>
      <c r="E793" s="55">
        <f t="shared" si="24"/>
        <v>0.27884615384615385</v>
      </c>
      <c r="F793" s="54">
        <v>724</v>
      </c>
      <c r="G793" s="74">
        <f t="shared" si="25"/>
        <v>1</v>
      </c>
    </row>
    <row r="794" spans="1:7" x14ac:dyDescent="0.25">
      <c r="A794" s="128">
        <v>1740290</v>
      </c>
      <c r="B794" s="74" t="s">
        <v>2489</v>
      </c>
      <c r="C794" s="54">
        <v>59</v>
      </c>
      <c r="D794" s="54">
        <v>397</v>
      </c>
      <c r="E794" s="55">
        <f t="shared" si="24"/>
        <v>0.1486146095717884</v>
      </c>
      <c r="F794" s="54">
        <v>9762</v>
      </c>
      <c r="G794" s="74">
        <f t="shared" si="25"/>
        <v>1</v>
      </c>
    </row>
    <row r="795" spans="1:7" x14ac:dyDescent="0.25">
      <c r="A795" s="128">
        <v>1740260</v>
      </c>
      <c r="B795" s="74" t="s">
        <v>2490</v>
      </c>
      <c r="C795" s="54">
        <v>77</v>
      </c>
      <c r="D795" s="54">
        <v>387</v>
      </c>
      <c r="E795" s="55">
        <f t="shared" si="24"/>
        <v>0.19896640826873385</v>
      </c>
      <c r="F795" s="54">
        <v>5856</v>
      </c>
      <c r="G795" s="74">
        <f t="shared" si="25"/>
        <v>1</v>
      </c>
    </row>
    <row r="796" spans="1:7" x14ac:dyDescent="0.25">
      <c r="A796" s="128">
        <v>1740320</v>
      </c>
      <c r="B796" s="74" t="s">
        <v>2491</v>
      </c>
      <c r="C796" s="54">
        <v>82</v>
      </c>
      <c r="D796" s="54">
        <v>680</v>
      </c>
      <c r="E796" s="55">
        <f t="shared" si="24"/>
        <v>0.12058823529411765</v>
      </c>
      <c r="F796" s="54">
        <v>3965</v>
      </c>
      <c r="G796" s="74">
        <f t="shared" si="25"/>
        <v>1</v>
      </c>
    </row>
    <row r="797" spans="1:7" x14ac:dyDescent="0.25">
      <c r="A797" s="128">
        <v>1740350</v>
      </c>
      <c r="B797" s="74" t="s">
        <v>2492</v>
      </c>
      <c r="C797" s="54">
        <v>441</v>
      </c>
      <c r="D797" s="54">
        <v>3801</v>
      </c>
      <c r="E797" s="55">
        <f t="shared" si="24"/>
        <v>0.11602209944751381</v>
      </c>
      <c r="F797" s="54">
        <v>37022</v>
      </c>
      <c r="G797" s="74">
        <f t="shared" si="25"/>
        <v>0</v>
      </c>
    </row>
    <row r="798" spans="1:7" x14ac:dyDescent="0.25">
      <c r="A798" s="128">
        <v>1740410</v>
      </c>
      <c r="B798" s="74" t="s">
        <v>2493</v>
      </c>
      <c r="C798" s="54">
        <v>39</v>
      </c>
      <c r="D798" s="54">
        <v>355</v>
      </c>
      <c r="E798" s="55">
        <f t="shared" si="24"/>
        <v>0.10985915492957747</v>
      </c>
      <c r="F798" s="54">
        <v>2178</v>
      </c>
      <c r="G798" s="74">
        <f t="shared" si="25"/>
        <v>1</v>
      </c>
    </row>
    <row r="799" spans="1:7" x14ac:dyDescent="0.25">
      <c r="A799" s="128">
        <v>1740470</v>
      </c>
      <c r="B799" s="74" t="s">
        <v>2494</v>
      </c>
      <c r="C799" s="54">
        <v>272</v>
      </c>
      <c r="D799" s="54">
        <v>1667</v>
      </c>
      <c r="E799" s="55">
        <f t="shared" si="24"/>
        <v>0.16316736652669467</v>
      </c>
      <c r="F799" s="54">
        <v>10169</v>
      </c>
      <c r="G799" s="74">
        <f t="shared" si="25"/>
        <v>1</v>
      </c>
    </row>
    <row r="800" spans="1:7" x14ac:dyDescent="0.25">
      <c r="A800" s="128">
        <v>1740530</v>
      </c>
      <c r="B800" s="74" t="s">
        <v>2495</v>
      </c>
      <c r="C800" s="54">
        <v>45</v>
      </c>
      <c r="D800" s="54">
        <v>357</v>
      </c>
      <c r="E800" s="55">
        <f t="shared" si="24"/>
        <v>0.12605042016806722</v>
      </c>
      <c r="F800" s="54">
        <v>3016</v>
      </c>
      <c r="G800" s="74">
        <f t="shared" si="25"/>
        <v>1</v>
      </c>
    </row>
    <row r="801" spans="1:7" x14ac:dyDescent="0.25">
      <c r="A801" s="128">
        <v>1740620</v>
      </c>
      <c r="B801" s="74" t="s">
        <v>2496</v>
      </c>
      <c r="C801" s="54">
        <v>29</v>
      </c>
      <c r="D801" s="54">
        <v>298</v>
      </c>
      <c r="E801" s="55">
        <f t="shared" si="24"/>
        <v>9.7315436241610737E-2</v>
      </c>
      <c r="F801" s="54">
        <v>2393</v>
      </c>
      <c r="G801" s="74">
        <f t="shared" si="25"/>
        <v>1</v>
      </c>
    </row>
    <row r="802" spans="1:7" x14ac:dyDescent="0.25">
      <c r="A802" s="128">
        <v>1740650</v>
      </c>
      <c r="B802" s="74" t="s">
        <v>2497</v>
      </c>
      <c r="C802" s="54">
        <v>58</v>
      </c>
      <c r="D802" s="54">
        <v>326</v>
      </c>
      <c r="E802" s="55">
        <f t="shared" si="24"/>
        <v>0.17791411042944785</v>
      </c>
      <c r="F802" s="54">
        <v>2038</v>
      </c>
      <c r="G802" s="74">
        <f t="shared" si="25"/>
        <v>1</v>
      </c>
    </row>
    <row r="803" spans="1:7" x14ac:dyDescent="0.25">
      <c r="A803" s="128">
        <v>1740740</v>
      </c>
      <c r="B803" s="74" t="s">
        <v>2498</v>
      </c>
      <c r="C803" s="54">
        <v>42</v>
      </c>
      <c r="D803" s="54">
        <v>389</v>
      </c>
      <c r="E803" s="55">
        <f t="shared" si="24"/>
        <v>0.10796915167095116</v>
      </c>
      <c r="F803" s="54">
        <v>2565</v>
      </c>
      <c r="G803" s="74">
        <f t="shared" si="25"/>
        <v>1</v>
      </c>
    </row>
    <row r="804" spans="1:7" x14ac:dyDescent="0.25">
      <c r="A804" s="128">
        <v>1740800</v>
      </c>
      <c r="B804" s="74" t="s">
        <v>2499</v>
      </c>
      <c r="C804" s="54">
        <v>279</v>
      </c>
      <c r="D804" s="54">
        <v>4048</v>
      </c>
      <c r="E804" s="55">
        <f t="shared" si="24"/>
        <v>6.8922924901185775E-2</v>
      </c>
      <c r="F804" s="54">
        <v>69300</v>
      </c>
      <c r="G804" s="74">
        <f t="shared" si="25"/>
        <v>0</v>
      </c>
    </row>
    <row r="805" spans="1:7" x14ac:dyDescent="0.25">
      <c r="A805" s="128">
        <v>1740830</v>
      </c>
      <c r="B805" s="74" t="s">
        <v>2500</v>
      </c>
      <c r="C805" s="54">
        <v>113</v>
      </c>
      <c r="D805" s="54">
        <v>1080</v>
      </c>
      <c r="E805" s="55">
        <f t="shared" si="24"/>
        <v>0.10462962962962963</v>
      </c>
      <c r="F805" s="54">
        <v>6165</v>
      </c>
      <c r="G805" s="74">
        <f t="shared" si="25"/>
        <v>1</v>
      </c>
    </row>
    <row r="806" spans="1:7" x14ac:dyDescent="0.25">
      <c r="A806" s="128">
        <v>1740890</v>
      </c>
      <c r="B806" s="74" t="s">
        <v>2501</v>
      </c>
      <c r="C806" s="54">
        <v>46</v>
      </c>
      <c r="D806" s="54">
        <v>394</v>
      </c>
      <c r="E806" s="55">
        <f t="shared" si="24"/>
        <v>0.116751269035533</v>
      </c>
      <c r="F806" s="54">
        <v>2426</v>
      </c>
      <c r="G806" s="74">
        <f t="shared" si="25"/>
        <v>1</v>
      </c>
    </row>
    <row r="807" spans="1:7" x14ac:dyDescent="0.25">
      <c r="A807" s="128">
        <v>1740980</v>
      </c>
      <c r="B807" s="74" t="s">
        <v>2502</v>
      </c>
      <c r="C807" s="54">
        <v>75</v>
      </c>
      <c r="D807" s="54">
        <v>1428</v>
      </c>
      <c r="E807" s="55">
        <f t="shared" si="24"/>
        <v>5.2521008403361345E-2</v>
      </c>
      <c r="F807" s="54">
        <v>24261</v>
      </c>
      <c r="G807" s="74">
        <f t="shared" si="25"/>
        <v>0</v>
      </c>
    </row>
    <row r="808" spans="1:7" x14ac:dyDescent="0.25">
      <c r="A808" s="128">
        <v>1741040</v>
      </c>
      <c r="B808" s="74" t="s">
        <v>2503</v>
      </c>
      <c r="C808" s="54">
        <v>45</v>
      </c>
      <c r="D808" s="54">
        <v>1072</v>
      </c>
      <c r="E808" s="55">
        <f t="shared" si="24"/>
        <v>4.1977611940298511E-2</v>
      </c>
      <c r="F808" s="54">
        <v>8054</v>
      </c>
      <c r="G808" s="74">
        <f t="shared" si="25"/>
        <v>1</v>
      </c>
    </row>
    <row r="809" spans="1:7" x14ac:dyDescent="0.25">
      <c r="A809" s="128">
        <v>1741070</v>
      </c>
      <c r="B809" s="74" t="s">
        <v>2504</v>
      </c>
      <c r="C809" s="54">
        <v>100</v>
      </c>
      <c r="D809" s="54">
        <v>3062</v>
      </c>
      <c r="E809" s="55">
        <f t="shared" si="24"/>
        <v>3.2658393207054215E-2</v>
      </c>
      <c r="F809" s="54">
        <v>19012</v>
      </c>
      <c r="G809" s="74">
        <f t="shared" si="25"/>
        <v>1</v>
      </c>
    </row>
    <row r="810" spans="1:7" x14ac:dyDescent="0.25">
      <c r="A810" s="128">
        <v>1741190</v>
      </c>
      <c r="B810" s="74" t="s">
        <v>2505</v>
      </c>
      <c r="C810" s="54">
        <v>340</v>
      </c>
      <c r="D810" s="54">
        <v>4806</v>
      </c>
      <c r="E810" s="55">
        <f t="shared" si="24"/>
        <v>7.074490220557636E-2</v>
      </c>
      <c r="F810" s="54">
        <v>28862</v>
      </c>
      <c r="G810" s="74">
        <f t="shared" si="25"/>
        <v>0</v>
      </c>
    </row>
    <row r="811" spans="1:7" x14ac:dyDescent="0.25">
      <c r="A811" s="128">
        <v>1741250</v>
      </c>
      <c r="B811" s="74" t="s">
        <v>2506</v>
      </c>
      <c r="C811" s="54">
        <v>3121</v>
      </c>
      <c r="D811" s="54">
        <v>15256</v>
      </c>
      <c r="E811" s="55">
        <f t="shared" si="24"/>
        <v>0.20457524908232827</v>
      </c>
      <c r="F811" s="54">
        <v>83045</v>
      </c>
      <c r="G811" s="74">
        <f t="shared" si="25"/>
        <v>0</v>
      </c>
    </row>
    <row r="812" spans="1:7" x14ac:dyDescent="0.25">
      <c r="A812" s="128">
        <v>1741280</v>
      </c>
      <c r="B812" s="74" t="s">
        <v>2507</v>
      </c>
      <c r="C812" s="54">
        <v>48</v>
      </c>
      <c r="D812" s="54">
        <v>358</v>
      </c>
      <c r="E812" s="55">
        <f t="shared" si="24"/>
        <v>0.13407821229050279</v>
      </c>
      <c r="F812" s="54">
        <v>2006</v>
      </c>
      <c r="G812" s="74">
        <f t="shared" si="25"/>
        <v>1</v>
      </c>
    </row>
    <row r="813" spans="1:7" x14ac:dyDescent="0.25">
      <c r="A813" s="128">
        <v>1741360</v>
      </c>
      <c r="B813" s="74" t="s">
        <v>2508</v>
      </c>
      <c r="C813" s="54">
        <v>98</v>
      </c>
      <c r="D813" s="54">
        <v>627</v>
      </c>
      <c r="E813" s="55">
        <f t="shared" si="24"/>
        <v>0.15629984051036683</v>
      </c>
      <c r="F813" s="54">
        <v>3398</v>
      </c>
      <c r="G813" s="74">
        <f t="shared" si="25"/>
        <v>1</v>
      </c>
    </row>
    <row r="814" spans="1:7" x14ac:dyDescent="0.25">
      <c r="A814" s="128">
        <v>1739420</v>
      </c>
      <c r="B814" s="74" t="s">
        <v>2509</v>
      </c>
      <c r="C814" s="54">
        <v>141</v>
      </c>
      <c r="D814" s="54">
        <v>1352</v>
      </c>
      <c r="E814" s="55">
        <f t="shared" si="24"/>
        <v>0.10428994082840237</v>
      </c>
      <c r="F814" s="54">
        <v>8110</v>
      </c>
      <c r="G814" s="74">
        <f t="shared" si="25"/>
        <v>1</v>
      </c>
    </row>
    <row r="815" spans="1:7" x14ac:dyDescent="0.25">
      <c r="A815" s="128">
        <v>1700310</v>
      </c>
      <c r="B815" s="74" t="s">
        <v>2510</v>
      </c>
      <c r="C815" s="54">
        <v>238</v>
      </c>
      <c r="D815" s="54">
        <v>1164</v>
      </c>
      <c r="E815" s="55">
        <f t="shared" si="24"/>
        <v>0.20446735395189003</v>
      </c>
      <c r="F815" s="54">
        <v>9082</v>
      </c>
      <c r="G815" s="74">
        <f t="shared" si="25"/>
        <v>1</v>
      </c>
    </row>
    <row r="816" spans="1:7" x14ac:dyDescent="0.25">
      <c r="A816" s="128">
        <v>1700319</v>
      </c>
      <c r="B816" s="74" t="s">
        <v>2511</v>
      </c>
      <c r="C816" s="54">
        <v>136</v>
      </c>
      <c r="D816" s="54">
        <v>768</v>
      </c>
      <c r="E816" s="55">
        <f t="shared" si="24"/>
        <v>0.17708333333333334</v>
      </c>
      <c r="F816" s="54">
        <v>5448</v>
      </c>
      <c r="G816" s="74">
        <f t="shared" si="25"/>
        <v>1</v>
      </c>
    </row>
    <row r="817" spans="1:7" x14ac:dyDescent="0.25">
      <c r="A817" s="128">
        <v>1741550</v>
      </c>
      <c r="B817" s="74" t="s">
        <v>2512</v>
      </c>
      <c r="C817" s="54">
        <v>498</v>
      </c>
      <c r="D817" s="54">
        <v>3479</v>
      </c>
      <c r="E817" s="55">
        <f t="shared" si="24"/>
        <v>0.14314458177637251</v>
      </c>
      <c r="F817" s="54">
        <v>29112</v>
      </c>
      <c r="G817" s="74">
        <f t="shared" si="25"/>
        <v>0</v>
      </c>
    </row>
    <row r="818" spans="1:7" x14ac:dyDescent="0.25">
      <c r="A818" s="128">
        <v>1718480</v>
      </c>
      <c r="B818" s="74" t="s">
        <v>2513</v>
      </c>
      <c r="C818" s="54">
        <v>464</v>
      </c>
      <c r="D818" s="54">
        <v>1132</v>
      </c>
      <c r="E818" s="55">
        <f t="shared" si="24"/>
        <v>0.40989399293286222</v>
      </c>
      <c r="F818" s="54">
        <v>9074</v>
      </c>
      <c r="G818" s="74">
        <f t="shared" si="25"/>
        <v>1</v>
      </c>
    </row>
    <row r="819" spans="1:7" x14ac:dyDescent="0.25">
      <c r="A819" s="128">
        <v>1741600</v>
      </c>
      <c r="B819" s="74" t="s">
        <v>2514</v>
      </c>
      <c r="C819" s="54">
        <v>14</v>
      </c>
      <c r="D819" s="54">
        <v>173</v>
      </c>
      <c r="E819" s="55">
        <f t="shared" si="24"/>
        <v>8.0924855491329481E-2</v>
      </c>
      <c r="F819" s="54">
        <v>4616</v>
      </c>
      <c r="G819" s="74">
        <f t="shared" si="25"/>
        <v>1</v>
      </c>
    </row>
    <row r="820" spans="1:7" x14ac:dyDescent="0.25">
      <c r="A820" s="128">
        <v>1741700</v>
      </c>
      <c r="B820" s="74" t="s">
        <v>2515</v>
      </c>
      <c r="C820" s="54">
        <v>118</v>
      </c>
      <c r="D820" s="54">
        <v>1049</v>
      </c>
      <c r="E820" s="55">
        <f t="shared" si="24"/>
        <v>0.1124880838894185</v>
      </c>
      <c r="F820" s="54">
        <v>10281</v>
      </c>
      <c r="G820" s="74">
        <f t="shared" si="25"/>
        <v>1</v>
      </c>
    </row>
    <row r="821" spans="1:7" x14ac:dyDescent="0.25">
      <c r="A821" s="128">
        <v>1700314</v>
      </c>
      <c r="B821" s="74" t="s">
        <v>2516</v>
      </c>
      <c r="C821" s="54">
        <v>99</v>
      </c>
      <c r="D821" s="54">
        <v>652</v>
      </c>
      <c r="E821" s="55">
        <f t="shared" si="24"/>
        <v>0.15184049079754602</v>
      </c>
      <c r="F821" s="54">
        <v>4414</v>
      </c>
      <c r="G821" s="74">
        <f t="shared" si="25"/>
        <v>1</v>
      </c>
    </row>
    <row r="822" spans="1:7" x14ac:dyDescent="0.25">
      <c r="A822" s="128">
        <v>1741750</v>
      </c>
      <c r="B822" s="74" t="s">
        <v>2517</v>
      </c>
      <c r="C822" s="54">
        <v>45</v>
      </c>
      <c r="D822" s="54">
        <v>571</v>
      </c>
      <c r="E822" s="55">
        <f t="shared" si="24"/>
        <v>7.8809106830122586E-2</v>
      </c>
      <c r="F822" s="54">
        <v>3824</v>
      </c>
      <c r="G822" s="74">
        <f t="shared" si="25"/>
        <v>1</v>
      </c>
    </row>
    <row r="823" spans="1:7" x14ac:dyDescent="0.25">
      <c r="A823" s="128">
        <v>1741790</v>
      </c>
      <c r="B823" s="74" t="s">
        <v>2518</v>
      </c>
      <c r="C823" s="54">
        <v>160</v>
      </c>
      <c r="D823" s="54">
        <v>1424</v>
      </c>
      <c r="E823" s="55">
        <f t="shared" si="24"/>
        <v>0.11235955056179775</v>
      </c>
      <c r="F823" s="54">
        <v>15728</v>
      </c>
      <c r="G823" s="74">
        <f t="shared" si="25"/>
        <v>1</v>
      </c>
    </row>
    <row r="824" spans="1:7" x14ac:dyDescent="0.25">
      <c r="A824" s="128">
        <v>1701387</v>
      </c>
      <c r="B824" s="74" t="s">
        <v>2519</v>
      </c>
      <c r="C824" s="54">
        <v>96</v>
      </c>
      <c r="D824" s="54">
        <v>558</v>
      </c>
      <c r="E824" s="55">
        <f t="shared" si="24"/>
        <v>0.17204301075268819</v>
      </c>
      <c r="F824" s="54">
        <v>3315</v>
      </c>
      <c r="G824" s="74">
        <f t="shared" si="25"/>
        <v>1</v>
      </c>
    </row>
    <row r="825" spans="1:7" x14ac:dyDescent="0.25">
      <c r="A825" s="128">
        <v>1741820</v>
      </c>
      <c r="B825" s="74" t="s">
        <v>2520</v>
      </c>
      <c r="C825" s="54">
        <v>26</v>
      </c>
      <c r="D825" s="54">
        <v>1806</v>
      </c>
      <c r="E825" s="55">
        <f t="shared" si="24"/>
        <v>1.4396456256921373E-2</v>
      </c>
      <c r="F825" s="54">
        <v>10467</v>
      </c>
      <c r="G825" s="74">
        <f t="shared" si="25"/>
        <v>1</v>
      </c>
    </row>
    <row r="826" spans="1:7" x14ac:dyDescent="0.25">
      <c r="A826" s="128">
        <v>1741980</v>
      </c>
      <c r="B826" s="74" t="s">
        <v>2521</v>
      </c>
      <c r="C826" s="54">
        <v>143</v>
      </c>
      <c r="D826" s="54">
        <v>1763</v>
      </c>
      <c r="E826" s="55">
        <f t="shared" si="24"/>
        <v>8.1111741349971636E-2</v>
      </c>
      <c r="F826" s="54">
        <v>12507</v>
      </c>
      <c r="G826" s="74">
        <f t="shared" si="25"/>
        <v>1</v>
      </c>
    </row>
    <row r="827" spans="1:7" x14ac:dyDescent="0.25">
      <c r="A827" s="128">
        <v>1710820</v>
      </c>
      <c r="B827" s="74" t="s">
        <v>2522</v>
      </c>
      <c r="C827" s="54">
        <v>260</v>
      </c>
      <c r="D827" s="54">
        <v>1204</v>
      </c>
      <c r="E827" s="55">
        <f t="shared" si="24"/>
        <v>0.2159468438538206</v>
      </c>
      <c r="F827" s="54">
        <v>6596</v>
      </c>
      <c r="G827" s="74">
        <f t="shared" si="25"/>
        <v>1</v>
      </c>
    </row>
    <row r="828" spans="1:7" x14ac:dyDescent="0.25">
      <c r="A828" s="128">
        <v>1742060</v>
      </c>
      <c r="B828" s="74" t="s">
        <v>2523</v>
      </c>
      <c r="C828" s="54">
        <v>67</v>
      </c>
      <c r="D828" s="54">
        <v>563</v>
      </c>
      <c r="E828" s="55">
        <f t="shared" si="24"/>
        <v>0.11900532859680284</v>
      </c>
      <c r="F828" s="54">
        <v>3825</v>
      </c>
      <c r="G828" s="74">
        <f t="shared" si="25"/>
        <v>1</v>
      </c>
    </row>
    <row r="829" spans="1:7" x14ac:dyDescent="0.25">
      <c r="A829" s="128">
        <v>1742210</v>
      </c>
      <c r="B829" s="74" t="s">
        <v>2524</v>
      </c>
      <c r="C829" s="54">
        <v>772</v>
      </c>
      <c r="D829" s="54">
        <v>6461</v>
      </c>
      <c r="E829" s="55">
        <f t="shared" si="24"/>
        <v>0.11948614765516175</v>
      </c>
      <c r="F829" s="54">
        <v>66403</v>
      </c>
      <c r="G829" s="74">
        <f t="shared" si="25"/>
        <v>0</v>
      </c>
    </row>
    <row r="830" spans="1:7" x14ac:dyDescent="0.25">
      <c r="A830" s="128">
        <v>1742300</v>
      </c>
      <c r="B830" s="74" t="s">
        <v>2525</v>
      </c>
      <c r="C830" s="54">
        <v>219</v>
      </c>
      <c r="D830" s="54">
        <v>1465</v>
      </c>
      <c r="E830" s="55">
        <f t="shared" si="24"/>
        <v>0.14948805460750852</v>
      </c>
      <c r="F830" s="54">
        <v>12742</v>
      </c>
      <c r="G830" s="74">
        <f t="shared" si="25"/>
        <v>1</v>
      </c>
    </row>
    <row r="831" spans="1:7" x14ac:dyDescent="0.25">
      <c r="A831" s="128">
        <v>1723730</v>
      </c>
      <c r="B831" s="74" t="s">
        <v>2526</v>
      </c>
      <c r="C831" s="54">
        <v>120</v>
      </c>
      <c r="D831" s="54">
        <v>1684</v>
      </c>
      <c r="E831" s="55">
        <f t="shared" si="24"/>
        <v>7.1258907363420429E-2</v>
      </c>
      <c r="F831" s="54">
        <v>14521</v>
      </c>
      <c r="G831" s="74">
        <f t="shared" si="25"/>
        <v>1</v>
      </c>
    </row>
    <row r="832" spans="1:7" x14ac:dyDescent="0.25">
      <c r="A832" s="128">
        <v>1742450</v>
      </c>
      <c r="B832" s="74" t="s">
        <v>2527</v>
      </c>
      <c r="C832" s="54">
        <v>32</v>
      </c>
      <c r="D832" s="54">
        <v>292</v>
      </c>
      <c r="E832" s="55">
        <f t="shared" si="24"/>
        <v>0.1095890410958904</v>
      </c>
      <c r="F832" s="54">
        <v>1885</v>
      </c>
      <c r="G832" s="74">
        <f t="shared" si="25"/>
        <v>1</v>
      </c>
    </row>
    <row r="833" spans="1:7" x14ac:dyDescent="0.25">
      <c r="A833" s="128">
        <v>1742480</v>
      </c>
      <c r="B833" s="74" t="s">
        <v>2528</v>
      </c>
      <c r="C833" s="54">
        <v>44</v>
      </c>
      <c r="D833" s="54">
        <v>1485</v>
      </c>
      <c r="E833" s="55">
        <f t="shared" si="24"/>
        <v>2.9629629629629631E-2</v>
      </c>
      <c r="F833" s="54">
        <v>7667</v>
      </c>
      <c r="G833" s="74">
        <f t="shared" si="25"/>
        <v>1</v>
      </c>
    </row>
    <row r="834" spans="1:7" x14ac:dyDescent="0.25">
      <c r="A834" s="128">
        <v>1742510</v>
      </c>
      <c r="B834" s="74" t="s">
        <v>2529</v>
      </c>
      <c r="C834" s="54">
        <v>40</v>
      </c>
      <c r="D834" s="54">
        <v>144</v>
      </c>
      <c r="E834" s="55">
        <f t="shared" si="24"/>
        <v>0.27777777777777779</v>
      </c>
      <c r="F834" s="54">
        <v>1551</v>
      </c>
      <c r="G834" s="74">
        <f t="shared" si="25"/>
        <v>1</v>
      </c>
    </row>
    <row r="835" spans="1:7" x14ac:dyDescent="0.25">
      <c r="A835" s="128">
        <v>1742570</v>
      </c>
      <c r="B835" s="74" t="s">
        <v>2530</v>
      </c>
      <c r="C835" s="54">
        <v>108</v>
      </c>
      <c r="D835" s="54">
        <v>442</v>
      </c>
      <c r="E835" s="55">
        <f t="shared" si="24"/>
        <v>0.24434389140271492</v>
      </c>
      <c r="F835" s="54">
        <v>4330</v>
      </c>
      <c r="G835" s="74">
        <f t="shared" si="25"/>
        <v>1</v>
      </c>
    </row>
    <row r="836" spans="1:7" x14ac:dyDescent="0.25">
      <c r="A836" s="128">
        <v>1742600</v>
      </c>
      <c r="B836" s="74" t="s">
        <v>2531</v>
      </c>
      <c r="C836" s="54">
        <v>121</v>
      </c>
      <c r="D836" s="54">
        <v>4302</v>
      </c>
      <c r="E836" s="55">
        <f t="shared" si="24"/>
        <v>2.8126452812645281E-2</v>
      </c>
      <c r="F836" s="54">
        <v>26519</v>
      </c>
      <c r="G836" s="74">
        <f t="shared" si="25"/>
        <v>0</v>
      </c>
    </row>
    <row r="837" spans="1:7" x14ac:dyDescent="0.25">
      <c r="A837" s="128">
        <v>1742630</v>
      </c>
      <c r="B837" s="74" t="s">
        <v>2532</v>
      </c>
      <c r="C837" s="54">
        <v>134</v>
      </c>
      <c r="D837" s="54">
        <v>1325</v>
      </c>
      <c r="E837" s="55">
        <f t="shared" si="24"/>
        <v>0.10113207547169811</v>
      </c>
      <c r="F837" s="54">
        <v>9064</v>
      </c>
      <c r="G837" s="74">
        <f t="shared" si="25"/>
        <v>1</v>
      </c>
    </row>
    <row r="838" spans="1:7" x14ac:dyDescent="0.25">
      <c r="A838" s="128">
        <v>1742660</v>
      </c>
      <c r="B838" s="74" t="s">
        <v>2533</v>
      </c>
      <c r="C838" s="54">
        <v>95</v>
      </c>
      <c r="D838" s="54">
        <v>586</v>
      </c>
      <c r="E838" s="55">
        <f t="shared" ref="E838:E857" si="26">IF(D838&gt;0,C838/D838,0)</f>
        <v>0.1621160409556314</v>
      </c>
      <c r="F838" s="54">
        <v>3540</v>
      </c>
      <c r="G838" s="74">
        <f t="shared" si="25"/>
        <v>1</v>
      </c>
    </row>
    <row r="839" spans="1:7" x14ac:dyDescent="0.25">
      <c r="A839" s="128">
        <v>1742690</v>
      </c>
      <c r="B839" s="74" t="s">
        <v>2534</v>
      </c>
      <c r="C839" s="54">
        <v>52</v>
      </c>
      <c r="D839" s="54">
        <v>360</v>
      </c>
      <c r="E839" s="55">
        <f t="shared" si="26"/>
        <v>0.14444444444444443</v>
      </c>
      <c r="F839" s="54">
        <v>2150</v>
      </c>
      <c r="G839" s="74">
        <f t="shared" ref="G839:G856" si="27">IF(F839&lt;20000,1,0)</f>
        <v>1</v>
      </c>
    </row>
    <row r="840" spans="1:7" x14ac:dyDescent="0.25">
      <c r="A840" s="128">
        <v>1742720</v>
      </c>
      <c r="B840" s="74" t="s">
        <v>2535</v>
      </c>
      <c r="C840" s="54">
        <v>29</v>
      </c>
      <c r="D840" s="54">
        <v>419</v>
      </c>
      <c r="E840" s="55">
        <f t="shared" si="26"/>
        <v>6.9212410501193311E-2</v>
      </c>
      <c r="F840" s="54">
        <v>4484</v>
      </c>
      <c r="G840" s="74">
        <f t="shared" si="27"/>
        <v>1</v>
      </c>
    </row>
    <row r="841" spans="1:7" x14ac:dyDescent="0.25">
      <c r="A841" s="128">
        <v>1742790</v>
      </c>
      <c r="B841" s="74" t="s">
        <v>2536</v>
      </c>
      <c r="C841" s="54">
        <v>156</v>
      </c>
      <c r="D841" s="54">
        <v>1487</v>
      </c>
      <c r="E841" s="55">
        <f t="shared" si="26"/>
        <v>0.10490921318090114</v>
      </c>
      <c r="F841" s="54">
        <v>7738</v>
      </c>
      <c r="G841" s="74">
        <f t="shared" si="27"/>
        <v>1</v>
      </c>
    </row>
    <row r="842" spans="1:7" x14ac:dyDescent="0.25">
      <c r="A842" s="128">
        <v>1742840</v>
      </c>
      <c r="B842" s="74" t="s">
        <v>2537</v>
      </c>
      <c r="C842" s="54">
        <v>50</v>
      </c>
      <c r="D842" s="54">
        <v>2235</v>
      </c>
      <c r="E842" s="55">
        <f t="shared" si="26"/>
        <v>2.2371364653243849E-2</v>
      </c>
      <c r="F842" s="54">
        <v>12225</v>
      </c>
      <c r="G842" s="74">
        <f t="shared" si="27"/>
        <v>1</v>
      </c>
    </row>
    <row r="843" spans="1:7" x14ac:dyDescent="0.25">
      <c r="A843" s="128">
        <v>1742900</v>
      </c>
      <c r="B843" s="74" t="s">
        <v>2538</v>
      </c>
      <c r="C843" s="54">
        <v>73</v>
      </c>
      <c r="D843" s="54">
        <v>617</v>
      </c>
      <c r="E843" s="55">
        <f t="shared" si="26"/>
        <v>0.11831442463533225</v>
      </c>
      <c r="F843" s="54">
        <v>6405</v>
      </c>
      <c r="G843" s="74">
        <f t="shared" si="27"/>
        <v>1</v>
      </c>
    </row>
    <row r="844" spans="1:7" x14ac:dyDescent="0.25">
      <c r="A844" s="128">
        <v>1742960</v>
      </c>
      <c r="B844" s="74" t="s">
        <v>2539</v>
      </c>
      <c r="C844" s="54">
        <v>59</v>
      </c>
      <c r="D844" s="54">
        <v>867</v>
      </c>
      <c r="E844" s="55">
        <f t="shared" si="26"/>
        <v>6.8050749711649372E-2</v>
      </c>
      <c r="F844" s="54">
        <v>7786</v>
      </c>
      <c r="G844" s="74">
        <f t="shared" si="27"/>
        <v>1</v>
      </c>
    </row>
    <row r="845" spans="1:7" x14ac:dyDescent="0.25">
      <c r="A845" s="128">
        <v>1743020</v>
      </c>
      <c r="B845" s="74" t="s">
        <v>2540</v>
      </c>
      <c r="C845" s="54">
        <v>112</v>
      </c>
      <c r="D845" s="54">
        <v>1035</v>
      </c>
      <c r="E845" s="55">
        <f t="shared" si="26"/>
        <v>0.10821256038647344</v>
      </c>
      <c r="F845" s="54">
        <v>10296</v>
      </c>
      <c r="G845" s="74">
        <f t="shared" si="27"/>
        <v>1</v>
      </c>
    </row>
    <row r="846" spans="1:7" x14ac:dyDescent="0.25">
      <c r="A846" s="128">
        <v>1743050</v>
      </c>
      <c r="B846" s="74" t="s">
        <v>2541</v>
      </c>
      <c r="C846" s="54">
        <v>136</v>
      </c>
      <c r="D846" s="54">
        <v>639</v>
      </c>
      <c r="E846" s="55">
        <f t="shared" si="26"/>
        <v>0.21283255086071987</v>
      </c>
      <c r="F846" s="54">
        <v>5597</v>
      </c>
      <c r="G846" s="74">
        <f t="shared" si="27"/>
        <v>1</v>
      </c>
    </row>
    <row r="847" spans="1:7" x14ac:dyDescent="0.25">
      <c r="A847" s="128">
        <v>1743110</v>
      </c>
      <c r="B847" s="74" t="s">
        <v>2542</v>
      </c>
      <c r="C847" s="54">
        <v>447</v>
      </c>
      <c r="D847" s="54">
        <v>6139</v>
      </c>
      <c r="E847" s="55">
        <f t="shared" si="26"/>
        <v>7.2813161752728464E-2</v>
      </c>
      <c r="F847" s="54">
        <v>51144</v>
      </c>
      <c r="G847" s="74">
        <f t="shared" si="27"/>
        <v>0</v>
      </c>
    </row>
    <row r="848" spans="1:7" x14ac:dyDescent="0.25">
      <c r="A848" s="128">
        <v>1738070</v>
      </c>
      <c r="B848" s="74" t="s">
        <v>2543</v>
      </c>
      <c r="C848" s="54">
        <v>62</v>
      </c>
      <c r="D848" s="54">
        <v>445</v>
      </c>
      <c r="E848" s="55">
        <f t="shared" si="26"/>
        <v>0.1393258426966292</v>
      </c>
      <c r="F848" s="54">
        <v>2978</v>
      </c>
      <c r="G848" s="74">
        <f t="shared" si="27"/>
        <v>1</v>
      </c>
    </row>
    <row r="849" spans="1:7" x14ac:dyDescent="0.25">
      <c r="A849" s="128">
        <v>1701422</v>
      </c>
      <c r="B849" s="74" t="s">
        <v>2544</v>
      </c>
      <c r="C849" s="54">
        <v>54</v>
      </c>
      <c r="D849" s="54">
        <v>534</v>
      </c>
      <c r="E849" s="55">
        <f t="shared" si="26"/>
        <v>0.10112359550561797</v>
      </c>
      <c r="F849" s="54">
        <v>3721</v>
      </c>
      <c r="G849" s="74">
        <f t="shared" si="27"/>
        <v>1</v>
      </c>
    </row>
    <row r="850" spans="1:7" x14ac:dyDescent="0.25">
      <c r="A850" s="128">
        <v>1717040</v>
      </c>
      <c r="B850" s="74" t="s">
        <v>2545</v>
      </c>
      <c r="C850" s="54">
        <v>310</v>
      </c>
      <c r="D850" s="54">
        <v>3064</v>
      </c>
      <c r="E850" s="55">
        <f t="shared" si="26"/>
        <v>0.10117493472584857</v>
      </c>
      <c r="F850" s="54">
        <v>32749</v>
      </c>
      <c r="G850" s="74">
        <f t="shared" si="27"/>
        <v>0</v>
      </c>
    </row>
    <row r="851" spans="1:7" x14ac:dyDescent="0.25">
      <c r="A851" s="128">
        <v>1743330</v>
      </c>
      <c r="B851" s="74" t="s">
        <v>2546</v>
      </c>
      <c r="C851" s="54">
        <v>505</v>
      </c>
      <c r="D851" s="54">
        <v>6289</v>
      </c>
      <c r="E851" s="55">
        <f t="shared" si="26"/>
        <v>8.0298934647797748E-2</v>
      </c>
      <c r="F851" s="54">
        <v>38299</v>
      </c>
      <c r="G851" s="74">
        <f t="shared" si="27"/>
        <v>0</v>
      </c>
    </row>
    <row r="852" spans="1:7" x14ac:dyDescent="0.25">
      <c r="A852" s="128">
        <v>1743380</v>
      </c>
      <c r="B852" s="74" t="s">
        <v>2547</v>
      </c>
      <c r="C852" s="54">
        <v>280</v>
      </c>
      <c r="D852" s="54">
        <v>1175</v>
      </c>
      <c r="E852" s="55">
        <f t="shared" si="26"/>
        <v>0.23829787234042554</v>
      </c>
      <c r="F852" s="54">
        <v>11203</v>
      </c>
      <c r="G852" s="74">
        <f t="shared" si="27"/>
        <v>1</v>
      </c>
    </row>
    <row r="853" spans="1:7" x14ac:dyDescent="0.25">
      <c r="A853" s="128">
        <v>1743960</v>
      </c>
      <c r="B853" s="74" t="s">
        <v>2548</v>
      </c>
      <c r="C853" s="54">
        <v>400</v>
      </c>
      <c r="D853" s="54">
        <v>7360</v>
      </c>
      <c r="E853" s="55">
        <f t="shared" si="26"/>
        <v>5.434782608695652E-2</v>
      </c>
      <c r="F853" s="54">
        <v>34871</v>
      </c>
      <c r="G853" s="74">
        <f t="shared" si="27"/>
        <v>0</v>
      </c>
    </row>
    <row r="854" spans="1:7" x14ac:dyDescent="0.25">
      <c r="A854" s="128">
        <v>1743800</v>
      </c>
      <c r="B854" s="74" t="s">
        <v>2549</v>
      </c>
      <c r="C854" s="54">
        <v>137</v>
      </c>
      <c r="D854" s="54">
        <v>559</v>
      </c>
      <c r="E854" s="55">
        <f t="shared" si="26"/>
        <v>0.24508050089445438</v>
      </c>
      <c r="F854" s="54">
        <v>3777</v>
      </c>
      <c r="G854" s="74">
        <f t="shared" si="27"/>
        <v>1</v>
      </c>
    </row>
    <row r="855" spans="1:7" x14ac:dyDescent="0.25">
      <c r="A855" s="128">
        <v>1743860</v>
      </c>
      <c r="B855" s="74" t="s">
        <v>2550</v>
      </c>
      <c r="C855" s="54">
        <v>609</v>
      </c>
      <c r="D855" s="54">
        <v>2434</v>
      </c>
      <c r="E855" s="55">
        <f t="shared" si="26"/>
        <v>0.25020542317173378</v>
      </c>
      <c r="F855" s="54">
        <v>17279</v>
      </c>
      <c r="G855" s="74">
        <f t="shared" si="27"/>
        <v>1</v>
      </c>
    </row>
    <row r="856" spans="1:7" x14ac:dyDescent="0.25">
      <c r="A856" s="128">
        <v>1743890</v>
      </c>
      <c r="B856" s="74" t="s">
        <v>2551</v>
      </c>
      <c r="C856" s="54">
        <v>427</v>
      </c>
      <c r="D856" s="54">
        <v>2805</v>
      </c>
      <c r="E856" s="55">
        <f t="shared" si="26"/>
        <v>0.15222816399286987</v>
      </c>
      <c r="F856" s="54">
        <v>44774</v>
      </c>
      <c r="G856" s="74">
        <f t="shared" si="27"/>
        <v>0</v>
      </c>
    </row>
    <row r="857" spans="1:7" x14ac:dyDescent="0.25">
      <c r="A857" s="75"/>
      <c r="B857" s="72" t="s">
        <v>2585</v>
      </c>
      <c r="C857" s="76">
        <f>SUM(C6:C856)</f>
        <v>310010</v>
      </c>
      <c r="D857" s="76">
        <f>SUM(D6:D856)</f>
        <v>2096603</v>
      </c>
      <c r="E857" s="77">
        <f t="shared" si="26"/>
        <v>0.1478629955218036</v>
      </c>
      <c r="F857" s="76">
        <f>SUM(F6:F856)</f>
        <v>17435679</v>
      </c>
      <c r="G857" s="76">
        <f>SUM(G6:G856)</f>
        <v>651</v>
      </c>
    </row>
    <row r="858" spans="1:7" x14ac:dyDescent="0.25">
      <c r="A858" s="75"/>
      <c r="B858" s="72" t="s">
        <v>2552</v>
      </c>
      <c r="C858" s="78"/>
      <c r="D858" s="79"/>
      <c r="E858" s="78"/>
      <c r="F858" s="78"/>
      <c r="G858" s="76">
        <f>COUNTA(B6:B856)</f>
        <v>851</v>
      </c>
    </row>
    <row r="859" spans="1:7" x14ac:dyDescent="0.25">
      <c r="A859" s="75"/>
      <c r="B859" s="72" t="s">
        <v>2553</v>
      </c>
      <c r="C859" s="78"/>
      <c r="D859" s="79"/>
      <c r="E859" s="78"/>
      <c r="F859" s="78"/>
      <c r="G859" s="77">
        <f>G857/G858</f>
        <v>0.76498237367802591</v>
      </c>
    </row>
    <row r="860" spans="1:7" x14ac:dyDescent="0.25">
      <c r="A860" s="64"/>
      <c r="B860" s="65"/>
      <c r="C860" s="66"/>
      <c r="D860" s="67"/>
      <c r="E860" s="68"/>
      <c r="F860" s="67"/>
      <c r="G860" s="60"/>
    </row>
    <row r="861" spans="1:7" x14ac:dyDescent="0.25">
      <c r="A861" s="60"/>
      <c r="B861" s="60"/>
      <c r="C861" s="60"/>
      <c r="D861" s="60"/>
      <c r="E861" s="60"/>
      <c r="F861" s="60"/>
      <c r="G861" s="60"/>
    </row>
    <row r="862" spans="1:7" x14ac:dyDescent="0.25">
      <c r="A862" s="63"/>
      <c r="B862" s="62"/>
      <c r="C862" s="61"/>
      <c r="D862" s="61"/>
      <c r="E862" s="69"/>
      <c r="F862" s="61"/>
      <c r="G862" s="61"/>
    </row>
    <row r="863" spans="1:7" x14ac:dyDescent="0.25">
      <c r="A863" s="60"/>
      <c r="B863" s="60"/>
      <c r="C863" s="60"/>
      <c r="D863" s="60"/>
      <c r="E863" s="60"/>
      <c r="F863" s="60"/>
      <c r="G863" s="67"/>
    </row>
    <row r="864" spans="1:7" x14ac:dyDescent="0.25">
      <c r="A864" s="60"/>
      <c r="B864" s="60"/>
      <c r="C864" s="60"/>
      <c r="D864" s="60"/>
      <c r="E864" s="60"/>
      <c r="F864" s="60"/>
      <c r="G864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AABCD-EDB5-4CF9-9A36-B73E47F55986}">
  <dimension ref="A1:R861"/>
  <sheetViews>
    <sheetView topLeftCell="D1" zoomScaleNormal="100" workbookViewId="0">
      <pane ySplit="4" topLeftCell="A5" activePane="bottomLeft" state="frozen"/>
      <selection activeCell="D1" sqref="D1"/>
      <selection pane="bottomLeft" activeCell="E3" sqref="E3"/>
    </sheetView>
  </sheetViews>
  <sheetFormatPr defaultColWidth="9.140625" defaultRowHeight="15" x14ac:dyDescent="0.25"/>
  <cols>
    <col min="1" max="2" width="9.140625" style="133" hidden="1" customWidth="1"/>
    <col min="3" max="3" width="17.7109375" style="133" hidden="1" customWidth="1"/>
    <col min="4" max="4" width="9.140625" style="133"/>
    <col min="5" max="5" width="34.7109375" style="133" customWidth="1"/>
    <col min="6" max="6" width="9.42578125" style="171" bestFit="1" customWidth="1"/>
    <col min="7" max="7" width="11.85546875" style="171" customWidth="1"/>
    <col min="8" max="8" width="13.28515625" style="171" customWidth="1"/>
    <col min="9" max="9" width="10.5703125" style="171" customWidth="1"/>
    <col min="10" max="10" width="10.7109375" style="171" customWidth="1"/>
    <col min="11" max="11" width="10" style="171" customWidth="1"/>
    <col min="12" max="12" width="12.42578125" style="171" customWidth="1"/>
    <col min="13" max="13" width="10" style="135" bestFit="1" customWidth="1"/>
    <col min="14" max="14" width="10.42578125" style="171" bestFit="1" customWidth="1"/>
    <col min="15" max="15" width="16.7109375" style="171" customWidth="1"/>
    <col min="16" max="16" width="13.5703125" style="171" bestFit="1" customWidth="1"/>
    <col min="17" max="18" width="10.85546875" style="172" bestFit="1" customWidth="1"/>
    <col min="19" max="16384" width="9.140625" style="133"/>
  </cols>
  <sheetData>
    <row r="1" spans="1:18" x14ac:dyDescent="0.25">
      <c r="F1" s="134"/>
      <c r="G1" s="134"/>
      <c r="H1" s="134"/>
      <c r="I1" s="134"/>
      <c r="J1" s="134"/>
      <c r="K1" s="134"/>
      <c r="L1" s="134"/>
      <c r="N1" s="134"/>
      <c r="O1" s="134"/>
      <c r="P1" s="134"/>
      <c r="Q1" s="136"/>
      <c r="R1" s="136"/>
    </row>
    <row r="2" spans="1:18" x14ac:dyDescent="0.25">
      <c r="A2" s="137"/>
      <c r="B2" s="137"/>
      <c r="C2" s="137"/>
      <c r="D2" s="137"/>
      <c r="E2" s="138" t="s">
        <v>14407</v>
      </c>
      <c r="F2" s="134"/>
      <c r="G2" s="134"/>
      <c r="H2" s="134"/>
      <c r="I2" s="134"/>
      <c r="J2" s="134"/>
      <c r="K2" s="134"/>
      <c r="L2" s="134"/>
      <c r="M2" s="139"/>
      <c r="N2" s="134"/>
      <c r="O2" s="134"/>
      <c r="P2" s="134"/>
      <c r="Q2" s="136"/>
      <c r="R2" s="136"/>
    </row>
    <row r="3" spans="1:18" x14ac:dyDescent="0.25">
      <c r="A3" s="140" t="s">
        <v>14408</v>
      </c>
      <c r="B3" s="140" t="s">
        <v>14408</v>
      </c>
      <c r="C3" s="140" t="s">
        <v>14408</v>
      </c>
      <c r="D3" s="137"/>
      <c r="E3" s="141" t="e">
        <f>#REF!</f>
        <v>#REF!</v>
      </c>
      <c r="F3" s="134"/>
      <c r="G3" s="134"/>
      <c r="H3" s="134"/>
      <c r="I3" s="134"/>
      <c r="J3" s="134"/>
      <c r="K3" s="134"/>
      <c r="L3" s="134"/>
      <c r="M3" s="139"/>
      <c r="N3" s="134"/>
      <c r="O3" s="134"/>
      <c r="P3" s="133"/>
      <c r="Q3" s="136"/>
      <c r="R3" s="136"/>
    </row>
    <row r="4" spans="1:18" ht="51.75" x14ac:dyDescent="0.25">
      <c r="A4" s="142" t="s">
        <v>14409</v>
      </c>
      <c r="B4" s="142" t="s">
        <v>14410</v>
      </c>
      <c r="C4" s="142" t="s">
        <v>14411</v>
      </c>
      <c r="D4" s="143" t="s">
        <v>14412</v>
      </c>
      <c r="E4" s="144" t="s">
        <v>14413</v>
      </c>
      <c r="F4" s="145" t="s">
        <v>14414</v>
      </c>
      <c r="G4" s="145" t="s">
        <v>14415</v>
      </c>
      <c r="H4" s="145" t="s">
        <v>14416</v>
      </c>
      <c r="I4" s="145" t="s">
        <v>14417</v>
      </c>
      <c r="J4" s="145" t="s">
        <v>14418</v>
      </c>
      <c r="K4" s="145" t="s">
        <v>14419</v>
      </c>
      <c r="L4" s="145" t="s">
        <v>14420</v>
      </c>
      <c r="M4" s="146" t="s">
        <v>14421</v>
      </c>
      <c r="N4" s="145" t="s">
        <v>14422</v>
      </c>
      <c r="O4" s="145" t="s">
        <v>14423</v>
      </c>
      <c r="P4" s="145" t="s">
        <v>14424</v>
      </c>
      <c r="Q4" s="147" t="s">
        <v>14425</v>
      </c>
      <c r="R4" s="147" t="s">
        <v>14426</v>
      </c>
    </row>
    <row r="5" spans="1:18" x14ac:dyDescent="0.25">
      <c r="A5" s="148">
        <v>1</v>
      </c>
      <c r="B5" s="148">
        <v>17</v>
      </c>
      <c r="C5" s="148" t="s">
        <v>14427</v>
      </c>
      <c r="D5" s="148">
        <v>1701413</v>
      </c>
      <c r="E5" s="148" t="s">
        <v>1706</v>
      </c>
      <c r="F5" s="149">
        <v>161</v>
      </c>
      <c r="G5" s="150">
        <v>0</v>
      </c>
      <c r="H5" s="150"/>
      <c r="I5" s="150">
        <v>5</v>
      </c>
      <c r="J5" s="150">
        <v>0</v>
      </c>
      <c r="K5" s="149">
        <v>166</v>
      </c>
      <c r="L5" s="149">
        <v>930</v>
      </c>
      <c r="M5" s="151">
        <v>0.17849462365591398</v>
      </c>
      <c r="N5" s="149">
        <v>166</v>
      </c>
      <c r="O5" s="149">
        <v>166</v>
      </c>
      <c r="P5" s="149">
        <v>166</v>
      </c>
      <c r="Q5" s="152">
        <v>181.82950000000005</v>
      </c>
      <c r="R5" s="152">
        <v>187.10600000000008</v>
      </c>
    </row>
    <row r="6" spans="1:18" x14ac:dyDescent="0.25">
      <c r="A6" s="148">
        <v>1</v>
      </c>
      <c r="B6" s="148">
        <v>17</v>
      </c>
      <c r="C6" s="148" t="s">
        <v>14427</v>
      </c>
      <c r="D6" s="148">
        <v>1700105</v>
      </c>
      <c r="E6" s="148" t="s">
        <v>1707</v>
      </c>
      <c r="F6" s="149">
        <v>59</v>
      </c>
      <c r="G6" s="150">
        <v>0</v>
      </c>
      <c r="H6" s="150"/>
      <c r="I6" s="150">
        <v>1</v>
      </c>
      <c r="J6" s="150">
        <v>0</v>
      </c>
      <c r="K6" s="149">
        <v>60</v>
      </c>
      <c r="L6" s="149">
        <v>388</v>
      </c>
      <c r="M6" s="151">
        <v>0.15463917525773196</v>
      </c>
      <c r="N6" s="149">
        <v>60</v>
      </c>
      <c r="O6" s="149">
        <v>60</v>
      </c>
      <c r="P6" s="149">
        <v>60</v>
      </c>
      <c r="Q6" s="152">
        <v>60</v>
      </c>
      <c r="R6" s="152">
        <v>60</v>
      </c>
    </row>
    <row r="7" spans="1:18" x14ac:dyDescent="0.25">
      <c r="A7" s="148">
        <v>1</v>
      </c>
      <c r="B7" s="148">
        <v>17</v>
      </c>
      <c r="C7" s="148" t="s">
        <v>14427</v>
      </c>
      <c r="D7" s="148">
        <v>1703150</v>
      </c>
      <c r="E7" s="148" t="s">
        <v>1708</v>
      </c>
      <c r="F7" s="149">
        <v>520</v>
      </c>
      <c r="G7" s="150">
        <v>0</v>
      </c>
      <c r="H7" s="150"/>
      <c r="I7" s="150">
        <v>8</v>
      </c>
      <c r="J7" s="150">
        <v>0</v>
      </c>
      <c r="K7" s="149">
        <v>528</v>
      </c>
      <c r="L7" s="149">
        <v>3881</v>
      </c>
      <c r="M7" s="151">
        <v>0.13604741046122135</v>
      </c>
      <c r="N7" s="149">
        <v>528</v>
      </c>
      <c r="O7" s="149">
        <v>0</v>
      </c>
      <c r="P7" s="149">
        <v>528</v>
      </c>
      <c r="Q7" s="152">
        <v>528</v>
      </c>
      <c r="R7" s="152">
        <v>528</v>
      </c>
    </row>
    <row r="8" spans="1:18" x14ac:dyDescent="0.25">
      <c r="A8" s="148">
        <v>1</v>
      </c>
      <c r="B8" s="148">
        <v>17</v>
      </c>
      <c r="C8" s="148" t="s">
        <v>14427</v>
      </c>
      <c r="D8" s="148">
        <v>1732580</v>
      </c>
      <c r="E8" s="148" t="s">
        <v>1709</v>
      </c>
      <c r="F8" s="149">
        <v>150</v>
      </c>
      <c r="G8" s="150">
        <v>0</v>
      </c>
      <c r="H8" s="150"/>
      <c r="I8" s="150">
        <v>2</v>
      </c>
      <c r="J8" s="150">
        <v>0</v>
      </c>
      <c r="K8" s="149">
        <v>152</v>
      </c>
      <c r="L8" s="149">
        <v>4752</v>
      </c>
      <c r="M8" s="151">
        <v>3.1986531986531987E-2</v>
      </c>
      <c r="N8" s="149">
        <v>152</v>
      </c>
      <c r="O8" s="149">
        <v>0</v>
      </c>
      <c r="P8" s="149">
        <v>0</v>
      </c>
      <c r="Q8" s="152">
        <v>0</v>
      </c>
      <c r="R8" s="152">
        <v>0</v>
      </c>
    </row>
    <row r="9" spans="1:18" x14ac:dyDescent="0.25">
      <c r="A9" s="148">
        <v>1</v>
      </c>
      <c r="B9" s="148">
        <v>17</v>
      </c>
      <c r="C9" s="148" t="s">
        <v>14427</v>
      </c>
      <c r="D9" s="148">
        <v>1703210</v>
      </c>
      <c r="E9" s="148" t="s">
        <v>1710</v>
      </c>
      <c r="F9" s="149">
        <v>16</v>
      </c>
      <c r="G9" s="150">
        <v>0</v>
      </c>
      <c r="H9" s="150"/>
      <c r="I9" s="150">
        <v>0</v>
      </c>
      <c r="J9" s="150">
        <v>0</v>
      </c>
      <c r="K9" s="149">
        <v>16</v>
      </c>
      <c r="L9" s="149">
        <v>86</v>
      </c>
      <c r="M9" s="151">
        <v>0.18604651162790697</v>
      </c>
      <c r="N9" s="149">
        <v>16</v>
      </c>
      <c r="O9" s="149">
        <v>16</v>
      </c>
      <c r="P9" s="149">
        <v>16</v>
      </c>
      <c r="Q9" s="152">
        <v>17.950900000000001</v>
      </c>
      <c r="R9" s="152">
        <v>18.601199999999999</v>
      </c>
    </row>
    <row r="10" spans="1:18" x14ac:dyDescent="0.25">
      <c r="A10" s="148">
        <v>1</v>
      </c>
      <c r="B10" s="148">
        <v>17</v>
      </c>
      <c r="C10" s="148" t="s">
        <v>14427</v>
      </c>
      <c r="D10" s="148">
        <v>1703270</v>
      </c>
      <c r="E10" s="148" t="s">
        <v>1711</v>
      </c>
      <c r="F10" s="149">
        <v>8</v>
      </c>
      <c r="G10" s="150">
        <v>0</v>
      </c>
      <c r="H10" s="150"/>
      <c r="I10" s="150">
        <v>0</v>
      </c>
      <c r="J10" s="150">
        <v>0</v>
      </c>
      <c r="K10" s="149">
        <v>8</v>
      </c>
      <c r="L10" s="149">
        <v>161</v>
      </c>
      <c r="M10" s="151">
        <v>4.9689440993788823E-2</v>
      </c>
      <c r="N10" s="149">
        <v>0</v>
      </c>
      <c r="O10" s="149">
        <v>0</v>
      </c>
      <c r="P10" s="149">
        <v>0</v>
      </c>
      <c r="Q10" s="152">
        <v>0</v>
      </c>
      <c r="R10" s="152">
        <v>0</v>
      </c>
    </row>
    <row r="11" spans="1:18" x14ac:dyDescent="0.25">
      <c r="A11" s="148">
        <v>1</v>
      </c>
      <c r="B11" s="148">
        <v>17</v>
      </c>
      <c r="C11" s="148" t="s">
        <v>14427</v>
      </c>
      <c r="D11" s="148">
        <v>1703300</v>
      </c>
      <c r="E11" s="148" t="s">
        <v>1712</v>
      </c>
      <c r="F11" s="149">
        <v>56</v>
      </c>
      <c r="G11" s="150">
        <v>0</v>
      </c>
      <c r="H11" s="150"/>
      <c r="I11" s="150">
        <v>2</v>
      </c>
      <c r="J11" s="150">
        <v>0</v>
      </c>
      <c r="K11" s="149">
        <v>58</v>
      </c>
      <c r="L11" s="149">
        <v>485</v>
      </c>
      <c r="M11" s="151">
        <v>0.11958762886597939</v>
      </c>
      <c r="N11" s="149">
        <v>58</v>
      </c>
      <c r="O11" s="149">
        <v>0</v>
      </c>
      <c r="P11" s="149">
        <v>58</v>
      </c>
      <c r="Q11" s="152">
        <v>58</v>
      </c>
      <c r="R11" s="152">
        <v>58</v>
      </c>
    </row>
    <row r="12" spans="1:18" x14ac:dyDescent="0.25">
      <c r="A12" s="148">
        <v>1</v>
      </c>
      <c r="B12" s="148">
        <v>17</v>
      </c>
      <c r="C12" s="148" t="s">
        <v>14427</v>
      </c>
      <c r="D12" s="148">
        <v>1703420</v>
      </c>
      <c r="E12" s="148" t="s">
        <v>1713</v>
      </c>
      <c r="F12" s="149">
        <v>14</v>
      </c>
      <c r="G12" s="150">
        <v>0</v>
      </c>
      <c r="H12" s="150"/>
      <c r="I12" s="150">
        <v>0</v>
      </c>
      <c r="J12" s="150">
        <v>0</v>
      </c>
      <c r="K12" s="149">
        <v>14</v>
      </c>
      <c r="L12" s="149">
        <v>111</v>
      </c>
      <c r="M12" s="151">
        <v>0.12612612612612611</v>
      </c>
      <c r="N12" s="149">
        <v>14</v>
      </c>
      <c r="O12" s="149">
        <v>0</v>
      </c>
      <c r="P12" s="149">
        <v>14</v>
      </c>
      <c r="Q12" s="152">
        <v>14</v>
      </c>
      <c r="R12" s="152">
        <v>14</v>
      </c>
    </row>
    <row r="13" spans="1:18" x14ac:dyDescent="0.25">
      <c r="A13" s="148">
        <v>1</v>
      </c>
      <c r="B13" s="148">
        <v>17</v>
      </c>
      <c r="C13" s="148" t="s">
        <v>14427</v>
      </c>
      <c r="D13" s="148">
        <v>1703450</v>
      </c>
      <c r="E13" s="148" t="s">
        <v>1714</v>
      </c>
      <c r="F13" s="149">
        <v>31</v>
      </c>
      <c r="G13" s="150">
        <v>0</v>
      </c>
      <c r="H13" s="150"/>
      <c r="I13" s="150">
        <v>1</v>
      </c>
      <c r="J13" s="150">
        <v>0</v>
      </c>
      <c r="K13" s="149">
        <v>32</v>
      </c>
      <c r="L13" s="149">
        <v>194</v>
      </c>
      <c r="M13" s="151">
        <v>0.16494845360824742</v>
      </c>
      <c r="N13" s="149">
        <v>32</v>
      </c>
      <c r="O13" s="149">
        <v>32</v>
      </c>
      <c r="P13" s="149">
        <v>32</v>
      </c>
      <c r="Q13" s="152">
        <v>33.331099999999992</v>
      </c>
      <c r="R13" s="152">
        <v>33.774799999999985</v>
      </c>
    </row>
    <row r="14" spans="1:18" x14ac:dyDescent="0.25">
      <c r="A14" s="148">
        <v>1</v>
      </c>
      <c r="B14" s="148">
        <v>17</v>
      </c>
      <c r="C14" s="148" t="s">
        <v>14427</v>
      </c>
      <c r="D14" s="148">
        <v>1703480</v>
      </c>
      <c r="E14" s="148" t="s">
        <v>1715</v>
      </c>
      <c r="F14" s="149">
        <v>279</v>
      </c>
      <c r="G14" s="150">
        <v>0</v>
      </c>
      <c r="H14" s="150"/>
      <c r="I14" s="150">
        <v>4</v>
      </c>
      <c r="J14" s="150">
        <v>0</v>
      </c>
      <c r="K14" s="149">
        <v>283</v>
      </c>
      <c r="L14" s="149">
        <v>1800</v>
      </c>
      <c r="M14" s="151">
        <v>0.15722222222222224</v>
      </c>
      <c r="N14" s="149">
        <v>283</v>
      </c>
      <c r="O14" s="149">
        <v>283</v>
      </c>
      <c r="P14" s="149">
        <v>283</v>
      </c>
      <c r="Q14" s="152">
        <v>284.92000000000007</v>
      </c>
      <c r="R14" s="152">
        <v>285.56000000000006</v>
      </c>
    </row>
    <row r="15" spans="1:18" x14ac:dyDescent="0.25">
      <c r="A15" s="148">
        <v>1</v>
      </c>
      <c r="B15" s="148">
        <v>17</v>
      </c>
      <c r="C15" s="148" t="s">
        <v>14427</v>
      </c>
      <c r="D15" s="148">
        <v>1703510</v>
      </c>
      <c r="E15" s="148" t="s">
        <v>1716</v>
      </c>
      <c r="F15" s="149">
        <v>116</v>
      </c>
      <c r="G15" s="150">
        <v>0</v>
      </c>
      <c r="H15" s="150"/>
      <c r="I15" s="150">
        <v>8</v>
      </c>
      <c r="J15" s="150">
        <v>0</v>
      </c>
      <c r="K15" s="149">
        <v>124</v>
      </c>
      <c r="L15" s="149">
        <v>921</v>
      </c>
      <c r="M15" s="151">
        <v>0.13463626492942454</v>
      </c>
      <c r="N15" s="149">
        <v>124</v>
      </c>
      <c r="O15" s="149">
        <v>0</v>
      </c>
      <c r="P15" s="149">
        <v>124</v>
      </c>
      <c r="Q15" s="152">
        <v>124</v>
      </c>
      <c r="R15" s="152">
        <v>124</v>
      </c>
    </row>
    <row r="16" spans="1:18" x14ac:dyDescent="0.25">
      <c r="A16" s="148">
        <v>1</v>
      </c>
      <c r="B16" s="148">
        <v>17</v>
      </c>
      <c r="C16" s="148" t="s">
        <v>14427</v>
      </c>
      <c r="D16" s="148">
        <v>1703600</v>
      </c>
      <c r="E16" s="148" t="s">
        <v>1717</v>
      </c>
      <c r="F16" s="149">
        <v>1391</v>
      </c>
      <c r="G16" s="150">
        <v>14</v>
      </c>
      <c r="H16" s="150"/>
      <c r="I16" s="150">
        <v>56</v>
      </c>
      <c r="J16" s="150">
        <v>0</v>
      </c>
      <c r="K16" s="149">
        <v>1461</v>
      </c>
      <c r="L16" s="149">
        <v>7133</v>
      </c>
      <c r="M16" s="151">
        <v>0.20482265526426469</v>
      </c>
      <c r="N16" s="149">
        <v>1461</v>
      </c>
      <c r="O16" s="149">
        <v>1461</v>
      </c>
      <c r="P16" s="149">
        <v>1461</v>
      </c>
      <c r="Q16" s="152">
        <v>1846</v>
      </c>
      <c r="R16" s="152">
        <v>2231</v>
      </c>
    </row>
    <row r="17" spans="1:18" x14ac:dyDescent="0.25">
      <c r="A17" s="148">
        <v>1</v>
      </c>
      <c r="B17" s="148">
        <v>17</v>
      </c>
      <c r="C17" s="148" t="s">
        <v>14427</v>
      </c>
      <c r="D17" s="148">
        <v>1703660</v>
      </c>
      <c r="E17" s="148" t="s">
        <v>1718</v>
      </c>
      <c r="F17" s="149">
        <v>31</v>
      </c>
      <c r="G17" s="150">
        <v>0</v>
      </c>
      <c r="H17" s="150"/>
      <c r="I17" s="150">
        <v>1</v>
      </c>
      <c r="J17" s="150">
        <v>0</v>
      </c>
      <c r="K17" s="149">
        <v>32</v>
      </c>
      <c r="L17" s="149">
        <v>351</v>
      </c>
      <c r="M17" s="151">
        <v>9.1168091168091173E-2</v>
      </c>
      <c r="N17" s="149">
        <v>32</v>
      </c>
      <c r="O17" s="149">
        <v>0</v>
      </c>
      <c r="P17" s="149">
        <v>32</v>
      </c>
      <c r="Q17" s="152">
        <v>32</v>
      </c>
      <c r="R17" s="152">
        <v>32</v>
      </c>
    </row>
    <row r="18" spans="1:18" x14ac:dyDescent="0.25">
      <c r="A18" s="148">
        <v>1</v>
      </c>
      <c r="B18" s="148">
        <v>17</v>
      </c>
      <c r="C18" s="148" t="s">
        <v>14427</v>
      </c>
      <c r="D18" s="148">
        <v>1703690</v>
      </c>
      <c r="E18" s="148" t="s">
        <v>1719</v>
      </c>
      <c r="F18" s="149">
        <v>110</v>
      </c>
      <c r="G18" s="150">
        <v>0</v>
      </c>
      <c r="H18" s="150"/>
      <c r="I18" s="150">
        <v>3</v>
      </c>
      <c r="J18" s="150">
        <v>0</v>
      </c>
      <c r="K18" s="149">
        <v>113</v>
      </c>
      <c r="L18" s="149">
        <v>781</v>
      </c>
      <c r="M18" s="151">
        <v>0.14468629961587709</v>
      </c>
      <c r="N18" s="149">
        <v>113</v>
      </c>
      <c r="O18" s="149">
        <v>0</v>
      </c>
      <c r="P18" s="149">
        <v>113</v>
      </c>
      <c r="Q18" s="152">
        <v>113</v>
      </c>
      <c r="R18" s="152">
        <v>113</v>
      </c>
    </row>
    <row r="19" spans="1:18" x14ac:dyDescent="0.25">
      <c r="A19" s="148">
        <v>1</v>
      </c>
      <c r="B19" s="148">
        <v>17</v>
      </c>
      <c r="C19" s="148" t="s">
        <v>14427</v>
      </c>
      <c r="D19" s="148">
        <v>1703750</v>
      </c>
      <c r="E19" s="148" t="s">
        <v>1720</v>
      </c>
      <c r="F19" s="149">
        <v>147</v>
      </c>
      <c r="G19" s="150">
        <v>0</v>
      </c>
      <c r="H19" s="150"/>
      <c r="I19" s="150">
        <v>4</v>
      </c>
      <c r="J19" s="150">
        <v>0</v>
      </c>
      <c r="K19" s="149">
        <v>151</v>
      </c>
      <c r="L19" s="149">
        <v>701</v>
      </c>
      <c r="M19" s="151">
        <v>0.21540656205420827</v>
      </c>
      <c r="N19" s="149">
        <v>151</v>
      </c>
      <c r="O19" s="149">
        <v>151</v>
      </c>
      <c r="P19" s="149">
        <v>151</v>
      </c>
      <c r="Q19" s="152">
        <v>182.33815000000001</v>
      </c>
      <c r="R19" s="152">
        <v>192.7842</v>
      </c>
    </row>
    <row r="20" spans="1:18" x14ac:dyDescent="0.25">
      <c r="A20" s="148">
        <v>1</v>
      </c>
      <c r="B20" s="148">
        <v>17</v>
      </c>
      <c r="C20" s="148" t="s">
        <v>14427</v>
      </c>
      <c r="D20" s="148">
        <v>1703780</v>
      </c>
      <c r="E20" s="148" t="s">
        <v>1721</v>
      </c>
      <c r="F20" s="149">
        <v>84</v>
      </c>
      <c r="G20" s="150">
        <v>0</v>
      </c>
      <c r="H20" s="150"/>
      <c r="I20" s="150">
        <v>2</v>
      </c>
      <c r="J20" s="150">
        <v>0</v>
      </c>
      <c r="K20" s="149">
        <v>86</v>
      </c>
      <c r="L20" s="149">
        <v>546</v>
      </c>
      <c r="M20" s="151">
        <v>0.1575091575091575</v>
      </c>
      <c r="N20" s="149">
        <v>86</v>
      </c>
      <c r="O20" s="149">
        <v>86</v>
      </c>
      <c r="P20" s="149">
        <v>86</v>
      </c>
      <c r="Q20" s="152">
        <v>86.6999</v>
      </c>
      <c r="R20" s="152">
        <v>86.933199999999999</v>
      </c>
    </row>
    <row r="21" spans="1:18" x14ac:dyDescent="0.25">
      <c r="A21" s="148">
        <v>1</v>
      </c>
      <c r="B21" s="148">
        <v>17</v>
      </c>
      <c r="C21" s="148" t="s">
        <v>14427</v>
      </c>
      <c r="D21" s="148">
        <v>1703810</v>
      </c>
      <c r="E21" s="148" t="s">
        <v>1722</v>
      </c>
      <c r="F21" s="149">
        <v>34</v>
      </c>
      <c r="G21" s="150">
        <v>0</v>
      </c>
      <c r="H21" s="150"/>
      <c r="I21" s="150">
        <v>1</v>
      </c>
      <c r="J21" s="150">
        <v>0</v>
      </c>
      <c r="K21" s="149">
        <v>35</v>
      </c>
      <c r="L21" s="149">
        <v>337</v>
      </c>
      <c r="M21" s="151">
        <v>0.10385756676557864</v>
      </c>
      <c r="N21" s="149">
        <v>35</v>
      </c>
      <c r="O21" s="149">
        <v>0</v>
      </c>
      <c r="P21" s="149">
        <v>35</v>
      </c>
      <c r="Q21" s="152">
        <v>35</v>
      </c>
      <c r="R21" s="152">
        <v>35</v>
      </c>
    </row>
    <row r="22" spans="1:18" x14ac:dyDescent="0.25">
      <c r="A22" s="148">
        <v>1</v>
      </c>
      <c r="B22" s="148">
        <v>17</v>
      </c>
      <c r="C22" s="148" t="s">
        <v>14427</v>
      </c>
      <c r="D22" s="148">
        <v>1703840</v>
      </c>
      <c r="E22" s="148" t="s">
        <v>1723</v>
      </c>
      <c r="F22" s="149">
        <v>219</v>
      </c>
      <c r="G22" s="150">
        <v>0</v>
      </c>
      <c r="H22" s="150"/>
      <c r="I22" s="150">
        <v>3</v>
      </c>
      <c r="J22" s="150">
        <v>0</v>
      </c>
      <c r="K22" s="149">
        <v>222</v>
      </c>
      <c r="L22" s="149">
        <v>3066</v>
      </c>
      <c r="M22" s="151">
        <v>7.2407045009784732E-2</v>
      </c>
      <c r="N22" s="149">
        <v>222</v>
      </c>
      <c r="O22" s="149">
        <v>0</v>
      </c>
      <c r="P22" s="149">
        <v>222</v>
      </c>
      <c r="Q22" s="152">
        <v>222</v>
      </c>
      <c r="R22" s="152">
        <v>222</v>
      </c>
    </row>
    <row r="23" spans="1:18" x14ac:dyDescent="0.25">
      <c r="A23" s="148">
        <v>1</v>
      </c>
      <c r="B23" s="148">
        <v>17</v>
      </c>
      <c r="C23" s="148" t="s">
        <v>14427</v>
      </c>
      <c r="D23" s="148">
        <v>1703870</v>
      </c>
      <c r="E23" s="148" t="s">
        <v>1724</v>
      </c>
      <c r="F23" s="149">
        <v>139</v>
      </c>
      <c r="G23" s="150">
        <v>47</v>
      </c>
      <c r="H23" s="150"/>
      <c r="I23" s="150">
        <v>2</v>
      </c>
      <c r="J23" s="150">
        <v>0</v>
      </c>
      <c r="K23" s="149">
        <v>188</v>
      </c>
      <c r="L23" s="149">
        <v>2608</v>
      </c>
      <c r="M23" s="151">
        <v>7.2085889570552147E-2</v>
      </c>
      <c r="N23" s="149">
        <v>188</v>
      </c>
      <c r="O23" s="149">
        <v>0</v>
      </c>
      <c r="P23" s="149">
        <v>188</v>
      </c>
      <c r="Q23" s="152">
        <v>188</v>
      </c>
      <c r="R23" s="152">
        <v>188</v>
      </c>
    </row>
    <row r="24" spans="1:18" x14ac:dyDescent="0.25">
      <c r="A24" s="148">
        <v>1</v>
      </c>
      <c r="B24" s="148">
        <v>17</v>
      </c>
      <c r="C24" s="148" t="s">
        <v>14427</v>
      </c>
      <c r="D24" s="148">
        <v>1703900</v>
      </c>
      <c r="E24" s="148" t="s">
        <v>1725</v>
      </c>
      <c r="F24" s="149">
        <v>94</v>
      </c>
      <c r="G24" s="150">
        <v>0</v>
      </c>
      <c r="H24" s="150"/>
      <c r="I24" s="150">
        <v>1</v>
      </c>
      <c r="J24" s="150">
        <v>0</v>
      </c>
      <c r="K24" s="149">
        <v>95</v>
      </c>
      <c r="L24" s="149">
        <v>2314</v>
      </c>
      <c r="M24" s="151">
        <v>4.1054451166810717E-2</v>
      </c>
      <c r="N24" s="149">
        <v>95</v>
      </c>
      <c r="O24" s="149">
        <v>0</v>
      </c>
      <c r="P24" s="149">
        <v>0</v>
      </c>
      <c r="Q24" s="152">
        <v>0</v>
      </c>
      <c r="R24" s="152">
        <v>0</v>
      </c>
    </row>
    <row r="25" spans="1:18" x14ac:dyDescent="0.25">
      <c r="A25" s="148">
        <v>1</v>
      </c>
      <c r="B25" s="148">
        <v>17</v>
      </c>
      <c r="C25" s="148" t="s">
        <v>14427</v>
      </c>
      <c r="D25" s="148">
        <v>1703930</v>
      </c>
      <c r="E25" s="148" t="s">
        <v>1726</v>
      </c>
      <c r="F25" s="149">
        <v>197</v>
      </c>
      <c r="G25" s="150">
        <v>0</v>
      </c>
      <c r="H25" s="150"/>
      <c r="I25" s="150">
        <v>3</v>
      </c>
      <c r="J25" s="150">
        <v>0</v>
      </c>
      <c r="K25" s="149">
        <v>200</v>
      </c>
      <c r="L25" s="149">
        <v>1262</v>
      </c>
      <c r="M25" s="151">
        <v>0.15847860538827258</v>
      </c>
      <c r="N25" s="149">
        <v>200</v>
      </c>
      <c r="O25" s="149">
        <v>200</v>
      </c>
      <c r="P25" s="149">
        <v>200</v>
      </c>
      <c r="Q25" s="152">
        <v>202.53529999999998</v>
      </c>
      <c r="R25" s="152">
        <v>203.38039999999998</v>
      </c>
    </row>
    <row r="26" spans="1:18" x14ac:dyDescent="0.25">
      <c r="A26" s="148">
        <v>1</v>
      </c>
      <c r="B26" s="148">
        <v>17</v>
      </c>
      <c r="C26" s="148" t="s">
        <v>14427</v>
      </c>
      <c r="D26" s="148">
        <v>1703960</v>
      </c>
      <c r="E26" s="148" t="s">
        <v>1727</v>
      </c>
      <c r="F26" s="149">
        <v>99</v>
      </c>
      <c r="G26" s="150">
        <v>0</v>
      </c>
      <c r="H26" s="150"/>
      <c r="I26" s="150">
        <v>4</v>
      </c>
      <c r="J26" s="150">
        <v>0</v>
      </c>
      <c r="K26" s="149">
        <v>103</v>
      </c>
      <c r="L26" s="149">
        <v>909</v>
      </c>
      <c r="M26" s="151">
        <v>0.11331133113311331</v>
      </c>
      <c r="N26" s="149">
        <v>103</v>
      </c>
      <c r="O26" s="149">
        <v>0</v>
      </c>
      <c r="P26" s="149">
        <v>103</v>
      </c>
      <c r="Q26" s="152">
        <v>103</v>
      </c>
      <c r="R26" s="152">
        <v>103</v>
      </c>
    </row>
    <row r="27" spans="1:18" x14ac:dyDescent="0.25">
      <c r="A27" s="148">
        <v>1</v>
      </c>
      <c r="B27" s="148">
        <v>17</v>
      </c>
      <c r="C27" s="148" t="s">
        <v>14427</v>
      </c>
      <c r="D27" s="148">
        <v>1703990</v>
      </c>
      <c r="E27" s="148" t="s">
        <v>1728</v>
      </c>
      <c r="F27" s="149">
        <v>133</v>
      </c>
      <c r="G27" s="150">
        <v>0</v>
      </c>
      <c r="H27" s="150"/>
      <c r="I27" s="150">
        <v>5</v>
      </c>
      <c r="J27" s="150">
        <v>0</v>
      </c>
      <c r="K27" s="149">
        <v>138</v>
      </c>
      <c r="L27" s="149">
        <v>1003</v>
      </c>
      <c r="M27" s="151">
        <v>0.13758723828514458</v>
      </c>
      <c r="N27" s="149">
        <v>138</v>
      </c>
      <c r="O27" s="149">
        <v>0</v>
      </c>
      <c r="P27" s="149">
        <v>138</v>
      </c>
      <c r="Q27" s="152">
        <v>138</v>
      </c>
      <c r="R27" s="152">
        <v>138</v>
      </c>
    </row>
    <row r="28" spans="1:18" x14ac:dyDescent="0.25">
      <c r="A28" s="148">
        <v>1</v>
      </c>
      <c r="B28" s="148">
        <v>17</v>
      </c>
      <c r="C28" s="148" t="s">
        <v>14427</v>
      </c>
      <c r="D28" s="148">
        <v>1704020</v>
      </c>
      <c r="E28" s="148" t="s">
        <v>1729</v>
      </c>
      <c r="F28" s="149">
        <v>412</v>
      </c>
      <c r="G28" s="150">
        <v>0</v>
      </c>
      <c r="H28" s="150"/>
      <c r="I28" s="150">
        <v>6</v>
      </c>
      <c r="J28" s="150">
        <v>0</v>
      </c>
      <c r="K28" s="149">
        <v>418</v>
      </c>
      <c r="L28" s="149">
        <v>2065</v>
      </c>
      <c r="M28" s="151">
        <v>0.20242130750605328</v>
      </c>
      <c r="N28" s="149">
        <v>418</v>
      </c>
      <c r="O28" s="149">
        <v>418</v>
      </c>
      <c r="P28" s="149">
        <v>418</v>
      </c>
      <c r="Q28" s="152">
        <v>490.20474999999999</v>
      </c>
      <c r="R28" s="152">
        <v>514.27300000000002</v>
      </c>
    </row>
    <row r="29" spans="1:18" x14ac:dyDescent="0.25">
      <c r="A29" s="148">
        <v>1</v>
      </c>
      <c r="B29" s="148">
        <v>17</v>
      </c>
      <c r="C29" s="148" t="s">
        <v>14427</v>
      </c>
      <c r="D29" s="148">
        <v>1704140</v>
      </c>
      <c r="E29" s="148" t="s">
        <v>1730</v>
      </c>
      <c r="F29" s="149">
        <v>253</v>
      </c>
      <c r="G29" s="150">
        <v>0</v>
      </c>
      <c r="H29" s="150"/>
      <c r="I29" s="150">
        <v>4</v>
      </c>
      <c r="J29" s="150">
        <v>0</v>
      </c>
      <c r="K29" s="149">
        <v>257</v>
      </c>
      <c r="L29" s="149">
        <v>6494</v>
      </c>
      <c r="M29" s="151">
        <v>3.9574992300585157E-2</v>
      </c>
      <c r="N29" s="149">
        <v>257</v>
      </c>
      <c r="O29" s="149">
        <v>0</v>
      </c>
      <c r="P29" s="149">
        <v>0</v>
      </c>
      <c r="Q29" s="152">
        <v>0</v>
      </c>
      <c r="R29" s="152">
        <v>0</v>
      </c>
    </row>
    <row r="30" spans="1:18" x14ac:dyDescent="0.25">
      <c r="A30" s="148">
        <v>1</v>
      </c>
      <c r="B30" s="148">
        <v>17</v>
      </c>
      <c r="C30" s="148" t="s">
        <v>14427</v>
      </c>
      <c r="D30" s="148">
        <v>1704230</v>
      </c>
      <c r="E30" s="148" t="s">
        <v>1731</v>
      </c>
      <c r="F30" s="149">
        <v>9</v>
      </c>
      <c r="G30" s="150">
        <v>0</v>
      </c>
      <c r="H30" s="150"/>
      <c r="I30" s="150">
        <v>0</v>
      </c>
      <c r="J30" s="150">
        <v>0</v>
      </c>
      <c r="K30" s="149">
        <v>9</v>
      </c>
      <c r="L30" s="149">
        <v>85</v>
      </c>
      <c r="M30" s="151">
        <v>0.10588235294117647</v>
      </c>
      <c r="N30" s="149">
        <v>0</v>
      </c>
      <c r="O30" s="149">
        <v>0</v>
      </c>
      <c r="P30" s="149">
        <v>0</v>
      </c>
      <c r="Q30" s="152">
        <v>0</v>
      </c>
      <c r="R30" s="152">
        <v>0</v>
      </c>
    </row>
    <row r="31" spans="1:18" x14ac:dyDescent="0.25">
      <c r="A31" s="148">
        <v>1</v>
      </c>
      <c r="B31" s="148">
        <v>17</v>
      </c>
      <c r="C31" s="148" t="s">
        <v>14427</v>
      </c>
      <c r="D31" s="148">
        <v>1704200</v>
      </c>
      <c r="E31" s="148" t="s">
        <v>1732</v>
      </c>
      <c r="F31" s="149">
        <v>15</v>
      </c>
      <c r="G31" s="150">
        <v>0</v>
      </c>
      <c r="H31" s="150"/>
      <c r="I31" s="150">
        <v>0</v>
      </c>
      <c r="J31" s="150">
        <v>0</v>
      </c>
      <c r="K31" s="149">
        <v>15</v>
      </c>
      <c r="L31" s="149">
        <v>78</v>
      </c>
      <c r="M31" s="151">
        <v>0.19230769230769232</v>
      </c>
      <c r="N31" s="149">
        <v>15</v>
      </c>
      <c r="O31" s="149">
        <v>15</v>
      </c>
      <c r="P31" s="149">
        <v>15</v>
      </c>
      <c r="Q31" s="152">
        <v>17.135700000000007</v>
      </c>
      <c r="R31" s="152">
        <v>17.847600000000007</v>
      </c>
    </row>
    <row r="32" spans="1:18" x14ac:dyDescent="0.25">
      <c r="A32" s="148">
        <v>1</v>
      </c>
      <c r="B32" s="148">
        <v>17</v>
      </c>
      <c r="C32" s="148" t="s">
        <v>14427</v>
      </c>
      <c r="D32" s="148">
        <v>1704260</v>
      </c>
      <c r="E32" s="148" t="s">
        <v>1733</v>
      </c>
      <c r="F32" s="149">
        <v>229</v>
      </c>
      <c r="G32" s="150">
        <v>0</v>
      </c>
      <c r="H32" s="150"/>
      <c r="I32" s="150">
        <v>10</v>
      </c>
      <c r="J32" s="150">
        <v>0</v>
      </c>
      <c r="K32" s="149">
        <v>239</v>
      </c>
      <c r="L32" s="149">
        <v>1984</v>
      </c>
      <c r="M32" s="151">
        <v>0.12046370967741936</v>
      </c>
      <c r="N32" s="149">
        <v>239</v>
      </c>
      <c r="O32" s="149">
        <v>0</v>
      </c>
      <c r="P32" s="149">
        <v>239</v>
      </c>
      <c r="Q32" s="152">
        <v>239</v>
      </c>
      <c r="R32" s="152">
        <v>239</v>
      </c>
    </row>
    <row r="33" spans="1:18" x14ac:dyDescent="0.25">
      <c r="A33" s="148">
        <v>1</v>
      </c>
      <c r="B33" s="148">
        <v>17</v>
      </c>
      <c r="C33" s="148" t="s">
        <v>14427</v>
      </c>
      <c r="D33" s="148">
        <v>1704340</v>
      </c>
      <c r="E33" s="148" t="s">
        <v>1734</v>
      </c>
      <c r="F33" s="149">
        <v>24</v>
      </c>
      <c r="G33" s="150">
        <v>0</v>
      </c>
      <c r="H33" s="150"/>
      <c r="I33" s="150">
        <v>0</v>
      </c>
      <c r="J33" s="150">
        <v>0</v>
      </c>
      <c r="K33" s="149">
        <v>24</v>
      </c>
      <c r="L33" s="149">
        <v>177</v>
      </c>
      <c r="M33" s="151">
        <v>0.13559322033898305</v>
      </c>
      <c r="N33" s="149">
        <v>24</v>
      </c>
      <c r="O33" s="149">
        <v>0</v>
      </c>
      <c r="P33" s="149">
        <v>24</v>
      </c>
      <c r="Q33" s="152">
        <v>24</v>
      </c>
      <c r="R33" s="152">
        <v>24</v>
      </c>
    </row>
    <row r="34" spans="1:18" x14ac:dyDescent="0.25">
      <c r="A34" s="148">
        <v>1</v>
      </c>
      <c r="B34" s="148">
        <v>17</v>
      </c>
      <c r="C34" s="148" t="s">
        <v>14427</v>
      </c>
      <c r="D34" s="148">
        <v>1704380</v>
      </c>
      <c r="E34" s="148" t="s">
        <v>1735</v>
      </c>
      <c r="F34" s="149">
        <v>79</v>
      </c>
      <c r="G34" s="150">
        <v>0</v>
      </c>
      <c r="H34" s="150"/>
      <c r="I34" s="150">
        <v>1</v>
      </c>
      <c r="J34" s="150">
        <v>0</v>
      </c>
      <c r="K34" s="149">
        <v>80</v>
      </c>
      <c r="L34" s="149">
        <v>601</v>
      </c>
      <c r="M34" s="151">
        <v>0.13311148086522462</v>
      </c>
      <c r="N34" s="149">
        <v>80</v>
      </c>
      <c r="O34" s="149">
        <v>0</v>
      </c>
      <c r="P34" s="149">
        <v>80</v>
      </c>
      <c r="Q34" s="152">
        <v>80</v>
      </c>
      <c r="R34" s="152">
        <v>80</v>
      </c>
    </row>
    <row r="35" spans="1:18" x14ac:dyDescent="0.25">
      <c r="A35" s="148">
        <v>1</v>
      </c>
      <c r="B35" s="148">
        <v>17</v>
      </c>
      <c r="C35" s="148" t="s">
        <v>14427</v>
      </c>
      <c r="D35" s="148">
        <v>1704440</v>
      </c>
      <c r="E35" s="148" t="s">
        <v>1736</v>
      </c>
      <c r="F35" s="149">
        <v>34</v>
      </c>
      <c r="G35" s="150">
        <v>0</v>
      </c>
      <c r="H35" s="150"/>
      <c r="I35" s="150">
        <v>1</v>
      </c>
      <c r="J35" s="150">
        <v>0</v>
      </c>
      <c r="K35" s="149">
        <v>35</v>
      </c>
      <c r="L35" s="149">
        <v>281</v>
      </c>
      <c r="M35" s="151">
        <v>0.12455516014234876</v>
      </c>
      <c r="N35" s="149">
        <v>35</v>
      </c>
      <c r="O35" s="149">
        <v>0</v>
      </c>
      <c r="P35" s="149">
        <v>35</v>
      </c>
      <c r="Q35" s="152">
        <v>35</v>
      </c>
      <c r="R35" s="152">
        <v>35</v>
      </c>
    </row>
    <row r="36" spans="1:18" x14ac:dyDescent="0.25">
      <c r="A36" s="148">
        <v>1</v>
      </c>
      <c r="B36" s="148">
        <v>17</v>
      </c>
      <c r="C36" s="148" t="s">
        <v>14427</v>
      </c>
      <c r="D36" s="148">
        <v>1704470</v>
      </c>
      <c r="E36" s="148" t="s">
        <v>1737</v>
      </c>
      <c r="F36" s="149">
        <v>87</v>
      </c>
      <c r="G36" s="150">
        <v>0</v>
      </c>
      <c r="H36" s="150"/>
      <c r="I36" s="150">
        <v>4</v>
      </c>
      <c r="J36" s="150">
        <v>0</v>
      </c>
      <c r="K36" s="149">
        <v>91</v>
      </c>
      <c r="L36" s="149">
        <v>991</v>
      </c>
      <c r="M36" s="151">
        <v>9.1826437941473257E-2</v>
      </c>
      <c r="N36" s="149">
        <v>91</v>
      </c>
      <c r="O36" s="149">
        <v>0</v>
      </c>
      <c r="P36" s="149">
        <v>91</v>
      </c>
      <c r="Q36" s="152">
        <v>91</v>
      </c>
      <c r="R36" s="152">
        <v>91</v>
      </c>
    </row>
    <row r="37" spans="1:18" x14ac:dyDescent="0.25">
      <c r="A37" s="148">
        <v>1</v>
      </c>
      <c r="B37" s="148">
        <v>17</v>
      </c>
      <c r="C37" s="148" t="s">
        <v>14427</v>
      </c>
      <c r="D37" s="148">
        <v>1704560</v>
      </c>
      <c r="E37" s="148" t="s">
        <v>1738</v>
      </c>
      <c r="F37" s="149">
        <v>130</v>
      </c>
      <c r="G37" s="150">
        <v>0</v>
      </c>
      <c r="H37" s="150"/>
      <c r="I37" s="150">
        <v>2</v>
      </c>
      <c r="J37" s="150">
        <v>0</v>
      </c>
      <c r="K37" s="149">
        <v>132</v>
      </c>
      <c r="L37" s="149">
        <v>774</v>
      </c>
      <c r="M37" s="151">
        <v>0.17054263565891473</v>
      </c>
      <c r="N37" s="149">
        <v>132</v>
      </c>
      <c r="O37" s="149">
        <v>132</v>
      </c>
      <c r="P37" s="149">
        <v>132</v>
      </c>
      <c r="Q37" s="152">
        <v>140.55809999999997</v>
      </c>
      <c r="R37" s="152">
        <v>143.41079999999994</v>
      </c>
    </row>
    <row r="38" spans="1:18" x14ac:dyDescent="0.25">
      <c r="A38" s="148">
        <v>1</v>
      </c>
      <c r="B38" s="148">
        <v>17</v>
      </c>
      <c r="C38" s="148" t="s">
        <v>14427</v>
      </c>
      <c r="D38" s="148">
        <v>1704620</v>
      </c>
      <c r="E38" s="148" t="s">
        <v>1739</v>
      </c>
      <c r="F38" s="149">
        <v>143</v>
      </c>
      <c r="G38" s="150">
        <v>0</v>
      </c>
      <c r="H38" s="150"/>
      <c r="I38" s="150">
        <v>7</v>
      </c>
      <c r="J38" s="150">
        <v>0</v>
      </c>
      <c r="K38" s="149">
        <v>150</v>
      </c>
      <c r="L38" s="149">
        <v>1203</v>
      </c>
      <c r="M38" s="151">
        <v>0.12468827930174564</v>
      </c>
      <c r="N38" s="149">
        <v>150</v>
      </c>
      <c r="O38" s="149">
        <v>0</v>
      </c>
      <c r="P38" s="149">
        <v>150</v>
      </c>
      <c r="Q38" s="152">
        <v>150</v>
      </c>
      <c r="R38" s="152">
        <v>150</v>
      </c>
    </row>
    <row r="39" spans="1:18" x14ac:dyDescent="0.25">
      <c r="A39" s="148">
        <v>1</v>
      </c>
      <c r="B39" s="148">
        <v>17</v>
      </c>
      <c r="C39" s="148" t="s">
        <v>14427</v>
      </c>
      <c r="D39" s="148">
        <v>1704680</v>
      </c>
      <c r="E39" s="148" t="s">
        <v>1740</v>
      </c>
      <c r="F39" s="149">
        <v>2805</v>
      </c>
      <c r="G39" s="150">
        <v>0</v>
      </c>
      <c r="H39" s="150"/>
      <c r="I39" s="150">
        <v>37</v>
      </c>
      <c r="J39" s="150">
        <v>0</v>
      </c>
      <c r="K39" s="149">
        <v>2842</v>
      </c>
      <c r="L39" s="149">
        <v>13332</v>
      </c>
      <c r="M39" s="151">
        <v>0.21317131713171317</v>
      </c>
      <c r="N39" s="149">
        <v>2842</v>
      </c>
      <c r="O39" s="149">
        <v>2842</v>
      </c>
      <c r="P39" s="149">
        <v>2842</v>
      </c>
      <c r="Q39" s="152">
        <v>4207.5</v>
      </c>
      <c r="R39" s="152">
        <v>5573</v>
      </c>
    </row>
    <row r="40" spans="1:18" x14ac:dyDescent="0.25">
      <c r="A40" s="148">
        <v>1</v>
      </c>
      <c r="B40" s="148">
        <v>17</v>
      </c>
      <c r="C40" s="148" t="s">
        <v>14427</v>
      </c>
      <c r="D40" s="148">
        <v>1704710</v>
      </c>
      <c r="E40" s="148" t="s">
        <v>1741</v>
      </c>
      <c r="F40" s="149">
        <v>1741</v>
      </c>
      <c r="G40" s="150">
        <v>0</v>
      </c>
      <c r="H40" s="150"/>
      <c r="I40" s="150">
        <v>22</v>
      </c>
      <c r="J40" s="150">
        <v>0</v>
      </c>
      <c r="K40" s="149">
        <v>1763</v>
      </c>
      <c r="L40" s="149">
        <v>12777</v>
      </c>
      <c r="M40" s="151">
        <v>0.13798231196681537</v>
      </c>
      <c r="N40" s="149">
        <v>1763</v>
      </c>
      <c r="O40" s="149">
        <v>0</v>
      </c>
      <c r="P40" s="149">
        <v>1763</v>
      </c>
      <c r="Q40" s="152">
        <v>2299</v>
      </c>
      <c r="R40" s="152">
        <v>2835</v>
      </c>
    </row>
    <row r="41" spans="1:18" x14ac:dyDescent="0.25">
      <c r="A41" s="148">
        <v>1</v>
      </c>
      <c r="B41" s="148">
        <v>17</v>
      </c>
      <c r="C41" s="148" t="s">
        <v>14427</v>
      </c>
      <c r="D41" s="148">
        <v>1704740</v>
      </c>
      <c r="E41" s="148" t="s">
        <v>1742</v>
      </c>
      <c r="F41" s="149">
        <v>14</v>
      </c>
      <c r="G41" s="150">
        <v>0</v>
      </c>
      <c r="H41" s="150"/>
      <c r="I41" s="150">
        <v>0</v>
      </c>
      <c r="J41" s="150">
        <v>0</v>
      </c>
      <c r="K41" s="149">
        <v>14</v>
      </c>
      <c r="L41" s="149">
        <v>375</v>
      </c>
      <c r="M41" s="151">
        <v>3.7333333333333343E-2</v>
      </c>
      <c r="N41" s="149">
        <v>14</v>
      </c>
      <c r="O41" s="149">
        <v>0</v>
      </c>
      <c r="P41" s="149">
        <v>0</v>
      </c>
      <c r="Q41" s="152">
        <v>0</v>
      </c>
      <c r="R41" s="152">
        <v>0</v>
      </c>
    </row>
    <row r="42" spans="1:18" x14ac:dyDescent="0.25">
      <c r="A42" s="148">
        <v>1</v>
      </c>
      <c r="B42" s="148">
        <v>17</v>
      </c>
      <c r="C42" s="148" t="s">
        <v>14427</v>
      </c>
      <c r="D42" s="148">
        <v>1704800</v>
      </c>
      <c r="E42" s="148" t="s">
        <v>1743</v>
      </c>
      <c r="F42" s="149">
        <v>47</v>
      </c>
      <c r="G42" s="150">
        <v>0</v>
      </c>
      <c r="H42" s="150"/>
      <c r="I42" s="150">
        <v>1</v>
      </c>
      <c r="J42" s="150">
        <v>0</v>
      </c>
      <c r="K42" s="149">
        <v>48</v>
      </c>
      <c r="L42" s="149">
        <v>814</v>
      </c>
      <c r="M42" s="151">
        <v>5.896805896805897E-2</v>
      </c>
      <c r="N42" s="149">
        <v>48</v>
      </c>
      <c r="O42" s="149">
        <v>0</v>
      </c>
      <c r="P42" s="149">
        <v>48</v>
      </c>
      <c r="Q42" s="152">
        <v>48</v>
      </c>
      <c r="R42" s="152">
        <v>48</v>
      </c>
    </row>
    <row r="43" spans="1:18" x14ac:dyDescent="0.25">
      <c r="A43" s="148">
        <v>1</v>
      </c>
      <c r="B43" s="148">
        <v>17</v>
      </c>
      <c r="C43" s="148" t="s">
        <v>14427</v>
      </c>
      <c r="D43" s="148">
        <v>1704920</v>
      </c>
      <c r="E43" s="148" t="s">
        <v>1744</v>
      </c>
      <c r="F43" s="149">
        <v>318</v>
      </c>
      <c r="G43" s="150">
        <v>0</v>
      </c>
      <c r="H43" s="150"/>
      <c r="I43" s="150">
        <v>15</v>
      </c>
      <c r="J43" s="150">
        <v>0</v>
      </c>
      <c r="K43" s="149">
        <v>333</v>
      </c>
      <c r="L43" s="149">
        <v>5230</v>
      </c>
      <c r="M43" s="151">
        <v>6.3671128107074565E-2</v>
      </c>
      <c r="N43" s="149">
        <v>333</v>
      </c>
      <c r="O43" s="149">
        <v>0</v>
      </c>
      <c r="P43" s="149">
        <v>333</v>
      </c>
      <c r="Q43" s="152">
        <v>333</v>
      </c>
      <c r="R43" s="152">
        <v>333</v>
      </c>
    </row>
    <row r="44" spans="1:18" x14ac:dyDescent="0.25">
      <c r="A44" s="148">
        <v>1</v>
      </c>
      <c r="B44" s="148">
        <v>17</v>
      </c>
      <c r="C44" s="148" t="s">
        <v>14427</v>
      </c>
      <c r="D44" s="148">
        <v>1704950</v>
      </c>
      <c r="E44" s="148" t="s">
        <v>1745</v>
      </c>
      <c r="F44" s="149">
        <v>35</v>
      </c>
      <c r="G44" s="150">
        <v>0</v>
      </c>
      <c r="H44" s="150"/>
      <c r="I44" s="150">
        <v>0</v>
      </c>
      <c r="J44" s="150">
        <v>0</v>
      </c>
      <c r="K44" s="149">
        <v>35</v>
      </c>
      <c r="L44" s="149">
        <v>248</v>
      </c>
      <c r="M44" s="151">
        <v>0.14112903225806453</v>
      </c>
      <c r="N44" s="149">
        <v>35</v>
      </c>
      <c r="O44" s="149">
        <v>0</v>
      </c>
      <c r="P44" s="149">
        <v>35</v>
      </c>
      <c r="Q44" s="152">
        <v>35</v>
      </c>
      <c r="R44" s="152">
        <v>35</v>
      </c>
    </row>
    <row r="45" spans="1:18" x14ac:dyDescent="0.25">
      <c r="A45" s="148">
        <v>1</v>
      </c>
      <c r="B45" s="148">
        <v>17</v>
      </c>
      <c r="C45" s="148" t="s">
        <v>14427</v>
      </c>
      <c r="D45" s="148">
        <v>1705050</v>
      </c>
      <c r="E45" s="148" t="s">
        <v>1746</v>
      </c>
      <c r="F45" s="149">
        <v>450</v>
      </c>
      <c r="G45" s="150">
        <v>0</v>
      </c>
      <c r="H45" s="150"/>
      <c r="I45" s="150">
        <v>6</v>
      </c>
      <c r="J45" s="150">
        <v>0</v>
      </c>
      <c r="K45" s="149">
        <v>456</v>
      </c>
      <c r="L45" s="149">
        <v>9036</v>
      </c>
      <c r="M45" s="151">
        <v>5.0464807436918988E-2</v>
      </c>
      <c r="N45" s="149">
        <v>456</v>
      </c>
      <c r="O45" s="149">
        <v>0</v>
      </c>
      <c r="P45" s="149">
        <v>456</v>
      </c>
      <c r="Q45" s="152">
        <v>456</v>
      </c>
      <c r="R45" s="152">
        <v>456</v>
      </c>
    </row>
    <row r="46" spans="1:18" x14ac:dyDescent="0.25">
      <c r="A46" s="148">
        <v>1</v>
      </c>
      <c r="B46" s="148">
        <v>17</v>
      </c>
      <c r="C46" s="148" t="s">
        <v>14427</v>
      </c>
      <c r="D46" s="148">
        <v>1705160</v>
      </c>
      <c r="E46" s="148" t="s">
        <v>1747</v>
      </c>
      <c r="F46" s="149">
        <v>6</v>
      </c>
      <c r="G46" s="150">
        <v>0</v>
      </c>
      <c r="H46" s="150"/>
      <c r="I46" s="150">
        <v>0</v>
      </c>
      <c r="J46" s="150">
        <v>0</v>
      </c>
      <c r="K46" s="149">
        <v>6</v>
      </c>
      <c r="L46" s="149">
        <v>139</v>
      </c>
      <c r="M46" s="151">
        <v>4.3165467625899283E-2</v>
      </c>
      <c r="N46" s="149">
        <v>0</v>
      </c>
      <c r="O46" s="149">
        <v>0</v>
      </c>
      <c r="P46" s="149">
        <v>0</v>
      </c>
      <c r="Q46" s="152">
        <v>0</v>
      </c>
      <c r="R46" s="152">
        <v>0</v>
      </c>
    </row>
    <row r="47" spans="1:18" x14ac:dyDescent="0.25">
      <c r="A47" s="148">
        <v>1</v>
      </c>
      <c r="B47" s="148">
        <v>17</v>
      </c>
      <c r="C47" s="148" t="s">
        <v>14427</v>
      </c>
      <c r="D47" s="148">
        <v>1705190</v>
      </c>
      <c r="E47" s="148" t="s">
        <v>1748</v>
      </c>
      <c r="F47" s="149">
        <v>53</v>
      </c>
      <c r="G47" s="150">
        <v>0</v>
      </c>
      <c r="H47" s="150"/>
      <c r="I47" s="150">
        <v>2</v>
      </c>
      <c r="J47" s="150">
        <v>0</v>
      </c>
      <c r="K47" s="149">
        <v>55</v>
      </c>
      <c r="L47" s="149">
        <v>220</v>
      </c>
      <c r="M47" s="151">
        <v>0.25</v>
      </c>
      <c r="N47" s="149">
        <v>55</v>
      </c>
      <c r="O47" s="149">
        <v>55</v>
      </c>
      <c r="P47" s="149">
        <v>55</v>
      </c>
      <c r="Q47" s="152">
        <v>75.311500000000009</v>
      </c>
      <c r="R47" s="152">
        <v>88.44</v>
      </c>
    </row>
    <row r="48" spans="1:18" x14ac:dyDescent="0.25">
      <c r="A48" s="148">
        <v>1</v>
      </c>
      <c r="B48" s="148">
        <v>17</v>
      </c>
      <c r="C48" s="148" t="s">
        <v>14427</v>
      </c>
      <c r="D48" s="148">
        <v>1705220</v>
      </c>
      <c r="E48" s="148" t="s">
        <v>1749</v>
      </c>
      <c r="F48" s="149">
        <v>305</v>
      </c>
      <c r="G48" s="150">
        <v>0</v>
      </c>
      <c r="H48" s="150"/>
      <c r="I48" s="150">
        <v>4</v>
      </c>
      <c r="J48" s="150">
        <v>0</v>
      </c>
      <c r="K48" s="149">
        <v>309</v>
      </c>
      <c r="L48" s="149">
        <v>6431</v>
      </c>
      <c r="M48" s="151">
        <v>4.804851500544239E-2</v>
      </c>
      <c r="N48" s="149">
        <v>309</v>
      </c>
      <c r="O48" s="149">
        <v>0</v>
      </c>
      <c r="P48" s="149">
        <v>0</v>
      </c>
      <c r="Q48" s="152">
        <v>0</v>
      </c>
      <c r="R48" s="152">
        <v>0</v>
      </c>
    </row>
    <row r="49" spans="1:18" x14ac:dyDescent="0.25">
      <c r="A49" s="148">
        <v>1</v>
      </c>
      <c r="B49" s="148">
        <v>17</v>
      </c>
      <c r="C49" s="148" t="s">
        <v>14427</v>
      </c>
      <c r="D49" s="148">
        <v>1700010</v>
      </c>
      <c r="E49" s="148" t="s">
        <v>1750</v>
      </c>
      <c r="F49" s="149">
        <v>395</v>
      </c>
      <c r="G49" s="150">
        <v>0</v>
      </c>
      <c r="H49" s="150"/>
      <c r="I49" s="150">
        <v>5</v>
      </c>
      <c r="J49" s="150">
        <v>0</v>
      </c>
      <c r="K49" s="149">
        <v>400</v>
      </c>
      <c r="L49" s="149">
        <v>2587</v>
      </c>
      <c r="M49" s="151">
        <v>0.15461925009663702</v>
      </c>
      <c r="N49" s="149">
        <v>400</v>
      </c>
      <c r="O49" s="149">
        <v>400</v>
      </c>
      <c r="P49" s="149">
        <v>400</v>
      </c>
      <c r="Q49" s="152">
        <v>400</v>
      </c>
      <c r="R49" s="152">
        <v>400</v>
      </c>
    </row>
    <row r="50" spans="1:18" x14ac:dyDescent="0.25">
      <c r="A50" s="148">
        <v>1</v>
      </c>
      <c r="B50" s="148">
        <v>17</v>
      </c>
      <c r="C50" s="148" t="s">
        <v>14427</v>
      </c>
      <c r="D50" s="148">
        <v>1705310</v>
      </c>
      <c r="E50" s="148" t="s">
        <v>1751</v>
      </c>
      <c r="F50" s="149">
        <v>229</v>
      </c>
      <c r="G50" s="150">
        <v>0</v>
      </c>
      <c r="H50" s="150"/>
      <c r="I50" s="150">
        <v>3</v>
      </c>
      <c r="J50" s="150">
        <v>0</v>
      </c>
      <c r="K50" s="149">
        <v>232</v>
      </c>
      <c r="L50" s="149">
        <v>1453</v>
      </c>
      <c r="M50" s="151">
        <v>0.15966964900206471</v>
      </c>
      <c r="N50" s="149">
        <v>232</v>
      </c>
      <c r="O50" s="149">
        <v>232</v>
      </c>
      <c r="P50" s="149">
        <v>232</v>
      </c>
      <c r="Q50" s="152">
        <v>236.21695000000005</v>
      </c>
      <c r="R50" s="152">
        <v>237.62260000000003</v>
      </c>
    </row>
    <row r="51" spans="1:18" x14ac:dyDescent="0.25">
      <c r="A51" s="148">
        <v>1</v>
      </c>
      <c r="B51" s="148">
        <v>17</v>
      </c>
      <c r="C51" s="148" t="s">
        <v>14427</v>
      </c>
      <c r="D51" s="148">
        <v>1705460</v>
      </c>
      <c r="E51" s="148" t="s">
        <v>1752</v>
      </c>
      <c r="F51" s="149">
        <v>44</v>
      </c>
      <c r="G51" s="150">
        <v>0</v>
      </c>
      <c r="H51" s="150"/>
      <c r="I51" s="150">
        <v>3</v>
      </c>
      <c r="J51" s="150">
        <v>0</v>
      </c>
      <c r="K51" s="149">
        <v>47</v>
      </c>
      <c r="L51" s="149">
        <v>338</v>
      </c>
      <c r="M51" s="151">
        <v>0.13905325443786981</v>
      </c>
      <c r="N51" s="149">
        <v>47</v>
      </c>
      <c r="O51" s="149">
        <v>0</v>
      </c>
      <c r="P51" s="149">
        <v>47</v>
      </c>
      <c r="Q51" s="152">
        <v>47</v>
      </c>
      <c r="R51" s="152">
        <v>47</v>
      </c>
    </row>
    <row r="52" spans="1:18" x14ac:dyDescent="0.25">
      <c r="A52" s="148">
        <v>1</v>
      </c>
      <c r="B52" s="148">
        <v>17</v>
      </c>
      <c r="C52" s="148" t="s">
        <v>14427</v>
      </c>
      <c r="D52" s="148">
        <v>1705430</v>
      </c>
      <c r="E52" s="148" t="s">
        <v>1753</v>
      </c>
      <c r="F52" s="149">
        <v>98</v>
      </c>
      <c r="G52" s="150">
        <v>0</v>
      </c>
      <c r="H52" s="150"/>
      <c r="I52" s="150">
        <v>3</v>
      </c>
      <c r="J52" s="150">
        <v>0</v>
      </c>
      <c r="K52" s="149">
        <v>101</v>
      </c>
      <c r="L52" s="149">
        <v>1228</v>
      </c>
      <c r="M52" s="151">
        <v>8.2247557003257324E-2</v>
      </c>
      <c r="N52" s="149">
        <v>101</v>
      </c>
      <c r="O52" s="149">
        <v>0</v>
      </c>
      <c r="P52" s="149">
        <v>101</v>
      </c>
      <c r="Q52" s="152">
        <v>101</v>
      </c>
      <c r="R52" s="152">
        <v>101</v>
      </c>
    </row>
    <row r="53" spans="1:18" x14ac:dyDescent="0.25">
      <c r="A53" s="148">
        <v>1</v>
      </c>
      <c r="B53" s="148">
        <v>17</v>
      </c>
      <c r="C53" s="148" t="s">
        <v>14427</v>
      </c>
      <c r="D53" s="148">
        <v>1705580</v>
      </c>
      <c r="E53" s="148" t="s">
        <v>1754</v>
      </c>
      <c r="F53" s="149">
        <v>223</v>
      </c>
      <c r="G53" s="150">
        <v>0</v>
      </c>
      <c r="H53" s="150"/>
      <c r="I53" s="150">
        <v>9</v>
      </c>
      <c r="J53" s="150">
        <v>0</v>
      </c>
      <c r="K53" s="149">
        <v>232</v>
      </c>
      <c r="L53" s="149">
        <v>1005</v>
      </c>
      <c r="M53" s="151">
        <v>0.23084577114427859</v>
      </c>
      <c r="N53" s="149">
        <v>232</v>
      </c>
      <c r="O53" s="149">
        <v>232</v>
      </c>
      <c r="P53" s="149">
        <v>232</v>
      </c>
      <c r="Q53" s="152">
        <v>295.91162500000002</v>
      </c>
      <c r="R53" s="152">
        <v>327.01</v>
      </c>
    </row>
    <row r="54" spans="1:18" x14ac:dyDescent="0.25">
      <c r="A54" s="148">
        <v>1</v>
      </c>
      <c r="B54" s="148">
        <v>17</v>
      </c>
      <c r="C54" s="148" t="s">
        <v>14427</v>
      </c>
      <c r="D54" s="148">
        <v>1705610</v>
      </c>
      <c r="E54" s="148" t="s">
        <v>1755</v>
      </c>
      <c r="F54" s="149">
        <v>866</v>
      </c>
      <c r="G54" s="150">
        <v>0</v>
      </c>
      <c r="H54" s="150"/>
      <c r="I54" s="150">
        <v>35</v>
      </c>
      <c r="J54" s="150">
        <v>0</v>
      </c>
      <c r="K54" s="149">
        <v>901</v>
      </c>
      <c r="L54" s="149">
        <v>3727</v>
      </c>
      <c r="M54" s="151">
        <v>0.24174939629729006</v>
      </c>
      <c r="N54" s="149">
        <v>901</v>
      </c>
      <c r="O54" s="149">
        <v>901</v>
      </c>
      <c r="P54" s="149">
        <v>901</v>
      </c>
      <c r="Q54" s="152">
        <v>1198.9702750000001</v>
      </c>
      <c r="R54" s="152">
        <v>1375.2540000000001</v>
      </c>
    </row>
    <row r="55" spans="1:18" x14ac:dyDescent="0.25">
      <c r="A55" s="148">
        <v>1</v>
      </c>
      <c r="B55" s="148">
        <v>17</v>
      </c>
      <c r="C55" s="148" t="s">
        <v>14427</v>
      </c>
      <c r="D55" s="148">
        <v>1705640</v>
      </c>
      <c r="E55" s="148" t="s">
        <v>1756</v>
      </c>
      <c r="F55" s="149">
        <v>774</v>
      </c>
      <c r="G55" s="150">
        <v>24</v>
      </c>
      <c r="H55" s="150"/>
      <c r="I55" s="150">
        <v>30</v>
      </c>
      <c r="J55" s="150">
        <v>0</v>
      </c>
      <c r="K55" s="149">
        <v>828</v>
      </c>
      <c r="L55" s="149">
        <v>5393</v>
      </c>
      <c r="M55" s="151">
        <v>0.15353235675876137</v>
      </c>
      <c r="N55" s="149">
        <v>828</v>
      </c>
      <c r="O55" s="149">
        <v>828</v>
      </c>
      <c r="P55" s="149">
        <v>828</v>
      </c>
      <c r="Q55" s="152">
        <v>896.5</v>
      </c>
      <c r="R55" s="152">
        <v>965</v>
      </c>
    </row>
    <row r="56" spans="1:18" x14ac:dyDescent="0.25">
      <c r="A56" s="148">
        <v>1</v>
      </c>
      <c r="B56" s="148">
        <v>17</v>
      </c>
      <c r="C56" s="148" t="s">
        <v>14427</v>
      </c>
      <c r="D56" s="148">
        <v>1705760</v>
      </c>
      <c r="E56" s="148" t="s">
        <v>1757</v>
      </c>
      <c r="F56" s="149">
        <v>577</v>
      </c>
      <c r="G56" s="150">
        <v>0</v>
      </c>
      <c r="H56" s="150"/>
      <c r="I56" s="150">
        <v>8</v>
      </c>
      <c r="J56" s="150">
        <v>0</v>
      </c>
      <c r="K56" s="149">
        <v>585</v>
      </c>
      <c r="L56" s="149">
        <v>2515</v>
      </c>
      <c r="M56" s="151">
        <v>0.23260437375745527</v>
      </c>
      <c r="N56" s="149">
        <v>585</v>
      </c>
      <c r="O56" s="149">
        <v>585</v>
      </c>
      <c r="P56" s="149">
        <v>585</v>
      </c>
      <c r="Q56" s="152">
        <v>751.57237500000031</v>
      </c>
      <c r="R56" s="152">
        <v>836.03000000000043</v>
      </c>
    </row>
    <row r="57" spans="1:18" x14ac:dyDescent="0.25">
      <c r="A57" s="148">
        <v>1</v>
      </c>
      <c r="B57" s="148">
        <v>17</v>
      </c>
      <c r="C57" s="148" t="s">
        <v>14427</v>
      </c>
      <c r="D57" s="148">
        <v>1705790</v>
      </c>
      <c r="E57" s="148" t="s">
        <v>1758</v>
      </c>
      <c r="F57" s="149">
        <v>1045</v>
      </c>
      <c r="G57" s="150">
        <v>0</v>
      </c>
      <c r="H57" s="150"/>
      <c r="I57" s="150">
        <v>25</v>
      </c>
      <c r="J57" s="150">
        <v>0</v>
      </c>
      <c r="K57" s="149">
        <v>1070</v>
      </c>
      <c r="L57" s="149">
        <v>8198</v>
      </c>
      <c r="M57" s="151">
        <v>0.13051963893632593</v>
      </c>
      <c r="N57" s="149">
        <v>1070</v>
      </c>
      <c r="O57" s="149">
        <v>0</v>
      </c>
      <c r="P57" s="149">
        <v>1070</v>
      </c>
      <c r="Q57" s="152">
        <v>1259.5</v>
      </c>
      <c r="R57" s="152">
        <v>1449</v>
      </c>
    </row>
    <row r="58" spans="1:18" x14ac:dyDescent="0.25">
      <c r="A58" s="148">
        <v>1</v>
      </c>
      <c r="B58" s="148">
        <v>17</v>
      </c>
      <c r="C58" s="148" t="s">
        <v>14427</v>
      </c>
      <c r="D58" s="148">
        <v>1705820</v>
      </c>
      <c r="E58" s="148" t="s">
        <v>1759</v>
      </c>
      <c r="F58" s="149">
        <v>31</v>
      </c>
      <c r="G58" s="150">
        <v>0</v>
      </c>
      <c r="H58" s="150"/>
      <c r="I58" s="150">
        <v>4</v>
      </c>
      <c r="J58" s="150">
        <v>0</v>
      </c>
      <c r="K58" s="149">
        <v>35</v>
      </c>
      <c r="L58" s="149">
        <v>290</v>
      </c>
      <c r="M58" s="151">
        <v>0.1206896551724138</v>
      </c>
      <c r="N58" s="149">
        <v>35</v>
      </c>
      <c r="O58" s="149">
        <v>0</v>
      </c>
      <c r="P58" s="149">
        <v>35</v>
      </c>
      <c r="Q58" s="152">
        <v>35</v>
      </c>
      <c r="R58" s="152">
        <v>35</v>
      </c>
    </row>
    <row r="59" spans="1:18" x14ac:dyDescent="0.25">
      <c r="A59" s="148">
        <v>1</v>
      </c>
      <c r="B59" s="148">
        <v>17</v>
      </c>
      <c r="C59" s="148" t="s">
        <v>14427</v>
      </c>
      <c r="D59" s="148">
        <v>1705880</v>
      </c>
      <c r="E59" s="148" t="s">
        <v>1760</v>
      </c>
      <c r="F59" s="149">
        <v>36</v>
      </c>
      <c r="G59" s="150">
        <v>0</v>
      </c>
      <c r="H59" s="150"/>
      <c r="I59" s="150">
        <v>1</v>
      </c>
      <c r="J59" s="150">
        <v>0</v>
      </c>
      <c r="K59" s="149">
        <v>37</v>
      </c>
      <c r="L59" s="149">
        <v>731</v>
      </c>
      <c r="M59" s="151">
        <v>5.0615595075239397E-2</v>
      </c>
      <c r="N59" s="149">
        <v>37</v>
      </c>
      <c r="O59" s="149">
        <v>0</v>
      </c>
      <c r="P59" s="149">
        <v>37</v>
      </c>
      <c r="Q59" s="152">
        <v>37.000000000000007</v>
      </c>
      <c r="R59" s="152">
        <v>37.000000000000007</v>
      </c>
    </row>
    <row r="60" spans="1:18" x14ac:dyDescent="0.25">
      <c r="A60" s="148">
        <v>1</v>
      </c>
      <c r="B60" s="148">
        <v>17</v>
      </c>
      <c r="C60" s="148" t="s">
        <v>14427</v>
      </c>
      <c r="D60" s="148">
        <v>1705910</v>
      </c>
      <c r="E60" s="148" t="s">
        <v>1761</v>
      </c>
      <c r="F60" s="149">
        <v>255</v>
      </c>
      <c r="G60" s="150">
        <v>0</v>
      </c>
      <c r="H60" s="150"/>
      <c r="I60" s="150">
        <v>4</v>
      </c>
      <c r="J60" s="150">
        <v>0</v>
      </c>
      <c r="K60" s="149">
        <v>259</v>
      </c>
      <c r="L60" s="149">
        <v>2045</v>
      </c>
      <c r="M60" s="151">
        <v>0.12665036674816627</v>
      </c>
      <c r="N60" s="149">
        <v>259</v>
      </c>
      <c r="O60" s="149">
        <v>0</v>
      </c>
      <c r="P60" s="149">
        <v>259</v>
      </c>
      <c r="Q60" s="152">
        <v>259</v>
      </c>
      <c r="R60" s="152">
        <v>259</v>
      </c>
    </row>
    <row r="61" spans="1:18" x14ac:dyDescent="0.25">
      <c r="A61" s="148">
        <v>1</v>
      </c>
      <c r="B61" s="148">
        <v>17</v>
      </c>
      <c r="C61" s="148" t="s">
        <v>14427</v>
      </c>
      <c r="D61" s="148">
        <v>1705950</v>
      </c>
      <c r="E61" s="148" t="s">
        <v>1762</v>
      </c>
      <c r="F61" s="149">
        <v>242</v>
      </c>
      <c r="G61" s="150">
        <v>0</v>
      </c>
      <c r="H61" s="150"/>
      <c r="I61" s="150">
        <v>4</v>
      </c>
      <c r="J61" s="150">
        <v>0</v>
      </c>
      <c r="K61" s="149">
        <v>246</v>
      </c>
      <c r="L61" s="149">
        <v>1069</v>
      </c>
      <c r="M61" s="151">
        <v>0.23012160898035547</v>
      </c>
      <c r="N61" s="149">
        <v>246</v>
      </c>
      <c r="O61" s="149">
        <v>246</v>
      </c>
      <c r="P61" s="149">
        <v>246</v>
      </c>
      <c r="Q61" s="152">
        <v>312.820425</v>
      </c>
      <c r="R61" s="152">
        <v>344.73800000000006</v>
      </c>
    </row>
    <row r="62" spans="1:18" x14ac:dyDescent="0.25">
      <c r="A62" s="148">
        <v>1</v>
      </c>
      <c r="B62" s="148">
        <v>17</v>
      </c>
      <c r="C62" s="148" t="s">
        <v>14427</v>
      </c>
      <c r="D62" s="148">
        <v>1705970</v>
      </c>
      <c r="E62" s="148" t="s">
        <v>1763</v>
      </c>
      <c r="F62" s="149">
        <v>113</v>
      </c>
      <c r="G62" s="150">
        <v>0</v>
      </c>
      <c r="H62" s="150"/>
      <c r="I62" s="150">
        <v>2</v>
      </c>
      <c r="J62" s="150">
        <v>0</v>
      </c>
      <c r="K62" s="149">
        <v>115</v>
      </c>
      <c r="L62" s="149">
        <v>658</v>
      </c>
      <c r="M62" s="151">
        <v>0.17477203647416414</v>
      </c>
      <c r="N62" s="149">
        <v>115</v>
      </c>
      <c r="O62" s="149">
        <v>115</v>
      </c>
      <c r="P62" s="149">
        <v>115</v>
      </c>
      <c r="Q62" s="152">
        <v>124.36270000000002</v>
      </c>
      <c r="R62" s="152">
        <v>127.48360000000001</v>
      </c>
    </row>
    <row r="63" spans="1:18" x14ac:dyDescent="0.25">
      <c r="A63" s="148">
        <v>1</v>
      </c>
      <c r="B63" s="148">
        <v>17</v>
      </c>
      <c r="C63" s="148" t="s">
        <v>14427</v>
      </c>
      <c r="D63" s="148">
        <v>1706000</v>
      </c>
      <c r="E63" s="148" t="s">
        <v>1764</v>
      </c>
      <c r="F63" s="149">
        <v>495</v>
      </c>
      <c r="G63" s="150">
        <v>0</v>
      </c>
      <c r="H63" s="150"/>
      <c r="I63" s="150">
        <v>7</v>
      </c>
      <c r="J63" s="150">
        <v>0</v>
      </c>
      <c r="K63" s="149">
        <v>502</v>
      </c>
      <c r="L63" s="149">
        <v>2597</v>
      </c>
      <c r="M63" s="151">
        <v>0.19329996149403159</v>
      </c>
      <c r="N63" s="149">
        <v>502</v>
      </c>
      <c r="O63" s="149">
        <v>502</v>
      </c>
      <c r="P63" s="149">
        <v>502</v>
      </c>
      <c r="Q63" s="152">
        <v>575.04055000000005</v>
      </c>
      <c r="R63" s="152">
        <v>599.38740000000007</v>
      </c>
    </row>
    <row r="64" spans="1:18" x14ac:dyDescent="0.25">
      <c r="A64" s="148">
        <v>1</v>
      </c>
      <c r="B64" s="148">
        <v>17</v>
      </c>
      <c r="C64" s="148" t="s">
        <v>14427</v>
      </c>
      <c r="D64" s="148">
        <v>1706060</v>
      </c>
      <c r="E64" s="148" t="s">
        <v>1765</v>
      </c>
      <c r="F64" s="149">
        <v>702</v>
      </c>
      <c r="G64" s="150">
        <v>0</v>
      </c>
      <c r="H64" s="150"/>
      <c r="I64" s="150">
        <v>10</v>
      </c>
      <c r="J64" s="150">
        <v>0</v>
      </c>
      <c r="K64" s="149">
        <v>712</v>
      </c>
      <c r="L64" s="149">
        <v>3195</v>
      </c>
      <c r="M64" s="151">
        <v>0.22284820031298905</v>
      </c>
      <c r="N64" s="149">
        <v>712</v>
      </c>
      <c r="O64" s="149">
        <v>712</v>
      </c>
      <c r="P64" s="149">
        <v>712</v>
      </c>
      <c r="Q64" s="152">
        <v>876.85337500000037</v>
      </c>
      <c r="R64" s="152">
        <v>937.39000000000055</v>
      </c>
    </row>
    <row r="65" spans="1:18" x14ac:dyDescent="0.25">
      <c r="A65" s="148">
        <v>1</v>
      </c>
      <c r="B65" s="148">
        <v>17</v>
      </c>
      <c r="C65" s="148" t="s">
        <v>14427</v>
      </c>
      <c r="D65" s="148">
        <v>1706090</v>
      </c>
      <c r="E65" s="148" t="s">
        <v>1766</v>
      </c>
      <c r="F65" s="149">
        <v>623</v>
      </c>
      <c r="G65" s="150">
        <v>0</v>
      </c>
      <c r="H65" s="150"/>
      <c r="I65" s="150">
        <v>9</v>
      </c>
      <c r="J65" s="150">
        <v>0</v>
      </c>
      <c r="K65" s="149">
        <v>632</v>
      </c>
      <c r="L65" s="149">
        <v>3713</v>
      </c>
      <c r="M65" s="151">
        <v>0.1702127659574468</v>
      </c>
      <c r="N65" s="149">
        <v>632</v>
      </c>
      <c r="O65" s="149">
        <v>632</v>
      </c>
      <c r="P65" s="149">
        <v>632</v>
      </c>
      <c r="Q65" s="152">
        <v>672.13595000000009</v>
      </c>
      <c r="R65" s="152">
        <v>685.51460000000009</v>
      </c>
    </row>
    <row r="66" spans="1:18" x14ac:dyDescent="0.25">
      <c r="A66" s="148">
        <v>1</v>
      </c>
      <c r="B66" s="148">
        <v>17</v>
      </c>
      <c r="C66" s="148" t="s">
        <v>14427</v>
      </c>
      <c r="D66" s="148">
        <v>1706120</v>
      </c>
      <c r="E66" s="148" t="s">
        <v>1767</v>
      </c>
      <c r="F66" s="149">
        <v>328</v>
      </c>
      <c r="G66" s="150">
        <v>0</v>
      </c>
      <c r="H66" s="150"/>
      <c r="I66" s="150">
        <v>13</v>
      </c>
      <c r="J66" s="150">
        <v>0</v>
      </c>
      <c r="K66" s="149">
        <v>341</v>
      </c>
      <c r="L66" s="149">
        <v>2626</v>
      </c>
      <c r="M66" s="151">
        <v>0.12985529322162986</v>
      </c>
      <c r="N66" s="149">
        <v>341</v>
      </c>
      <c r="O66" s="149">
        <v>0</v>
      </c>
      <c r="P66" s="149">
        <v>341</v>
      </c>
      <c r="Q66" s="152">
        <v>341</v>
      </c>
      <c r="R66" s="152">
        <v>341</v>
      </c>
    </row>
    <row r="67" spans="1:18" x14ac:dyDescent="0.25">
      <c r="A67" s="148">
        <v>1</v>
      </c>
      <c r="B67" s="148">
        <v>17</v>
      </c>
      <c r="C67" s="148" t="s">
        <v>14427</v>
      </c>
      <c r="D67" s="148">
        <v>1706180</v>
      </c>
      <c r="E67" s="148" t="s">
        <v>1768</v>
      </c>
      <c r="F67" s="149">
        <v>33</v>
      </c>
      <c r="G67" s="150">
        <v>0</v>
      </c>
      <c r="H67" s="150"/>
      <c r="I67" s="150">
        <v>2</v>
      </c>
      <c r="J67" s="150">
        <v>0</v>
      </c>
      <c r="K67" s="149">
        <v>35</v>
      </c>
      <c r="L67" s="149">
        <v>147</v>
      </c>
      <c r="M67" s="151">
        <v>0.23809523809523808</v>
      </c>
      <c r="N67" s="149">
        <v>35</v>
      </c>
      <c r="O67" s="149">
        <v>35</v>
      </c>
      <c r="P67" s="149">
        <v>35</v>
      </c>
      <c r="Q67" s="152">
        <v>45.946774999999988</v>
      </c>
      <c r="R67" s="152">
        <v>52.09399999999998</v>
      </c>
    </row>
    <row r="68" spans="1:18" x14ac:dyDescent="0.25">
      <c r="A68" s="148">
        <v>1</v>
      </c>
      <c r="B68" s="148">
        <v>17</v>
      </c>
      <c r="C68" s="148" t="s">
        <v>14427</v>
      </c>
      <c r="D68" s="148">
        <v>1706270</v>
      </c>
      <c r="E68" s="148" t="s">
        <v>1769</v>
      </c>
      <c r="F68" s="149">
        <v>131</v>
      </c>
      <c r="G68" s="150">
        <v>0</v>
      </c>
      <c r="H68" s="150"/>
      <c r="I68" s="150">
        <v>2</v>
      </c>
      <c r="J68" s="150">
        <v>0</v>
      </c>
      <c r="K68" s="149">
        <v>133</v>
      </c>
      <c r="L68" s="149">
        <v>1849</v>
      </c>
      <c r="M68" s="151">
        <v>7.1930773391022176E-2</v>
      </c>
      <c r="N68" s="149">
        <v>133</v>
      </c>
      <c r="O68" s="149">
        <v>0</v>
      </c>
      <c r="P68" s="149">
        <v>133</v>
      </c>
      <c r="Q68" s="152">
        <v>133</v>
      </c>
      <c r="R68" s="152">
        <v>133</v>
      </c>
    </row>
    <row r="69" spans="1:18" x14ac:dyDescent="0.25">
      <c r="A69" s="148">
        <v>1</v>
      </c>
      <c r="B69" s="148">
        <v>17</v>
      </c>
      <c r="C69" s="148" t="s">
        <v>14427</v>
      </c>
      <c r="D69" s="148">
        <v>1706390</v>
      </c>
      <c r="E69" s="148" t="s">
        <v>1770</v>
      </c>
      <c r="F69" s="149">
        <v>97</v>
      </c>
      <c r="G69" s="150">
        <v>0</v>
      </c>
      <c r="H69" s="150"/>
      <c r="I69" s="150">
        <v>2</v>
      </c>
      <c r="J69" s="150">
        <v>0</v>
      </c>
      <c r="K69" s="149">
        <v>99</v>
      </c>
      <c r="L69" s="149">
        <v>877</v>
      </c>
      <c r="M69" s="151">
        <v>0.11288483466362599</v>
      </c>
      <c r="N69" s="149">
        <v>99</v>
      </c>
      <c r="O69" s="149">
        <v>0</v>
      </c>
      <c r="P69" s="149">
        <v>99</v>
      </c>
      <c r="Q69" s="152">
        <v>99</v>
      </c>
      <c r="R69" s="152">
        <v>99</v>
      </c>
    </row>
    <row r="70" spans="1:18" x14ac:dyDescent="0.25">
      <c r="A70" s="148">
        <v>1</v>
      </c>
      <c r="B70" s="148">
        <v>17</v>
      </c>
      <c r="C70" s="148" t="s">
        <v>14427</v>
      </c>
      <c r="D70" s="148">
        <v>1706420</v>
      </c>
      <c r="E70" s="148" t="s">
        <v>1771</v>
      </c>
      <c r="F70" s="149">
        <v>901</v>
      </c>
      <c r="G70" s="150">
        <v>0</v>
      </c>
      <c r="H70" s="150"/>
      <c r="I70" s="150">
        <v>14</v>
      </c>
      <c r="J70" s="150">
        <v>0</v>
      </c>
      <c r="K70" s="149">
        <v>915</v>
      </c>
      <c r="L70" s="149">
        <v>3779</v>
      </c>
      <c r="M70" s="151">
        <v>0.24212754697009792</v>
      </c>
      <c r="N70" s="149">
        <v>915</v>
      </c>
      <c r="O70" s="149">
        <v>915</v>
      </c>
      <c r="P70" s="149">
        <v>915</v>
      </c>
      <c r="Q70" s="152">
        <v>1219.2711750000001</v>
      </c>
      <c r="R70" s="152">
        <v>1400.1580000000001</v>
      </c>
    </row>
    <row r="71" spans="1:18" x14ac:dyDescent="0.25">
      <c r="A71" s="148">
        <v>1</v>
      </c>
      <c r="B71" s="148">
        <v>17</v>
      </c>
      <c r="C71" s="148" t="s">
        <v>14427</v>
      </c>
      <c r="D71" s="148">
        <v>1706450</v>
      </c>
      <c r="E71" s="148" t="s">
        <v>1772</v>
      </c>
      <c r="F71" s="149">
        <v>79</v>
      </c>
      <c r="G71" s="150">
        <v>0</v>
      </c>
      <c r="H71" s="150"/>
      <c r="I71" s="150">
        <v>1</v>
      </c>
      <c r="J71" s="150">
        <v>0</v>
      </c>
      <c r="K71" s="149">
        <v>80</v>
      </c>
      <c r="L71" s="149">
        <v>1285</v>
      </c>
      <c r="M71" s="151">
        <v>6.2256809338521402E-2</v>
      </c>
      <c r="N71" s="149">
        <v>80</v>
      </c>
      <c r="O71" s="149">
        <v>0</v>
      </c>
      <c r="P71" s="149">
        <v>80</v>
      </c>
      <c r="Q71" s="152">
        <v>80</v>
      </c>
      <c r="R71" s="152">
        <v>80</v>
      </c>
    </row>
    <row r="72" spans="1:18" x14ac:dyDescent="0.25">
      <c r="A72" s="148">
        <v>1</v>
      </c>
      <c r="B72" s="148">
        <v>17</v>
      </c>
      <c r="C72" s="148" t="s">
        <v>14427</v>
      </c>
      <c r="D72" s="148">
        <v>1706480</v>
      </c>
      <c r="E72" s="148" t="s">
        <v>1773</v>
      </c>
      <c r="F72" s="149">
        <v>1052</v>
      </c>
      <c r="G72" s="150">
        <v>0</v>
      </c>
      <c r="H72" s="150"/>
      <c r="I72" s="150">
        <v>45</v>
      </c>
      <c r="J72" s="150">
        <v>0</v>
      </c>
      <c r="K72" s="149">
        <v>1097</v>
      </c>
      <c r="L72" s="149">
        <v>5994</v>
      </c>
      <c r="M72" s="151">
        <v>0.18301634968301636</v>
      </c>
      <c r="N72" s="149">
        <v>1097</v>
      </c>
      <c r="O72" s="149">
        <v>1097</v>
      </c>
      <c r="P72" s="149">
        <v>1097</v>
      </c>
      <c r="Q72" s="152">
        <v>1300</v>
      </c>
      <c r="R72" s="152">
        <v>1503</v>
      </c>
    </row>
    <row r="73" spans="1:18" x14ac:dyDescent="0.25">
      <c r="A73" s="148">
        <v>1</v>
      </c>
      <c r="B73" s="148">
        <v>17</v>
      </c>
      <c r="C73" s="148" t="s">
        <v>14427</v>
      </c>
      <c r="D73" s="148">
        <v>1700003</v>
      </c>
      <c r="E73" s="148" t="s">
        <v>1774</v>
      </c>
      <c r="F73" s="149">
        <v>90</v>
      </c>
      <c r="G73" s="150">
        <v>0</v>
      </c>
      <c r="H73" s="150"/>
      <c r="I73" s="150">
        <v>8</v>
      </c>
      <c r="J73" s="150">
        <v>0</v>
      </c>
      <c r="K73" s="149">
        <v>98</v>
      </c>
      <c r="L73" s="149">
        <v>716</v>
      </c>
      <c r="M73" s="151">
        <v>0.13687150837988826</v>
      </c>
      <c r="N73" s="149">
        <v>98</v>
      </c>
      <c r="O73" s="149">
        <v>0</v>
      </c>
      <c r="P73" s="149">
        <v>98</v>
      </c>
      <c r="Q73" s="152">
        <v>98</v>
      </c>
      <c r="R73" s="152">
        <v>98</v>
      </c>
    </row>
    <row r="74" spans="1:18" x14ac:dyDescent="0.25">
      <c r="A74" s="148">
        <v>1</v>
      </c>
      <c r="B74" s="148">
        <v>17</v>
      </c>
      <c r="C74" s="148" t="s">
        <v>14427</v>
      </c>
      <c r="D74" s="148">
        <v>1701417</v>
      </c>
      <c r="E74" s="148" t="s">
        <v>69</v>
      </c>
      <c r="F74" s="149">
        <v>65</v>
      </c>
      <c r="G74" s="150">
        <v>0</v>
      </c>
      <c r="H74" s="150"/>
      <c r="I74" s="150">
        <v>4</v>
      </c>
      <c r="J74" s="150">
        <v>0</v>
      </c>
      <c r="K74" s="149">
        <v>69</v>
      </c>
      <c r="L74" s="149">
        <v>442</v>
      </c>
      <c r="M74" s="151">
        <v>0.15610859728506787</v>
      </c>
      <c r="N74" s="149">
        <v>69</v>
      </c>
      <c r="O74" s="149">
        <v>69</v>
      </c>
      <c r="P74" s="149">
        <v>69</v>
      </c>
      <c r="Q74" s="152">
        <v>69.1023</v>
      </c>
      <c r="R74" s="152">
        <v>69.136399999999995</v>
      </c>
    </row>
    <row r="75" spans="1:18" x14ac:dyDescent="0.25">
      <c r="A75" s="148">
        <v>1</v>
      </c>
      <c r="B75" s="148">
        <v>17</v>
      </c>
      <c r="C75" s="148" t="s">
        <v>14427</v>
      </c>
      <c r="D75" s="148">
        <v>1717730</v>
      </c>
      <c r="E75" s="148" t="s">
        <v>1775</v>
      </c>
      <c r="F75" s="149">
        <v>284</v>
      </c>
      <c r="G75" s="150">
        <v>0</v>
      </c>
      <c r="H75" s="150"/>
      <c r="I75" s="150">
        <v>9</v>
      </c>
      <c r="J75" s="150">
        <v>0</v>
      </c>
      <c r="K75" s="149">
        <v>293</v>
      </c>
      <c r="L75" s="149">
        <v>1796</v>
      </c>
      <c r="M75" s="151">
        <v>0.1631403118040089</v>
      </c>
      <c r="N75" s="149">
        <v>293</v>
      </c>
      <c r="O75" s="149">
        <v>293</v>
      </c>
      <c r="P75" s="149">
        <v>293</v>
      </c>
      <c r="Q75" s="152">
        <v>302.88739999999996</v>
      </c>
      <c r="R75" s="152">
        <v>306.1832</v>
      </c>
    </row>
    <row r="76" spans="1:18" x14ac:dyDescent="0.25">
      <c r="A76" s="148">
        <v>1</v>
      </c>
      <c r="B76" s="148">
        <v>17</v>
      </c>
      <c r="C76" s="148" t="s">
        <v>14427</v>
      </c>
      <c r="D76" s="148">
        <v>1706750</v>
      </c>
      <c r="E76" s="148" t="s">
        <v>1776</v>
      </c>
      <c r="F76" s="149">
        <v>346</v>
      </c>
      <c r="G76" s="150">
        <v>0</v>
      </c>
      <c r="H76" s="150"/>
      <c r="I76" s="150">
        <v>7</v>
      </c>
      <c r="J76" s="150">
        <v>0</v>
      </c>
      <c r="K76" s="149">
        <v>353</v>
      </c>
      <c r="L76" s="149">
        <v>2765</v>
      </c>
      <c r="M76" s="151">
        <v>0.12766726943942133</v>
      </c>
      <c r="N76" s="149">
        <v>353</v>
      </c>
      <c r="O76" s="149">
        <v>0</v>
      </c>
      <c r="P76" s="149">
        <v>353</v>
      </c>
      <c r="Q76" s="152">
        <v>353</v>
      </c>
      <c r="R76" s="152">
        <v>353</v>
      </c>
    </row>
    <row r="77" spans="1:18" x14ac:dyDescent="0.25">
      <c r="A77" s="148">
        <v>1</v>
      </c>
      <c r="B77" s="148">
        <v>17</v>
      </c>
      <c r="C77" s="148" t="s">
        <v>14427</v>
      </c>
      <c r="D77" s="148">
        <v>1706840</v>
      </c>
      <c r="E77" s="148" t="s">
        <v>1777</v>
      </c>
      <c r="F77" s="149">
        <v>25</v>
      </c>
      <c r="G77" s="150">
        <v>0</v>
      </c>
      <c r="H77" s="150"/>
      <c r="I77" s="150">
        <v>1</v>
      </c>
      <c r="J77" s="150">
        <v>0</v>
      </c>
      <c r="K77" s="149">
        <v>26</v>
      </c>
      <c r="L77" s="149">
        <v>136</v>
      </c>
      <c r="M77" s="151">
        <v>0.19117647058823528</v>
      </c>
      <c r="N77" s="149">
        <v>26</v>
      </c>
      <c r="O77" s="149">
        <v>26</v>
      </c>
      <c r="P77" s="149">
        <v>26</v>
      </c>
      <c r="Q77" s="152">
        <v>29.6084</v>
      </c>
      <c r="R77" s="152">
        <v>30.811199999999999</v>
      </c>
    </row>
    <row r="78" spans="1:18" x14ac:dyDescent="0.25">
      <c r="A78" s="148">
        <v>1</v>
      </c>
      <c r="B78" s="148">
        <v>17</v>
      </c>
      <c r="C78" s="148" t="s">
        <v>14427</v>
      </c>
      <c r="D78" s="148">
        <v>1706880</v>
      </c>
      <c r="E78" s="148" t="s">
        <v>1778</v>
      </c>
      <c r="F78" s="149">
        <v>43</v>
      </c>
      <c r="G78" s="150">
        <v>0</v>
      </c>
      <c r="H78" s="150"/>
      <c r="I78" s="150">
        <v>2</v>
      </c>
      <c r="J78" s="150">
        <v>0</v>
      </c>
      <c r="K78" s="149">
        <v>45</v>
      </c>
      <c r="L78" s="149">
        <v>266</v>
      </c>
      <c r="M78" s="151">
        <v>0.16917293233082706</v>
      </c>
      <c r="N78" s="149">
        <v>45</v>
      </c>
      <c r="O78" s="149">
        <v>45</v>
      </c>
      <c r="P78" s="149">
        <v>45</v>
      </c>
      <c r="Q78" s="152">
        <v>47.667899999999996</v>
      </c>
      <c r="R78" s="152">
        <v>48.557199999999995</v>
      </c>
    </row>
    <row r="79" spans="1:18" x14ac:dyDescent="0.25">
      <c r="A79" s="148">
        <v>1</v>
      </c>
      <c r="B79" s="148">
        <v>17</v>
      </c>
      <c r="C79" s="148" t="s">
        <v>14427</v>
      </c>
      <c r="D79" s="148">
        <v>1706930</v>
      </c>
      <c r="E79" s="148" t="s">
        <v>1779</v>
      </c>
      <c r="F79" s="149">
        <v>234</v>
      </c>
      <c r="G79" s="150">
        <v>0</v>
      </c>
      <c r="H79" s="150"/>
      <c r="I79" s="150">
        <v>4</v>
      </c>
      <c r="J79" s="150">
        <v>0</v>
      </c>
      <c r="K79" s="149">
        <v>238</v>
      </c>
      <c r="L79" s="149">
        <v>1256</v>
      </c>
      <c r="M79" s="151">
        <v>0.18949044585987262</v>
      </c>
      <c r="N79" s="149">
        <v>238</v>
      </c>
      <c r="O79" s="149">
        <v>238</v>
      </c>
      <c r="P79" s="149">
        <v>238</v>
      </c>
      <c r="Q79" s="152">
        <v>269.73640000000006</v>
      </c>
      <c r="R79" s="152">
        <v>280.31520000000006</v>
      </c>
    </row>
    <row r="80" spans="1:18" x14ac:dyDescent="0.25">
      <c r="A80" s="148">
        <v>1</v>
      </c>
      <c r="B80" s="148">
        <v>17</v>
      </c>
      <c r="C80" s="148" t="s">
        <v>14427</v>
      </c>
      <c r="D80" s="148">
        <v>1706960</v>
      </c>
      <c r="E80" s="148" t="s">
        <v>1780</v>
      </c>
      <c r="F80" s="149">
        <v>228</v>
      </c>
      <c r="G80" s="150">
        <v>0</v>
      </c>
      <c r="H80" s="150"/>
      <c r="I80" s="150">
        <v>4</v>
      </c>
      <c r="J80" s="150">
        <v>0</v>
      </c>
      <c r="K80" s="149">
        <v>232</v>
      </c>
      <c r="L80" s="149">
        <v>2094</v>
      </c>
      <c r="M80" s="151">
        <v>0.11079274116523401</v>
      </c>
      <c r="N80" s="149">
        <v>232</v>
      </c>
      <c r="O80" s="149">
        <v>0</v>
      </c>
      <c r="P80" s="149">
        <v>232</v>
      </c>
      <c r="Q80" s="152">
        <v>232</v>
      </c>
      <c r="R80" s="152">
        <v>232</v>
      </c>
    </row>
    <row r="81" spans="1:18" x14ac:dyDescent="0.25">
      <c r="A81" s="148">
        <v>1</v>
      </c>
      <c r="B81" s="148">
        <v>17</v>
      </c>
      <c r="C81" s="148" t="s">
        <v>14427</v>
      </c>
      <c r="D81" s="148">
        <v>1707010</v>
      </c>
      <c r="E81" s="148" t="s">
        <v>1781</v>
      </c>
      <c r="F81" s="149">
        <v>69</v>
      </c>
      <c r="G81" s="150">
        <v>0</v>
      </c>
      <c r="H81" s="150"/>
      <c r="I81" s="150">
        <v>2</v>
      </c>
      <c r="J81" s="150">
        <v>0</v>
      </c>
      <c r="K81" s="149">
        <v>71</v>
      </c>
      <c r="L81" s="149">
        <v>755</v>
      </c>
      <c r="M81" s="151">
        <v>9.4039735099337746E-2</v>
      </c>
      <c r="N81" s="149">
        <v>71</v>
      </c>
      <c r="O81" s="149">
        <v>0</v>
      </c>
      <c r="P81" s="149">
        <v>71</v>
      </c>
      <c r="Q81" s="152">
        <v>71</v>
      </c>
      <c r="R81" s="152">
        <v>71</v>
      </c>
    </row>
    <row r="82" spans="1:18" x14ac:dyDescent="0.25">
      <c r="A82" s="148">
        <v>1</v>
      </c>
      <c r="B82" s="148">
        <v>17</v>
      </c>
      <c r="C82" s="148" t="s">
        <v>14427</v>
      </c>
      <c r="D82" s="148">
        <v>1707050</v>
      </c>
      <c r="E82" s="148" t="s">
        <v>1782</v>
      </c>
      <c r="F82" s="149">
        <v>925</v>
      </c>
      <c r="G82" s="150">
        <v>0</v>
      </c>
      <c r="H82" s="150"/>
      <c r="I82" s="150">
        <v>14</v>
      </c>
      <c r="J82" s="150">
        <v>0</v>
      </c>
      <c r="K82" s="149">
        <v>939</v>
      </c>
      <c r="L82" s="149">
        <v>5402</v>
      </c>
      <c r="M82" s="151">
        <v>0.17382450944094779</v>
      </c>
      <c r="N82" s="149">
        <v>939</v>
      </c>
      <c r="O82" s="149">
        <v>939</v>
      </c>
      <c r="P82" s="149">
        <v>939</v>
      </c>
      <c r="Q82" s="152">
        <v>1063</v>
      </c>
      <c r="R82" s="152">
        <v>1187</v>
      </c>
    </row>
    <row r="83" spans="1:18" x14ac:dyDescent="0.25">
      <c r="A83" s="148">
        <v>1</v>
      </c>
      <c r="B83" s="148">
        <v>17</v>
      </c>
      <c r="C83" s="148" t="s">
        <v>14427</v>
      </c>
      <c r="D83" s="148">
        <v>1707200</v>
      </c>
      <c r="E83" s="148" t="s">
        <v>1783</v>
      </c>
      <c r="F83" s="149">
        <v>30</v>
      </c>
      <c r="G83" s="150">
        <v>0</v>
      </c>
      <c r="H83" s="150"/>
      <c r="I83" s="150">
        <v>1</v>
      </c>
      <c r="J83" s="150">
        <v>0</v>
      </c>
      <c r="K83" s="149">
        <v>31</v>
      </c>
      <c r="L83" s="149">
        <v>700</v>
      </c>
      <c r="M83" s="151">
        <v>4.4285714285714282E-2</v>
      </c>
      <c r="N83" s="149">
        <v>31</v>
      </c>
      <c r="O83" s="149">
        <v>0</v>
      </c>
      <c r="P83" s="149">
        <v>0</v>
      </c>
      <c r="Q83" s="152">
        <v>0</v>
      </c>
      <c r="R83" s="152">
        <v>0</v>
      </c>
    </row>
    <row r="84" spans="1:18" x14ac:dyDescent="0.25">
      <c r="A84" s="148">
        <v>1</v>
      </c>
      <c r="B84" s="148">
        <v>17</v>
      </c>
      <c r="C84" s="148" t="s">
        <v>14427</v>
      </c>
      <c r="D84" s="148">
        <v>1707320</v>
      </c>
      <c r="E84" s="148" t="s">
        <v>1784</v>
      </c>
      <c r="F84" s="149">
        <v>74</v>
      </c>
      <c r="G84" s="150">
        <v>0</v>
      </c>
      <c r="H84" s="150"/>
      <c r="I84" s="150">
        <v>1</v>
      </c>
      <c r="J84" s="150">
        <v>0</v>
      </c>
      <c r="K84" s="149">
        <v>75</v>
      </c>
      <c r="L84" s="149">
        <v>1378</v>
      </c>
      <c r="M84" s="151">
        <v>5.4426705370101587E-2</v>
      </c>
      <c r="N84" s="149">
        <v>75</v>
      </c>
      <c r="O84" s="149">
        <v>0</v>
      </c>
      <c r="P84" s="149">
        <v>75</v>
      </c>
      <c r="Q84" s="152">
        <v>75</v>
      </c>
      <c r="R84" s="152">
        <v>75</v>
      </c>
    </row>
    <row r="85" spans="1:18" x14ac:dyDescent="0.25">
      <c r="A85" s="148">
        <v>1</v>
      </c>
      <c r="B85" s="148">
        <v>17</v>
      </c>
      <c r="C85" s="148" t="s">
        <v>14427</v>
      </c>
      <c r="D85" s="148">
        <v>1723640</v>
      </c>
      <c r="E85" s="148" t="s">
        <v>1785</v>
      </c>
      <c r="F85" s="149">
        <v>83</v>
      </c>
      <c r="G85" s="150">
        <v>0</v>
      </c>
      <c r="H85" s="150"/>
      <c r="I85" s="150">
        <v>3</v>
      </c>
      <c r="J85" s="150">
        <v>0</v>
      </c>
      <c r="K85" s="149">
        <v>86</v>
      </c>
      <c r="L85" s="149">
        <v>132</v>
      </c>
      <c r="M85" s="151">
        <v>0.65151515151515149</v>
      </c>
      <c r="N85" s="149">
        <v>86</v>
      </c>
      <c r="O85" s="149">
        <v>86</v>
      </c>
      <c r="P85" s="149">
        <v>86</v>
      </c>
      <c r="Q85" s="152">
        <v>238.97090000000006</v>
      </c>
      <c r="R85" s="152">
        <v>428.48800000000011</v>
      </c>
    </row>
    <row r="86" spans="1:18" x14ac:dyDescent="0.25">
      <c r="A86" s="148">
        <v>1</v>
      </c>
      <c r="B86" s="148">
        <v>17</v>
      </c>
      <c r="C86" s="148" t="s">
        <v>14427</v>
      </c>
      <c r="D86" s="148">
        <v>1716950</v>
      </c>
      <c r="E86" s="148" t="s">
        <v>1786</v>
      </c>
      <c r="F86" s="149">
        <v>292</v>
      </c>
      <c r="G86" s="150">
        <v>0</v>
      </c>
      <c r="H86" s="150"/>
      <c r="I86" s="150">
        <v>4</v>
      </c>
      <c r="J86" s="150">
        <v>0</v>
      </c>
      <c r="K86" s="149">
        <v>296</v>
      </c>
      <c r="L86" s="149">
        <v>1149</v>
      </c>
      <c r="M86" s="151">
        <v>0.25761531766753698</v>
      </c>
      <c r="N86" s="149">
        <v>296</v>
      </c>
      <c r="O86" s="149">
        <v>296</v>
      </c>
      <c r="P86" s="149">
        <v>296</v>
      </c>
      <c r="Q86" s="152">
        <v>415.20642499999991</v>
      </c>
      <c r="R86" s="152">
        <v>496.89799999999991</v>
      </c>
    </row>
    <row r="87" spans="1:18" x14ac:dyDescent="0.25">
      <c r="A87" s="148">
        <v>1</v>
      </c>
      <c r="B87" s="148">
        <v>17</v>
      </c>
      <c r="C87" s="148" t="s">
        <v>14427</v>
      </c>
      <c r="D87" s="148">
        <v>1727300</v>
      </c>
      <c r="E87" s="148" t="s">
        <v>1787</v>
      </c>
      <c r="F87" s="149">
        <v>97</v>
      </c>
      <c r="G87" s="150">
        <v>0</v>
      </c>
      <c r="H87" s="150"/>
      <c r="I87" s="150">
        <v>5</v>
      </c>
      <c r="J87" s="150">
        <v>0</v>
      </c>
      <c r="K87" s="149">
        <v>102</v>
      </c>
      <c r="L87" s="149">
        <v>737</v>
      </c>
      <c r="M87" s="151">
        <v>0.13839891451831751</v>
      </c>
      <c r="N87" s="149">
        <v>102</v>
      </c>
      <c r="O87" s="149">
        <v>0</v>
      </c>
      <c r="P87" s="149">
        <v>102</v>
      </c>
      <c r="Q87" s="152">
        <v>102</v>
      </c>
      <c r="R87" s="152">
        <v>102</v>
      </c>
    </row>
    <row r="88" spans="1:18" x14ac:dyDescent="0.25">
      <c r="A88" s="148">
        <v>1</v>
      </c>
      <c r="B88" s="148">
        <v>17</v>
      </c>
      <c r="C88" s="148" t="s">
        <v>14427</v>
      </c>
      <c r="D88" s="148">
        <v>1707440</v>
      </c>
      <c r="E88" s="148" t="s">
        <v>1788</v>
      </c>
      <c r="F88" s="149">
        <v>92</v>
      </c>
      <c r="G88" s="150">
        <v>0</v>
      </c>
      <c r="H88" s="150"/>
      <c r="I88" s="150">
        <v>7</v>
      </c>
      <c r="J88" s="150">
        <v>0</v>
      </c>
      <c r="K88" s="149">
        <v>99</v>
      </c>
      <c r="L88" s="149">
        <v>411</v>
      </c>
      <c r="M88" s="151">
        <v>0.24087591240875914</v>
      </c>
      <c r="N88" s="149">
        <v>99</v>
      </c>
      <c r="O88" s="149">
        <v>99</v>
      </c>
      <c r="P88" s="149">
        <v>99</v>
      </c>
      <c r="Q88" s="152">
        <v>131.32057500000002</v>
      </c>
      <c r="R88" s="152">
        <v>150.22200000000004</v>
      </c>
    </row>
    <row r="89" spans="1:18" x14ac:dyDescent="0.25">
      <c r="A89" s="148">
        <v>1</v>
      </c>
      <c r="B89" s="148">
        <v>17</v>
      </c>
      <c r="C89" s="148" t="s">
        <v>14427</v>
      </c>
      <c r="D89" s="148">
        <v>1700102</v>
      </c>
      <c r="E89" s="148" t="s">
        <v>1789</v>
      </c>
      <c r="F89" s="149">
        <v>11</v>
      </c>
      <c r="G89" s="150">
        <v>0</v>
      </c>
      <c r="H89" s="150"/>
      <c r="I89" s="150">
        <v>1</v>
      </c>
      <c r="J89" s="150">
        <v>0</v>
      </c>
      <c r="K89" s="149">
        <v>12</v>
      </c>
      <c r="L89" s="149">
        <v>146</v>
      </c>
      <c r="M89" s="151">
        <v>8.2191780821917804E-2</v>
      </c>
      <c r="N89" s="149">
        <v>12</v>
      </c>
      <c r="O89" s="149">
        <v>0</v>
      </c>
      <c r="P89" s="149">
        <v>12</v>
      </c>
      <c r="Q89" s="152">
        <v>12</v>
      </c>
      <c r="R89" s="152">
        <v>12</v>
      </c>
    </row>
    <row r="90" spans="1:18" x14ac:dyDescent="0.25">
      <c r="A90" s="148">
        <v>1</v>
      </c>
      <c r="B90" s="148">
        <v>17</v>
      </c>
      <c r="C90" s="148" t="s">
        <v>14427</v>
      </c>
      <c r="D90" s="148">
        <v>1707740</v>
      </c>
      <c r="E90" s="148" t="s">
        <v>1790</v>
      </c>
      <c r="F90" s="149">
        <v>22</v>
      </c>
      <c r="G90" s="150">
        <v>0</v>
      </c>
      <c r="H90" s="150"/>
      <c r="I90" s="150">
        <v>1</v>
      </c>
      <c r="J90" s="150">
        <v>0</v>
      </c>
      <c r="K90" s="149">
        <v>23</v>
      </c>
      <c r="L90" s="149">
        <v>103</v>
      </c>
      <c r="M90" s="151">
        <v>0.22330097087378642</v>
      </c>
      <c r="N90" s="149">
        <v>23</v>
      </c>
      <c r="O90" s="149">
        <v>23</v>
      </c>
      <c r="P90" s="149">
        <v>23</v>
      </c>
      <c r="Q90" s="152">
        <v>28.384475000000005</v>
      </c>
      <c r="R90" s="152">
        <v>30.406000000000006</v>
      </c>
    </row>
    <row r="91" spans="1:18" x14ac:dyDescent="0.25">
      <c r="A91" s="148">
        <v>1</v>
      </c>
      <c r="B91" s="148">
        <v>17</v>
      </c>
      <c r="C91" s="148" t="s">
        <v>14427</v>
      </c>
      <c r="D91" s="148">
        <v>1707770</v>
      </c>
      <c r="E91" s="148" t="s">
        <v>1791</v>
      </c>
      <c r="F91" s="149">
        <v>97</v>
      </c>
      <c r="G91" s="150">
        <v>0</v>
      </c>
      <c r="H91" s="150"/>
      <c r="I91" s="150">
        <v>4</v>
      </c>
      <c r="J91" s="150">
        <v>0</v>
      </c>
      <c r="K91" s="149">
        <v>101</v>
      </c>
      <c r="L91" s="149">
        <v>630</v>
      </c>
      <c r="M91" s="151">
        <v>0.16031746031746033</v>
      </c>
      <c r="N91" s="149">
        <v>101</v>
      </c>
      <c r="O91" s="149">
        <v>101</v>
      </c>
      <c r="P91" s="149">
        <v>101</v>
      </c>
      <c r="Q91" s="152">
        <v>103.13449999999999</v>
      </c>
      <c r="R91" s="152">
        <v>103.84599999999999</v>
      </c>
    </row>
    <row r="92" spans="1:18" x14ac:dyDescent="0.25">
      <c r="A92" s="148">
        <v>1</v>
      </c>
      <c r="B92" s="148">
        <v>17</v>
      </c>
      <c r="C92" s="148" t="s">
        <v>14427</v>
      </c>
      <c r="D92" s="148">
        <v>1736810</v>
      </c>
      <c r="E92" s="148" t="s">
        <v>1792</v>
      </c>
      <c r="F92" s="149">
        <v>766</v>
      </c>
      <c r="G92" s="150">
        <v>0</v>
      </c>
      <c r="H92" s="150"/>
      <c r="I92" s="150">
        <v>11</v>
      </c>
      <c r="J92" s="150">
        <v>0</v>
      </c>
      <c r="K92" s="149">
        <v>777</v>
      </c>
      <c r="L92" s="149">
        <v>3644</v>
      </c>
      <c r="M92" s="151">
        <v>0.2132272228320527</v>
      </c>
      <c r="N92" s="149">
        <v>777</v>
      </c>
      <c r="O92" s="149">
        <v>777</v>
      </c>
      <c r="P92" s="149">
        <v>777</v>
      </c>
      <c r="Q92" s="152">
        <v>933.94860000000006</v>
      </c>
      <c r="R92" s="152">
        <v>986.26480000000015</v>
      </c>
    </row>
    <row r="93" spans="1:18" x14ac:dyDescent="0.25">
      <c r="A93" s="148">
        <v>1</v>
      </c>
      <c r="B93" s="148">
        <v>17</v>
      </c>
      <c r="C93" s="148" t="s">
        <v>14427</v>
      </c>
      <c r="D93" s="148">
        <v>1700125</v>
      </c>
      <c r="E93" s="148" t="s">
        <v>1793</v>
      </c>
      <c r="F93" s="149">
        <v>150</v>
      </c>
      <c r="G93" s="150">
        <v>0</v>
      </c>
      <c r="H93" s="150"/>
      <c r="I93" s="150">
        <v>1</v>
      </c>
      <c r="J93" s="150">
        <v>0</v>
      </c>
      <c r="K93" s="149">
        <v>151</v>
      </c>
      <c r="L93" s="149">
        <v>1040</v>
      </c>
      <c r="M93" s="151">
        <v>0.1451923076923077</v>
      </c>
      <c r="N93" s="149">
        <v>151</v>
      </c>
      <c r="O93" s="149">
        <v>0</v>
      </c>
      <c r="P93" s="149">
        <v>151</v>
      </c>
      <c r="Q93" s="152">
        <v>151</v>
      </c>
      <c r="R93" s="152">
        <v>151</v>
      </c>
    </row>
    <row r="94" spans="1:18" x14ac:dyDescent="0.25">
      <c r="A94" s="148">
        <v>1</v>
      </c>
      <c r="B94" s="148">
        <v>17</v>
      </c>
      <c r="C94" s="148" t="s">
        <v>14427</v>
      </c>
      <c r="D94" s="148">
        <v>1707860</v>
      </c>
      <c r="E94" s="148" t="s">
        <v>1794</v>
      </c>
      <c r="F94" s="149">
        <v>53</v>
      </c>
      <c r="G94" s="150">
        <v>0</v>
      </c>
      <c r="H94" s="150"/>
      <c r="I94" s="150">
        <v>1</v>
      </c>
      <c r="J94" s="150">
        <v>0</v>
      </c>
      <c r="K94" s="149">
        <v>54</v>
      </c>
      <c r="L94" s="149">
        <v>181</v>
      </c>
      <c r="M94" s="151">
        <v>0.2983425414364641</v>
      </c>
      <c r="N94" s="149">
        <v>54</v>
      </c>
      <c r="O94" s="149">
        <v>54</v>
      </c>
      <c r="P94" s="149">
        <v>54</v>
      </c>
      <c r="Q94" s="152">
        <v>83.835825000000014</v>
      </c>
      <c r="R94" s="152">
        <v>107.76200000000003</v>
      </c>
    </row>
    <row r="95" spans="1:18" x14ac:dyDescent="0.25">
      <c r="A95" s="148">
        <v>1</v>
      </c>
      <c r="B95" s="148">
        <v>17</v>
      </c>
      <c r="C95" s="148" t="s">
        <v>14427</v>
      </c>
      <c r="D95" s="148">
        <v>1707950</v>
      </c>
      <c r="E95" s="148" t="s">
        <v>1795</v>
      </c>
      <c r="F95" s="149">
        <v>120</v>
      </c>
      <c r="G95" s="150">
        <v>0</v>
      </c>
      <c r="H95" s="150"/>
      <c r="I95" s="150">
        <v>10</v>
      </c>
      <c r="J95" s="150">
        <v>0</v>
      </c>
      <c r="K95" s="149">
        <v>130</v>
      </c>
      <c r="L95" s="149">
        <v>634</v>
      </c>
      <c r="M95" s="151">
        <v>0.20504731861198738</v>
      </c>
      <c r="N95" s="149">
        <v>130</v>
      </c>
      <c r="O95" s="149">
        <v>130</v>
      </c>
      <c r="P95" s="149">
        <v>130</v>
      </c>
      <c r="Q95" s="152">
        <v>153.4171</v>
      </c>
      <c r="R95" s="152">
        <v>161.22280000000001</v>
      </c>
    </row>
    <row r="96" spans="1:18" x14ac:dyDescent="0.25">
      <c r="A96" s="148">
        <v>1</v>
      </c>
      <c r="B96" s="148">
        <v>17</v>
      </c>
      <c r="C96" s="148" t="s">
        <v>14427</v>
      </c>
      <c r="D96" s="148">
        <v>1707980</v>
      </c>
      <c r="E96" s="148" t="s">
        <v>1796</v>
      </c>
      <c r="F96" s="149">
        <v>21</v>
      </c>
      <c r="G96" s="150">
        <v>0</v>
      </c>
      <c r="H96" s="150"/>
      <c r="I96" s="150">
        <v>0</v>
      </c>
      <c r="J96" s="150">
        <v>0</v>
      </c>
      <c r="K96" s="149">
        <v>21</v>
      </c>
      <c r="L96" s="149">
        <v>481</v>
      </c>
      <c r="M96" s="151">
        <v>4.3659043659043661E-2</v>
      </c>
      <c r="N96" s="149">
        <v>21</v>
      </c>
      <c r="O96" s="149">
        <v>0</v>
      </c>
      <c r="P96" s="149">
        <v>0</v>
      </c>
      <c r="Q96" s="152">
        <v>0</v>
      </c>
      <c r="R96" s="152">
        <v>0</v>
      </c>
    </row>
    <row r="97" spans="1:18" x14ac:dyDescent="0.25">
      <c r="A97" s="148">
        <v>1</v>
      </c>
      <c r="B97" s="148">
        <v>17</v>
      </c>
      <c r="C97" s="148" t="s">
        <v>14427</v>
      </c>
      <c r="D97" s="148">
        <v>1708010</v>
      </c>
      <c r="E97" s="148" t="s">
        <v>1797</v>
      </c>
      <c r="F97" s="149">
        <v>84</v>
      </c>
      <c r="G97" s="150">
        <v>0</v>
      </c>
      <c r="H97" s="150"/>
      <c r="I97" s="150">
        <v>3</v>
      </c>
      <c r="J97" s="150">
        <v>0</v>
      </c>
      <c r="K97" s="149">
        <v>87</v>
      </c>
      <c r="L97" s="149">
        <v>1466</v>
      </c>
      <c r="M97" s="151">
        <v>5.9345156889495217E-2</v>
      </c>
      <c r="N97" s="149">
        <v>87</v>
      </c>
      <c r="O97" s="149">
        <v>0</v>
      </c>
      <c r="P97" s="149">
        <v>87</v>
      </c>
      <c r="Q97" s="152">
        <v>87</v>
      </c>
      <c r="R97" s="152">
        <v>87</v>
      </c>
    </row>
    <row r="98" spans="1:18" x14ac:dyDescent="0.25">
      <c r="A98" s="148">
        <v>1</v>
      </c>
      <c r="B98" s="148">
        <v>17</v>
      </c>
      <c r="C98" s="148" t="s">
        <v>14427</v>
      </c>
      <c r="D98" s="148">
        <v>1708040</v>
      </c>
      <c r="E98" s="148" t="s">
        <v>1798</v>
      </c>
      <c r="F98" s="149">
        <v>1395</v>
      </c>
      <c r="G98" s="150">
        <v>0</v>
      </c>
      <c r="H98" s="150"/>
      <c r="I98" s="150">
        <v>55</v>
      </c>
      <c r="J98" s="150">
        <v>0</v>
      </c>
      <c r="K98" s="149">
        <v>1450</v>
      </c>
      <c r="L98" s="149">
        <v>3368</v>
      </c>
      <c r="M98" s="151">
        <v>0.43052256532066507</v>
      </c>
      <c r="N98" s="149">
        <v>1450</v>
      </c>
      <c r="O98" s="149">
        <v>1450</v>
      </c>
      <c r="P98" s="149">
        <v>1450</v>
      </c>
      <c r="Q98" s="152">
        <v>3120.1665999999996</v>
      </c>
      <c r="R98" s="152">
        <v>4978.5119999999997</v>
      </c>
    </row>
    <row r="99" spans="1:18" x14ac:dyDescent="0.25">
      <c r="A99" s="148">
        <v>1</v>
      </c>
      <c r="B99" s="148">
        <v>17</v>
      </c>
      <c r="C99" s="148" t="s">
        <v>14427</v>
      </c>
      <c r="D99" s="148">
        <v>1708070</v>
      </c>
      <c r="E99" s="148" t="s">
        <v>1799</v>
      </c>
      <c r="F99" s="149">
        <v>140</v>
      </c>
      <c r="G99" s="150">
        <v>0</v>
      </c>
      <c r="H99" s="150"/>
      <c r="I99" s="150">
        <v>3</v>
      </c>
      <c r="J99" s="150">
        <v>0</v>
      </c>
      <c r="K99" s="149">
        <v>143</v>
      </c>
      <c r="L99" s="149">
        <v>305</v>
      </c>
      <c r="M99" s="151">
        <v>0.46885245901639344</v>
      </c>
      <c r="N99" s="149">
        <v>143</v>
      </c>
      <c r="O99" s="149">
        <v>143</v>
      </c>
      <c r="P99" s="149">
        <v>143</v>
      </c>
      <c r="Q99" s="152">
        <v>329.31912499999999</v>
      </c>
      <c r="R99" s="152">
        <v>544.37</v>
      </c>
    </row>
    <row r="100" spans="1:18" x14ac:dyDescent="0.25">
      <c r="A100" s="148">
        <v>1</v>
      </c>
      <c r="B100" s="148">
        <v>17</v>
      </c>
      <c r="C100" s="148" t="s">
        <v>14427</v>
      </c>
      <c r="D100" s="148">
        <v>1718180</v>
      </c>
      <c r="E100" s="148" t="s">
        <v>1800</v>
      </c>
      <c r="F100" s="149">
        <v>63</v>
      </c>
      <c r="G100" s="150">
        <v>0</v>
      </c>
      <c r="H100" s="150"/>
      <c r="I100" s="150">
        <v>4</v>
      </c>
      <c r="J100" s="150">
        <v>0</v>
      </c>
      <c r="K100" s="149">
        <v>67</v>
      </c>
      <c r="L100" s="149">
        <v>500</v>
      </c>
      <c r="M100" s="151">
        <v>0.13400000000000001</v>
      </c>
      <c r="N100" s="149">
        <v>67</v>
      </c>
      <c r="O100" s="149">
        <v>0</v>
      </c>
      <c r="P100" s="149">
        <v>67</v>
      </c>
      <c r="Q100" s="152">
        <v>67</v>
      </c>
      <c r="R100" s="152">
        <v>67</v>
      </c>
    </row>
    <row r="101" spans="1:18" x14ac:dyDescent="0.25">
      <c r="A101" s="148">
        <v>1</v>
      </c>
      <c r="B101" s="148">
        <v>17</v>
      </c>
      <c r="C101" s="148" t="s">
        <v>14427</v>
      </c>
      <c r="D101" s="148">
        <v>1741520</v>
      </c>
      <c r="E101" s="148" t="s">
        <v>1801</v>
      </c>
      <c r="F101" s="149">
        <v>366</v>
      </c>
      <c r="G101" s="150">
        <v>0</v>
      </c>
      <c r="H101" s="150"/>
      <c r="I101" s="150">
        <v>5</v>
      </c>
      <c r="J101" s="150">
        <v>0</v>
      </c>
      <c r="K101" s="149">
        <v>371</v>
      </c>
      <c r="L101" s="149">
        <v>1231</v>
      </c>
      <c r="M101" s="151">
        <v>0.30138099106417549</v>
      </c>
      <c r="N101" s="149">
        <v>371</v>
      </c>
      <c r="O101" s="149">
        <v>371</v>
      </c>
      <c r="P101" s="149">
        <v>371</v>
      </c>
      <c r="Q101" s="152">
        <v>579.52707500000008</v>
      </c>
      <c r="R101" s="152">
        <v>747.86200000000008</v>
      </c>
    </row>
    <row r="102" spans="1:18" x14ac:dyDescent="0.25">
      <c r="A102" s="148">
        <v>1</v>
      </c>
      <c r="B102" s="148">
        <v>17</v>
      </c>
      <c r="C102" s="148" t="s">
        <v>14427</v>
      </c>
      <c r="D102" s="148">
        <v>1708130</v>
      </c>
      <c r="E102" s="148" t="s">
        <v>1802</v>
      </c>
      <c r="F102" s="149">
        <v>291</v>
      </c>
      <c r="G102" s="150">
        <v>0</v>
      </c>
      <c r="H102" s="150"/>
      <c r="I102" s="150">
        <v>4</v>
      </c>
      <c r="J102" s="150">
        <v>0</v>
      </c>
      <c r="K102" s="149">
        <v>295</v>
      </c>
      <c r="L102" s="149">
        <v>1052</v>
      </c>
      <c r="M102" s="151">
        <v>0.28041825095057032</v>
      </c>
      <c r="N102" s="149">
        <v>295</v>
      </c>
      <c r="O102" s="149">
        <v>295</v>
      </c>
      <c r="P102" s="149">
        <v>295</v>
      </c>
      <c r="Q102" s="152">
        <v>440.12589999999989</v>
      </c>
      <c r="R102" s="152">
        <v>550.90399999999988</v>
      </c>
    </row>
    <row r="103" spans="1:18" x14ac:dyDescent="0.25">
      <c r="A103" s="148">
        <v>1</v>
      </c>
      <c r="B103" s="148">
        <v>17</v>
      </c>
      <c r="C103" s="148" t="s">
        <v>14427</v>
      </c>
      <c r="D103" s="148">
        <v>1708160</v>
      </c>
      <c r="E103" s="148" t="s">
        <v>1803</v>
      </c>
      <c r="F103" s="149">
        <v>51</v>
      </c>
      <c r="G103" s="150">
        <v>0</v>
      </c>
      <c r="H103" s="150"/>
      <c r="I103" s="150">
        <v>2</v>
      </c>
      <c r="J103" s="150">
        <v>0</v>
      </c>
      <c r="K103" s="149">
        <v>53</v>
      </c>
      <c r="L103" s="149">
        <v>449</v>
      </c>
      <c r="M103" s="151">
        <v>0.11804008908685969</v>
      </c>
      <c r="N103" s="149">
        <v>53</v>
      </c>
      <c r="O103" s="149">
        <v>0</v>
      </c>
      <c r="P103" s="149">
        <v>53</v>
      </c>
      <c r="Q103" s="152">
        <v>53</v>
      </c>
      <c r="R103" s="152">
        <v>53</v>
      </c>
    </row>
    <row r="104" spans="1:18" x14ac:dyDescent="0.25">
      <c r="A104" s="148">
        <v>1</v>
      </c>
      <c r="B104" s="148">
        <v>17</v>
      </c>
      <c r="C104" s="148" t="s">
        <v>14427</v>
      </c>
      <c r="D104" s="148">
        <v>1708220</v>
      </c>
      <c r="E104" s="148" t="s">
        <v>1804</v>
      </c>
      <c r="F104" s="149">
        <v>120</v>
      </c>
      <c r="G104" s="150">
        <v>0</v>
      </c>
      <c r="H104" s="150"/>
      <c r="I104" s="150">
        <v>7</v>
      </c>
      <c r="J104" s="150">
        <v>0</v>
      </c>
      <c r="K104" s="149">
        <v>127</v>
      </c>
      <c r="L104" s="149">
        <v>947</v>
      </c>
      <c r="M104" s="151">
        <v>0.13410770855332629</v>
      </c>
      <c r="N104" s="149">
        <v>127</v>
      </c>
      <c r="O104" s="149">
        <v>0</v>
      </c>
      <c r="P104" s="149">
        <v>127</v>
      </c>
      <c r="Q104" s="152">
        <v>127</v>
      </c>
      <c r="R104" s="152">
        <v>127</v>
      </c>
    </row>
    <row r="105" spans="1:18" x14ac:dyDescent="0.25">
      <c r="A105" s="148">
        <v>1</v>
      </c>
      <c r="B105" s="148">
        <v>17</v>
      </c>
      <c r="C105" s="148" t="s">
        <v>14427</v>
      </c>
      <c r="D105" s="148">
        <v>1708280</v>
      </c>
      <c r="E105" s="148" t="s">
        <v>1805</v>
      </c>
      <c r="F105" s="149">
        <v>430</v>
      </c>
      <c r="G105" s="150">
        <v>0</v>
      </c>
      <c r="H105" s="150"/>
      <c r="I105" s="150">
        <v>20</v>
      </c>
      <c r="J105" s="150">
        <v>0</v>
      </c>
      <c r="K105" s="149">
        <v>450</v>
      </c>
      <c r="L105" s="149">
        <v>2216</v>
      </c>
      <c r="M105" s="151">
        <v>0.20306859205776173</v>
      </c>
      <c r="N105" s="149">
        <v>450</v>
      </c>
      <c r="O105" s="149">
        <v>450</v>
      </c>
      <c r="P105" s="149">
        <v>450</v>
      </c>
      <c r="Q105" s="152">
        <v>528.56039999999996</v>
      </c>
      <c r="R105" s="152">
        <v>554.74720000000002</v>
      </c>
    </row>
    <row r="106" spans="1:18" x14ac:dyDescent="0.25">
      <c r="A106" s="148">
        <v>1</v>
      </c>
      <c r="B106" s="148">
        <v>17</v>
      </c>
      <c r="C106" s="148" t="s">
        <v>14427</v>
      </c>
      <c r="D106" s="148">
        <v>1708310</v>
      </c>
      <c r="E106" s="148" t="s">
        <v>1806</v>
      </c>
      <c r="F106" s="149">
        <v>66</v>
      </c>
      <c r="G106" s="150">
        <v>0</v>
      </c>
      <c r="H106" s="150"/>
      <c r="I106" s="150">
        <v>1</v>
      </c>
      <c r="J106" s="150">
        <v>0</v>
      </c>
      <c r="K106" s="149">
        <v>67</v>
      </c>
      <c r="L106" s="149">
        <v>216</v>
      </c>
      <c r="M106" s="151">
        <v>0.31018518518518517</v>
      </c>
      <c r="N106" s="149">
        <v>67</v>
      </c>
      <c r="O106" s="149">
        <v>67</v>
      </c>
      <c r="P106" s="149">
        <v>67</v>
      </c>
      <c r="Q106" s="152">
        <v>107.83300000000001</v>
      </c>
      <c r="R106" s="152">
        <v>142.54080000000002</v>
      </c>
    </row>
    <row r="107" spans="1:18" x14ac:dyDescent="0.25">
      <c r="A107" s="148">
        <v>1</v>
      </c>
      <c r="B107" s="148">
        <v>17</v>
      </c>
      <c r="C107" s="148" t="s">
        <v>14427</v>
      </c>
      <c r="D107" s="148">
        <v>1708370</v>
      </c>
      <c r="E107" s="148" t="s">
        <v>1807</v>
      </c>
      <c r="F107" s="149">
        <v>295</v>
      </c>
      <c r="G107" s="150">
        <v>0</v>
      </c>
      <c r="H107" s="150"/>
      <c r="I107" s="150">
        <v>7</v>
      </c>
      <c r="J107" s="150">
        <v>0</v>
      </c>
      <c r="K107" s="149">
        <v>302</v>
      </c>
      <c r="L107" s="149">
        <v>1227</v>
      </c>
      <c r="M107" s="151">
        <v>0.24612876935615322</v>
      </c>
      <c r="N107" s="149">
        <v>302</v>
      </c>
      <c r="O107" s="149">
        <v>302</v>
      </c>
      <c r="P107" s="149">
        <v>302</v>
      </c>
      <c r="Q107" s="152">
        <v>408.15777500000002</v>
      </c>
      <c r="R107" s="152">
        <v>474.25399999999996</v>
      </c>
    </row>
    <row r="108" spans="1:18" x14ac:dyDescent="0.25">
      <c r="A108" s="148">
        <v>1</v>
      </c>
      <c r="B108" s="148">
        <v>17</v>
      </c>
      <c r="C108" s="148" t="s">
        <v>14427</v>
      </c>
      <c r="D108" s="148">
        <v>1708340</v>
      </c>
      <c r="E108" s="148" t="s">
        <v>1808</v>
      </c>
      <c r="F108" s="149">
        <v>616</v>
      </c>
      <c r="G108" s="150">
        <v>0</v>
      </c>
      <c r="H108" s="150"/>
      <c r="I108" s="150">
        <v>14</v>
      </c>
      <c r="J108" s="150">
        <v>0</v>
      </c>
      <c r="K108" s="149">
        <v>630</v>
      </c>
      <c r="L108" s="149">
        <v>1728</v>
      </c>
      <c r="M108" s="151">
        <v>0.36458333333333331</v>
      </c>
      <c r="N108" s="149">
        <v>630</v>
      </c>
      <c r="O108" s="149">
        <v>630</v>
      </c>
      <c r="P108" s="149">
        <v>630</v>
      </c>
      <c r="Q108" s="152">
        <v>1168.1639999999998</v>
      </c>
      <c r="R108" s="152">
        <v>1704.3263999999995</v>
      </c>
    </row>
    <row r="109" spans="1:18" x14ac:dyDescent="0.25">
      <c r="A109" s="148">
        <v>1</v>
      </c>
      <c r="B109" s="148">
        <v>17</v>
      </c>
      <c r="C109" s="148" t="s">
        <v>14427</v>
      </c>
      <c r="D109" s="148">
        <v>1708430</v>
      </c>
      <c r="E109" s="148" t="s">
        <v>1809</v>
      </c>
      <c r="F109" s="149">
        <v>252</v>
      </c>
      <c r="G109" s="150">
        <v>0</v>
      </c>
      <c r="H109" s="150"/>
      <c r="I109" s="150">
        <v>11</v>
      </c>
      <c r="J109" s="150">
        <v>0</v>
      </c>
      <c r="K109" s="149">
        <v>263</v>
      </c>
      <c r="L109" s="149">
        <v>1362</v>
      </c>
      <c r="M109" s="151">
        <v>0.19309838472834068</v>
      </c>
      <c r="N109" s="149">
        <v>263</v>
      </c>
      <c r="O109" s="149">
        <v>263</v>
      </c>
      <c r="P109" s="149">
        <v>263</v>
      </c>
      <c r="Q109" s="152">
        <v>301.10029999999995</v>
      </c>
      <c r="R109" s="152">
        <v>313.80039999999997</v>
      </c>
    </row>
    <row r="110" spans="1:18" x14ac:dyDescent="0.25">
      <c r="A110" s="148">
        <v>1</v>
      </c>
      <c r="B110" s="148">
        <v>17</v>
      </c>
      <c r="C110" s="148" t="s">
        <v>14427</v>
      </c>
      <c r="D110" s="148">
        <v>1708460</v>
      </c>
      <c r="E110" s="148" t="s">
        <v>1810</v>
      </c>
      <c r="F110" s="149">
        <v>183</v>
      </c>
      <c r="G110" s="150">
        <v>0</v>
      </c>
      <c r="H110" s="150"/>
      <c r="I110" s="150">
        <v>4</v>
      </c>
      <c r="J110" s="150">
        <v>0</v>
      </c>
      <c r="K110" s="149">
        <v>187</v>
      </c>
      <c r="L110" s="149">
        <v>1144</v>
      </c>
      <c r="M110" s="151">
        <v>0.16346153846153846</v>
      </c>
      <c r="N110" s="149">
        <v>187</v>
      </c>
      <c r="O110" s="149">
        <v>187</v>
      </c>
      <c r="P110" s="149">
        <v>187</v>
      </c>
      <c r="Q110" s="152">
        <v>193.5736</v>
      </c>
      <c r="R110" s="152">
        <v>195.76480000000001</v>
      </c>
    </row>
    <row r="111" spans="1:18" x14ac:dyDescent="0.25">
      <c r="A111" s="148">
        <v>1</v>
      </c>
      <c r="B111" s="148">
        <v>17</v>
      </c>
      <c r="C111" s="148" t="s">
        <v>14427</v>
      </c>
      <c r="D111" s="148">
        <v>1708500</v>
      </c>
      <c r="E111" s="148" t="s">
        <v>1811</v>
      </c>
      <c r="F111" s="149">
        <v>290</v>
      </c>
      <c r="G111" s="150">
        <v>9</v>
      </c>
      <c r="H111" s="150"/>
      <c r="I111" s="150">
        <v>18</v>
      </c>
      <c r="J111" s="150">
        <v>0</v>
      </c>
      <c r="K111" s="149">
        <v>317</v>
      </c>
      <c r="L111" s="149">
        <v>1474</v>
      </c>
      <c r="M111" s="151">
        <v>0.21506105834464043</v>
      </c>
      <c r="N111" s="149">
        <v>317</v>
      </c>
      <c r="O111" s="149">
        <v>317</v>
      </c>
      <c r="P111" s="149">
        <v>317</v>
      </c>
      <c r="Q111" s="152">
        <v>382.51310000000001</v>
      </c>
      <c r="R111" s="152">
        <v>404.35080000000005</v>
      </c>
    </row>
    <row r="112" spans="1:18" x14ac:dyDescent="0.25">
      <c r="A112" s="148">
        <v>1</v>
      </c>
      <c r="B112" s="148">
        <v>17</v>
      </c>
      <c r="C112" s="148" t="s">
        <v>14427</v>
      </c>
      <c r="D112" s="148">
        <v>1708580</v>
      </c>
      <c r="E112" s="148" t="s">
        <v>1812</v>
      </c>
      <c r="F112" s="149">
        <v>110</v>
      </c>
      <c r="G112" s="150">
        <v>0</v>
      </c>
      <c r="H112" s="150"/>
      <c r="I112" s="150">
        <v>3</v>
      </c>
      <c r="J112" s="150">
        <v>0</v>
      </c>
      <c r="K112" s="149">
        <v>113</v>
      </c>
      <c r="L112" s="149">
        <v>427</v>
      </c>
      <c r="M112" s="151">
        <v>0.26463700234192039</v>
      </c>
      <c r="N112" s="149">
        <v>113</v>
      </c>
      <c r="O112" s="149">
        <v>113</v>
      </c>
      <c r="P112" s="149">
        <v>113</v>
      </c>
      <c r="Q112" s="152">
        <v>161.79777500000003</v>
      </c>
      <c r="R112" s="152">
        <v>196.65400000000005</v>
      </c>
    </row>
    <row r="113" spans="1:18" x14ac:dyDescent="0.25">
      <c r="A113" s="148">
        <v>1</v>
      </c>
      <c r="B113" s="148">
        <v>17</v>
      </c>
      <c r="C113" s="148" t="s">
        <v>14427</v>
      </c>
      <c r="D113" s="148">
        <v>1708610</v>
      </c>
      <c r="E113" s="148" t="s">
        <v>1813</v>
      </c>
      <c r="F113" s="149">
        <v>105</v>
      </c>
      <c r="G113" s="150">
        <v>0</v>
      </c>
      <c r="H113" s="150"/>
      <c r="I113" s="150">
        <v>5</v>
      </c>
      <c r="J113" s="150">
        <v>0</v>
      </c>
      <c r="K113" s="149">
        <v>110</v>
      </c>
      <c r="L113" s="149">
        <v>676</v>
      </c>
      <c r="M113" s="151">
        <v>0.16272189349112426</v>
      </c>
      <c r="N113" s="149">
        <v>110</v>
      </c>
      <c r="O113" s="149">
        <v>110</v>
      </c>
      <c r="P113" s="149">
        <v>110</v>
      </c>
      <c r="Q113" s="152">
        <v>113.5094</v>
      </c>
      <c r="R113" s="152">
        <v>114.67919999999999</v>
      </c>
    </row>
    <row r="114" spans="1:18" x14ac:dyDescent="0.25">
      <c r="A114" s="148">
        <v>1</v>
      </c>
      <c r="B114" s="148">
        <v>17</v>
      </c>
      <c r="C114" s="148" t="s">
        <v>14427</v>
      </c>
      <c r="D114" s="148">
        <v>1708640</v>
      </c>
      <c r="E114" s="148" t="s">
        <v>1814</v>
      </c>
      <c r="F114" s="149">
        <v>316</v>
      </c>
      <c r="G114" s="150">
        <v>0</v>
      </c>
      <c r="H114" s="150"/>
      <c r="I114" s="150">
        <v>13</v>
      </c>
      <c r="J114" s="150">
        <v>0</v>
      </c>
      <c r="K114" s="149">
        <v>329</v>
      </c>
      <c r="L114" s="149">
        <v>2297</v>
      </c>
      <c r="M114" s="151">
        <v>0.14323030039181542</v>
      </c>
      <c r="N114" s="149">
        <v>329</v>
      </c>
      <c r="O114" s="149">
        <v>0</v>
      </c>
      <c r="P114" s="149">
        <v>329</v>
      </c>
      <c r="Q114" s="152">
        <v>329</v>
      </c>
      <c r="R114" s="152">
        <v>329</v>
      </c>
    </row>
    <row r="115" spans="1:18" x14ac:dyDescent="0.25">
      <c r="A115" s="148">
        <v>1</v>
      </c>
      <c r="B115" s="148">
        <v>17</v>
      </c>
      <c r="C115" s="148" t="s">
        <v>14427</v>
      </c>
      <c r="D115" s="148">
        <v>1701385</v>
      </c>
      <c r="E115" s="148" t="s">
        <v>1815</v>
      </c>
      <c r="F115" s="149">
        <v>62</v>
      </c>
      <c r="G115" s="150">
        <v>0</v>
      </c>
      <c r="H115" s="150"/>
      <c r="I115" s="150">
        <v>2</v>
      </c>
      <c r="J115" s="150">
        <v>0</v>
      </c>
      <c r="K115" s="149">
        <v>64</v>
      </c>
      <c r="L115" s="149">
        <v>446</v>
      </c>
      <c r="M115" s="151">
        <v>0.14349775784753363</v>
      </c>
      <c r="N115" s="149">
        <v>64</v>
      </c>
      <c r="O115" s="149">
        <v>0</v>
      </c>
      <c r="P115" s="149">
        <v>64</v>
      </c>
      <c r="Q115" s="152">
        <v>64</v>
      </c>
      <c r="R115" s="152">
        <v>64</v>
      </c>
    </row>
    <row r="116" spans="1:18" x14ac:dyDescent="0.25">
      <c r="A116" s="148">
        <v>1</v>
      </c>
      <c r="B116" s="148">
        <v>17</v>
      </c>
      <c r="C116" s="148" t="s">
        <v>14427</v>
      </c>
      <c r="D116" s="148">
        <v>1708730</v>
      </c>
      <c r="E116" s="148" t="s">
        <v>1816</v>
      </c>
      <c r="F116" s="149">
        <v>130</v>
      </c>
      <c r="G116" s="150">
        <v>0</v>
      </c>
      <c r="H116" s="150"/>
      <c r="I116" s="150">
        <v>4</v>
      </c>
      <c r="J116" s="150">
        <v>0</v>
      </c>
      <c r="K116" s="149">
        <v>134</v>
      </c>
      <c r="L116" s="149">
        <v>2683</v>
      </c>
      <c r="M116" s="151">
        <v>4.9944092433842707E-2</v>
      </c>
      <c r="N116" s="149">
        <v>134</v>
      </c>
      <c r="O116" s="149">
        <v>0</v>
      </c>
      <c r="P116" s="149">
        <v>0</v>
      </c>
      <c r="Q116" s="152">
        <v>0</v>
      </c>
      <c r="R116" s="152">
        <v>0</v>
      </c>
    </row>
    <row r="117" spans="1:18" x14ac:dyDescent="0.25">
      <c r="A117" s="148">
        <v>1</v>
      </c>
      <c r="B117" s="148">
        <v>17</v>
      </c>
      <c r="C117" s="148" t="s">
        <v>14427</v>
      </c>
      <c r="D117" s="148">
        <v>1700002</v>
      </c>
      <c r="E117" s="148" t="s">
        <v>1817</v>
      </c>
      <c r="F117" s="149">
        <v>134</v>
      </c>
      <c r="G117" s="150">
        <v>0</v>
      </c>
      <c r="H117" s="150"/>
      <c r="I117" s="150">
        <v>9</v>
      </c>
      <c r="J117" s="150">
        <v>0</v>
      </c>
      <c r="K117" s="149">
        <v>143</v>
      </c>
      <c r="L117" s="149">
        <v>867</v>
      </c>
      <c r="M117" s="151">
        <v>0.16493656286043828</v>
      </c>
      <c r="N117" s="149">
        <v>143</v>
      </c>
      <c r="O117" s="149">
        <v>143</v>
      </c>
      <c r="P117" s="149">
        <v>143</v>
      </c>
      <c r="Q117" s="152">
        <v>148.94105000000005</v>
      </c>
      <c r="R117" s="152">
        <v>150.92140000000003</v>
      </c>
    </row>
    <row r="118" spans="1:18" x14ac:dyDescent="0.25">
      <c r="A118" s="148">
        <v>1</v>
      </c>
      <c r="B118" s="148">
        <v>17</v>
      </c>
      <c r="C118" s="148" t="s">
        <v>14427</v>
      </c>
      <c r="D118" s="148">
        <v>1708790</v>
      </c>
      <c r="E118" s="148" t="s">
        <v>1818</v>
      </c>
      <c r="F118" s="149">
        <v>58</v>
      </c>
      <c r="G118" s="150">
        <v>0</v>
      </c>
      <c r="H118" s="150"/>
      <c r="I118" s="150">
        <v>1</v>
      </c>
      <c r="J118" s="150">
        <v>0</v>
      </c>
      <c r="K118" s="149">
        <v>59</v>
      </c>
      <c r="L118" s="149">
        <v>826</v>
      </c>
      <c r="M118" s="151">
        <v>7.1428571428571425E-2</v>
      </c>
      <c r="N118" s="149">
        <v>59</v>
      </c>
      <c r="O118" s="149">
        <v>0</v>
      </c>
      <c r="P118" s="149">
        <v>59</v>
      </c>
      <c r="Q118" s="152">
        <v>59</v>
      </c>
      <c r="R118" s="152">
        <v>59</v>
      </c>
    </row>
    <row r="119" spans="1:18" x14ac:dyDescent="0.25">
      <c r="A119" s="148">
        <v>1</v>
      </c>
      <c r="B119" s="148">
        <v>17</v>
      </c>
      <c r="C119" s="148" t="s">
        <v>14427</v>
      </c>
      <c r="D119" s="148">
        <v>1708970</v>
      </c>
      <c r="E119" s="148" t="s">
        <v>1819</v>
      </c>
      <c r="F119" s="149">
        <v>57</v>
      </c>
      <c r="G119" s="150">
        <v>0</v>
      </c>
      <c r="H119" s="150"/>
      <c r="I119" s="150">
        <v>1</v>
      </c>
      <c r="J119" s="150">
        <v>0</v>
      </c>
      <c r="K119" s="149">
        <v>58</v>
      </c>
      <c r="L119" s="149">
        <v>1131</v>
      </c>
      <c r="M119" s="151">
        <v>5.128205128205128E-2</v>
      </c>
      <c r="N119" s="149">
        <v>58</v>
      </c>
      <c r="O119" s="149">
        <v>0</v>
      </c>
      <c r="P119" s="149">
        <v>58</v>
      </c>
      <c r="Q119" s="152">
        <v>58</v>
      </c>
      <c r="R119" s="152">
        <v>58</v>
      </c>
    </row>
    <row r="120" spans="1:18" x14ac:dyDescent="0.25">
      <c r="A120" s="148">
        <v>1</v>
      </c>
      <c r="B120" s="148">
        <v>17</v>
      </c>
      <c r="C120" s="148" t="s">
        <v>14427</v>
      </c>
      <c r="D120" s="148">
        <v>1709100</v>
      </c>
      <c r="E120" s="148" t="s">
        <v>1820</v>
      </c>
      <c r="F120" s="149">
        <v>89</v>
      </c>
      <c r="G120" s="150">
        <v>0</v>
      </c>
      <c r="H120" s="150"/>
      <c r="I120" s="150">
        <v>4</v>
      </c>
      <c r="J120" s="150">
        <v>0</v>
      </c>
      <c r="K120" s="149">
        <v>93</v>
      </c>
      <c r="L120" s="149">
        <v>760</v>
      </c>
      <c r="M120" s="151">
        <v>0.12236842105263158</v>
      </c>
      <c r="N120" s="149">
        <v>93</v>
      </c>
      <c r="O120" s="149">
        <v>0</v>
      </c>
      <c r="P120" s="149">
        <v>93</v>
      </c>
      <c r="Q120" s="152">
        <v>93.000000000000014</v>
      </c>
      <c r="R120" s="152">
        <v>93.000000000000014</v>
      </c>
    </row>
    <row r="121" spans="1:18" x14ac:dyDescent="0.25">
      <c r="A121" s="148">
        <v>1</v>
      </c>
      <c r="B121" s="148">
        <v>17</v>
      </c>
      <c r="C121" s="148" t="s">
        <v>14427</v>
      </c>
      <c r="D121" s="148">
        <v>1709180</v>
      </c>
      <c r="E121" s="148" t="s">
        <v>1821</v>
      </c>
      <c r="F121" s="149">
        <v>61</v>
      </c>
      <c r="G121" s="150">
        <v>0</v>
      </c>
      <c r="H121" s="150"/>
      <c r="I121" s="150">
        <v>4</v>
      </c>
      <c r="J121" s="150">
        <v>0</v>
      </c>
      <c r="K121" s="149">
        <v>65</v>
      </c>
      <c r="L121" s="149">
        <v>248</v>
      </c>
      <c r="M121" s="151">
        <v>0.26209677419354838</v>
      </c>
      <c r="N121" s="149">
        <v>65</v>
      </c>
      <c r="O121" s="149">
        <v>65</v>
      </c>
      <c r="P121" s="149">
        <v>65</v>
      </c>
      <c r="Q121" s="152">
        <v>92.396600000000007</v>
      </c>
      <c r="R121" s="152">
        <v>111.696</v>
      </c>
    </row>
    <row r="122" spans="1:18" x14ac:dyDescent="0.25">
      <c r="A122" s="148">
        <v>1</v>
      </c>
      <c r="B122" s="148">
        <v>17</v>
      </c>
      <c r="C122" s="148" t="s">
        <v>14427</v>
      </c>
      <c r="D122" s="148">
        <v>1704770</v>
      </c>
      <c r="E122" s="148" t="s">
        <v>1822</v>
      </c>
      <c r="F122" s="149">
        <v>58</v>
      </c>
      <c r="G122" s="150">
        <v>0</v>
      </c>
      <c r="H122" s="150"/>
      <c r="I122" s="150">
        <v>1</v>
      </c>
      <c r="J122" s="150">
        <v>0</v>
      </c>
      <c r="K122" s="149">
        <v>59</v>
      </c>
      <c r="L122" s="149">
        <v>949</v>
      </c>
      <c r="M122" s="151">
        <v>6.2170706006322442E-2</v>
      </c>
      <c r="N122" s="149">
        <v>59</v>
      </c>
      <c r="O122" s="149">
        <v>0</v>
      </c>
      <c r="P122" s="149">
        <v>59</v>
      </c>
      <c r="Q122" s="152">
        <v>59</v>
      </c>
      <c r="R122" s="152">
        <v>59</v>
      </c>
    </row>
    <row r="123" spans="1:18" x14ac:dyDescent="0.25">
      <c r="A123" s="148">
        <v>1</v>
      </c>
      <c r="B123" s="148">
        <v>17</v>
      </c>
      <c r="C123" s="148" t="s">
        <v>14427</v>
      </c>
      <c r="D123" s="148">
        <v>1707830</v>
      </c>
      <c r="E123" s="148" t="s">
        <v>1823</v>
      </c>
      <c r="F123" s="149">
        <v>173</v>
      </c>
      <c r="G123" s="150">
        <v>0</v>
      </c>
      <c r="H123" s="150"/>
      <c r="I123" s="150">
        <v>2</v>
      </c>
      <c r="J123" s="150">
        <v>0</v>
      </c>
      <c r="K123" s="149">
        <v>175</v>
      </c>
      <c r="L123" s="149">
        <v>4697</v>
      </c>
      <c r="M123" s="151">
        <v>3.7257824143070037E-2</v>
      </c>
      <c r="N123" s="149">
        <v>175</v>
      </c>
      <c r="O123" s="149">
        <v>0</v>
      </c>
      <c r="P123" s="149">
        <v>0</v>
      </c>
      <c r="Q123" s="152">
        <v>0</v>
      </c>
      <c r="R123" s="152">
        <v>0</v>
      </c>
    </row>
    <row r="124" spans="1:18" x14ac:dyDescent="0.25">
      <c r="A124" s="148">
        <v>1</v>
      </c>
      <c r="B124" s="148">
        <v>17</v>
      </c>
      <c r="C124" s="148" t="s">
        <v>14427</v>
      </c>
      <c r="D124" s="148">
        <v>1710410</v>
      </c>
      <c r="E124" s="148" t="s">
        <v>1824</v>
      </c>
      <c r="F124" s="149">
        <v>80</v>
      </c>
      <c r="G124" s="150">
        <v>0</v>
      </c>
      <c r="H124" s="150"/>
      <c r="I124" s="150">
        <v>2</v>
      </c>
      <c r="J124" s="150">
        <v>0</v>
      </c>
      <c r="K124" s="149">
        <v>82</v>
      </c>
      <c r="L124" s="149">
        <v>943</v>
      </c>
      <c r="M124" s="151">
        <v>8.6956521739130432E-2</v>
      </c>
      <c r="N124" s="149">
        <v>82</v>
      </c>
      <c r="O124" s="149">
        <v>0</v>
      </c>
      <c r="P124" s="149">
        <v>82</v>
      </c>
      <c r="Q124" s="152">
        <v>82</v>
      </c>
      <c r="R124" s="152">
        <v>82</v>
      </c>
    </row>
    <row r="125" spans="1:18" x14ac:dyDescent="0.25">
      <c r="A125" s="148">
        <v>1</v>
      </c>
      <c r="B125" s="148">
        <v>17</v>
      </c>
      <c r="C125" s="148" t="s">
        <v>14427</v>
      </c>
      <c r="D125" s="148">
        <v>1709170</v>
      </c>
      <c r="E125" s="148" t="s">
        <v>1825</v>
      </c>
      <c r="F125" s="149">
        <v>106</v>
      </c>
      <c r="G125" s="150">
        <v>0</v>
      </c>
      <c r="H125" s="150"/>
      <c r="I125" s="150">
        <v>4</v>
      </c>
      <c r="J125" s="150">
        <v>0</v>
      </c>
      <c r="K125" s="149">
        <v>110</v>
      </c>
      <c r="L125" s="149">
        <v>724</v>
      </c>
      <c r="M125" s="151">
        <v>0.15193370165745856</v>
      </c>
      <c r="N125" s="149">
        <v>110</v>
      </c>
      <c r="O125" s="149">
        <v>110</v>
      </c>
      <c r="P125" s="149">
        <v>110</v>
      </c>
      <c r="Q125" s="152">
        <v>110</v>
      </c>
      <c r="R125" s="152">
        <v>110</v>
      </c>
    </row>
    <row r="126" spans="1:18" x14ac:dyDescent="0.25">
      <c r="A126" s="148">
        <v>1</v>
      </c>
      <c r="B126" s="148">
        <v>17</v>
      </c>
      <c r="C126" s="148" t="s">
        <v>14427</v>
      </c>
      <c r="D126" s="148">
        <v>1709150</v>
      </c>
      <c r="E126" s="148" t="s">
        <v>1826</v>
      </c>
      <c r="F126" s="149">
        <v>62</v>
      </c>
      <c r="G126" s="150">
        <v>0</v>
      </c>
      <c r="H126" s="150"/>
      <c r="I126" s="150">
        <v>3</v>
      </c>
      <c r="J126" s="150">
        <v>0</v>
      </c>
      <c r="K126" s="149">
        <v>65</v>
      </c>
      <c r="L126" s="149">
        <v>1456</v>
      </c>
      <c r="M126" s="151">
        <v>4.4642857142857137E-2</v>
      </c>
      <c r="N126" s="149">
        <v>65</v>
      </c>
      <c r="O126" s="149">
        <v>0</v>
      </c>
      <c r="P126" s="149">
        <v>0</v>
      </c>
      <c r="Q126" s="152">
        <v>0</v>
      </c>
      <c r="R126" s="152">
        <v>0</v>
      </c>
    </row>
    <row r="127" spans="1:18" x14ac:dyDescent="0.25">
      <c r="A127" s="148">
        <v>1</v>
      </c>
      <c r="B127" s="148">
        <v>17</v>
      </c>
      <c r="C127" s="148" t="s">
        <v>14427</v>
      </c>
      <c r="D127" s="148">
        <v>1737860</v>
      </c>
      <c r="E127" s="148" t="s">
        <v>1827</v>
      </c>
      <c r="F127" s="149">
        <v>74</v>
      </c>
      <c r="G127" s="150">
        <v>0</v>
      </c>
      <c r="H127" s="150"/>
      <c r="I127" s="150">
        <v>1</v>
      </c>
      <c r="J127" s="150">
        <v>0</v>
      </c>
      <c r="K127" s="149">
        <v>75</v>
      </c>
      <c r="L127" s="149">
        <v>368</v>
      </c>
      <c r="M127" s="151">
        <v>0.20380434782608695</v>
      </c>
      <c r="N127" s="149">
        <v>75</v>
      </c>
      <c r="O127" s="149">
        <v>75</v>
      </c>
      <c r="P127" s="149">
        <v>75</v>
      </c>
      <c r="Q127" s="152">
        <v>88.249199999999988</v>
      </c>
      <c r="R127" s="152">
        <v>92.665599999999984</v>
      </c>
    </row>
    <row r="128" spans="1:18" x14ac:dyDescent="0.25">
      <c r="A128" s="148">
        <v>1</v>
      </c>
      <c r="B128" s="148">
        <v>17</v>
      </c>
      <c r="C128" s="148" t="s">
        <v>14427</v>
      </c>
      <c r="D128" s="148">
        <v>1709300</v>
      </c>
      <c r="E128" s="148" t="s">
        <v>1828</v>
      </c>
      <c r="F128" s="149">
        <v>251</v>
      </c>
      <c r="G128" s="150">
        <v>0</v>
      </c>
      <c r="H128" s="150"/>
      <c r="I128" s="150">
        <v>16</v>
      </c>
      <c r="J128" s="150">
        <v>0</v>
      </c>
      <c r="K128" s="149">
        <v>267</v>
      </c>
      <c r="L128" s="149">
        <v>1138</v>
      </c>
      <c r="M128" s="151">
        <v>0.23462214411247803</v>
      </c>
      <c r="N128" s="149">
        <v>267</v>
      </c>
      <c r="O128" s="149">
        <v>267</v>
      </c>
      <c r="P128" s="149">
        <v>267</v>
      </c>
      <c r="Q128" s="152">
        <v>345.81584999999995</v>
      </c>
      <c r="R128" s="152">
        <v>387.476</v>
      </c>
    </row>
    <row r="129" spans="1:18" x14ac:dyDescent="0.25">
      <c r="A129" s="148">
        <v>1</v>
      </c>
      <c r="B129" s="148">
        <v>17</v>
      </c>
      <c r="C129" s="148" t="s">
        <v>14427</v>
      </c>
      <c r="D129" s="148">
        <v>1709270</v>
      </c>
      <c r="E129" s="148" t="s">
        <v>1829</v>
      </c>
      <c r="F129" s="149">
        <v>323</v>
      </c>
      <c r="G129" s="150">
        <v>0</v>
      </c>
      <c r="H129" s="150"/>
      <c r="I129" s="150">
        <v>24</v>
      </c>
      <c r="J129" s="150">
        <v>0</v>
      </c>
      <c r="K129" s="149">
        <v>347</v>
      </c>
      <c r="L129" s="149">
        <v>1437</v>
      </c>
      <c r="M129" s="151">
        <v>0.24147529575504523</v>
      </c>
      <c r="N129" s="149">
        <v>347</v>
      </c>
      <c r="O129" s="149">
        <v>347</v>
      </c>
      <c r="P129" s="149">
        <v>347</v>
      </c>
      <c r="Q129" s="152">
        <v>461.29602499999987</v>
      </c>
      <c r="R129" s="152">
        <v>528.67399999999975</v>
      </c>
    </row>
    <row r="130" spans="1:18" x14ac:dyDescent="0.25">
      <c r="A130" s="148">
        <v>1</v>
      </c>
      <c r="B130" s="148">
        <v>17</v>
      </c>
      <c r="C130" s="148" t="s">
        <v>14427</v>
      </c>
      <c r="D130" s="148">
        <v>1739630</v>
      </c>
      <c r="E130" s="148" t="s">
        <v>1830</v>
      </c>
      <c r="F130" s="149">
        <v>79</v>
      </c>
      <c r="G130" s="150">
        <v>0</v>
      </c>
      <c r="H130" s="150"/>
      <c r="I130" s="150">
        <v>3</v>
      </c>
      <c r="J130" s="150">
        <v>0</v>
      </c>
      <c r="K130" s="149">
        <v>82</v>
      </c>
      <c r="L130" s="149">
        <v>344</v>
      </c>
      <c r="M130" s="151">
        <v>0.23837209302325582</v>
      </c>
      <c r="N130" s="149">
        <v>82</v>
      </c>
      <c r="O130" s="149">
        <v>82</v>
      </c>
      <c r="P130" s="149">
        <v>82</v>
      </c>
      <c r="Q130" s="152">
        <v>107.7598</v>
      </c>
      <c r="R130" s="152">
        <v>122.288</v>
      </c>
    </row>
    <row r="131" spans="1:18" x14ac:dyDescent="0.25">
      <c r="A131" s="148">
        <v>1</v>
      </c>
      <c r="B131" s="148">
        <v>17</v>
      </c>
      <c r="C131" s="148" t="s">
        <v>14427</v>
      </c>
      <c r="D131" s="148">
        <v>1709330</v>
      </c>
      <c r="E131" s="148" t="s">
        <v>1831</v>
      </c>
      <c r="F131" s="149">
        <v>55</v>
      </c>
      <c r="G131" s="150">
        <v>0</v>
      </c>
      <c r="H131" s="150"/>
      <c r="I131" s="150">
        <v>6</v>
      </c>
      <c r="J131" s="150">
        <v>0</v>
      </c>
      <c r="K131" s="149">
        <v>61</v>
      </c>
      <c r="L131" s="149">
        <v>482</v>
      </c>
      <c r="M131" s="151">
        <v>0.12655601659751037</v>
      </c>
      <c r="N131" s="149">
        <v>61</v>
      </c>
      <c r="O131" s="149">
        <v>0</v>
      </c>
      <c r="P131" s="149">
        <v>61</v>
      </c>
      <c r="Q131" s="152">
        <v>61</v>
      </c>
      <c r="R131" s="152">
        <v>61</v>
      </c>
    </row>
    <row r="132" spans="1:18" x14ac:dyDescent="0.25">
      <c r="A132" s="148">
        <v>1</v>
      </c>
      <c r="B132" s="148">
        <v>17</v>
      </c>
      <c r="C132" s="148" t="s">
        <v>14427</v>
      </c>
      <c r="D132" s="148">
        <v>1709400</v>
      </c>
      <c r="E132" s="148" t="s">
        <v>1832</v>
      </c>
      <c r="F132" s="149">
        <v>54</v>
      </c>
      <c r="G132" s="150">
        <v>0</v>
      </c>
      <c r="H132" s="150"/>
      <c r="I132" s="150">
        <v>0</v>
      </c>
      <c r="J132" s="150">
        <v>0</v>
      </c>
      <c r="K132" s="149">
        <v>54</v>
      </c>
      <c r="L132" s="149">
        <v>463</v>
      </c>
      <c r="M132" s="151">
        <v>0.11663066954643629</v>
      </c>
      <c r="N132" s="149">
        <v>54</v>
      </c>
      <c r="O132" s="149">
        <v>0</v>
      </c>
      <c r="P132" s="149">
        <v>54</v>
      </c>
      <c r="Q132" s="152">
        <v>54</v>
      </c>
      <c r="R132" s="152">
        <v>54</v>
      </c>
    </row>
    <row r="133" spans="1:18" x14ac:dyDescent="0.25">
      <c r="A133" s="148">
        <v>1</v>
      </c>
      <c r="B133" s="148">
        <v>17</v>
      </c>
      <c r="C133" s="148" t="s">
        <v>14427</v>
      </c>
      <c r="D133" s="148">
        <v>1709420</v>
      </c>
      <c r="E133" s="148" t="s">
        <v>1833</v>
      </c>
      <c r="F133" s="149">
        <v>1617</v>
      </c>
      <c r="G133" s="150">
        <v>0</v>
      </c>
      <c r="H133" s="150"/>
      <c r="I133" s="150">
        <v>76</v>
      </c>
      <c r="J133" s="150">
        <v>0</v>
      </c>
      <c r="K133" s="149">
        <v>1693</v>
      </c>
      <c r="L133" s="149">
        <v>12563</v>
      </c>
      <c r="M133" s="151">
        <v>0.13476080554007799</v>
      </c>
      <c r="N133" s="149">
        <v>1693</v>
      </c>
      <c r="O133" s="149">
        <v>0</v>
      </c>
      <c r="P133" s="149">
        <v>1693</v>
      </c>
      <c r="Q133" s="152">
        <v>2194</v>
      </c>
      <c r="R133" s="152">
        <v>2695</v>
      </c>
    </row>
    <row r="134" spans="1:18" x14ac:dyDescent="0.25">
      <c r="A134" s="148">
        <v>1</v>
      </c>
      <c r="B134" s="148">
        <v>17</v>
      </c>
      <c r="C134" s="148" t="s">
        <v>14427</v>
      </c>
      <c r="D134" s="148">
        <v>1709510</v>
      </c>
      <c r="E134" s="148" t="s">
        <v>1834</v>
      </c>
      <c r="F134" s="149">
        <v>93</v>
      </c>
      <c r="G134" s="150">
        <v>0</v>
      </c>
      <c r="H134" s="150"/>
      <c r="I134" s="150">
        <v>3</v>
      </c>
      <c r="J134" s="150">
        <v>0</v>
      </c>
      <c r="K134" s="149">
        <v>96</v>
      </c>
      <c r="L134" s="149">
        <v>498</v>
      </c>
      <c r="M134" s="151">
        <v>0.19277108433734941</v>
      </c>
      <c r="N134" s="149">
        <v>96</v>
      </c>
      <c r="O134" s="149">
        <v>96</v>
      </c>
      <c r="P134" s="149">
        <v>96</v>
      </c>
      <c r="Q134" s="152">
        <v>109.8087</v>
      </c>
      <c r="R134" s="152">
        <v>114.41160000000001</v>
      </c>
    </row>
    <row r="135" spans="1:18" x14ac:dyDescent="0.25">
      <c r="A135" s="148">
        <v>1</v>
      </c>
      <c r="B135" s="148">
        <v>17</v>
      </c>
      <c r="C135" s="148" t="s">
        <v>14427</v>
      </c>
      <c r="D135" s="148">
        <v>1709540</v>
      </c>
      <c r="E135" s="148" t="s">
        <v>1835</v>
      </c>
      <c r="F135" s="149">
        <v>67</v>
      </c>
      <c r="G135" s="150">
        <v>0</v>
      </c>
      <c r="H135" s="150"/>
      <c r="I135" s="150">
        <v>2</v>
      </c>
      <c r="J135" s="150">
        <v>0</v>
      </c>
      <c r="K135" s="149">
        <v>69</v>
      </c>
      <c r="L135" s="149">
        <v>1319</v>
      </c>
      <c r="M135" s="151">
        <v>5.2312357846853667E-2</v>
      </c>
      <c r="N135" s="149">
        <v>69</v>
      </c>
      <c r="O135" s="149">
        <v>0</v>
      </c>
      <c r="P135" s="149">
        <v>69</v>
      </c>
      <c r="Q135" s="152">
        <v>69</v>
      </c>
      <c r="R135" s="152">
        <v>69</v>
      </c>
    </row>
    <row r="136" spans="1:18" x14ac:dyDescent="0.25">
      <c r="A136" s="148">
        <v>1</v>
      </c>
      <c r="B136" s="148">
        <v>17</v>
      </c>
      <c r="C136" s="148" t="s">
        <v>14427</v>
      </c>
      <c r="D136" s="148">
        <v>1709600</v>
      </c>
      <c r="E136" s="148" t="s">
        <v>1836</v>
      </c>
      <c r="F136" s="149">
        <v>490</v>
      </c>
      <c r="G136" s="150">
        <v>0</v>
      </c>
      <c r="H136" s="150"/>
      <c r="I136" s="150">
        <v>23</v>
      </c>
      <c r="J136" s="150">
        <v>0</v>
      </c>
      <c r="K136" s="149">
        <v>513</v>
      </c>
      <c r="L136" s="149">
        <v>2807</v>
      </c>
      <c r="M136" s="151">
        <v>0.18275739223370147</v>
      </c>
      <c r="N136" s="149">
        <v>513</v>
      </c>
      <c r="O136" s="149">
        <v>513</v>
      </c>
      <c r="P136" s="149">
        <v>513</v>
      </c>
      <c r="Q136" s="152">
        <v>569.75205000000005</v>
      </c>
      <c r="R136" s="152">
        <v>588.6694</v>
      </c>
    </row>
    <row r="137" spans="1:18" x14ac:dyDescent="0.25">
      <c r="A137" s="148">
        <v>1</v>
      </c>
      <c r="B137" s="148">
        <v>17</v>
      </c>
      <c r="C137" s="148" t="s">
        <v>14427</v>
      </c>
      <c r="D137" s="148">
        <v>1709810</v>
      </c>
      <c r="E137" s="148" t="s">
        <v>1837</v>
      </c>
      <c r="F137" s="149">
        <v>175</v>
      </c>
      <c r="G137" s="150">
        <v>0</v>
      </c>
      <c r="H137" s="150"/>
      <c r="I137" s="150">
        <v>4</v>
      </c>
      <c r="J137" s="150">
        <v>0</v>
      </c>
      <c r="K137" s="149">
        <v>179</v>
      </c>
      <c r="L137" s="149">
        <v>1037</v>
      </c>
      <c r="M137" s="151">
        <v>0.17261330761812921</v>
      </c>
      <c r="N137" s="149">
        <v>179</v>
      </c>
      <c r="O137" s="149">
        <v>179</v>
      </c>
      <c r="P137" s="149">
        <v>179</v>
      </c>
      <c r="Q137" s="152">
        <v>192.07654999999997</v>
      </c>
      <c r="R137" s="152">
        <v>196.43539999999996</v>
      </c>
    </row>
    <row r="138" spans="1:18" x14ac:dyDescent="0.25">
      <c r="A138" s="148">
        <v>1</v>
      </c>
      <c r="B138" s="148">
        <v>17</v>
      </c>
      <c r="C138" s="148" t="s">
        <v>14427</v>
      </c>
      <c r="D138" s="148">
        <v>1709780</v>
      </c>
      <c r="E138" s="148" t="s">
        <v>1838</v>
      </c>
      <c r="F138" s="149">
        <v>4</v>
      </c>
      <c r="G138" s="150">
        <v>0</v>
      </c>
      <c r="H138" s="150"/>
      <c r="I138" s="150">
        <v>0</v>
      </c>
      <c r="J138" s="150">
        <v>0</v>
      </c>
      <c r="K138" s="149">
        <v>4</v>
      </c>
      <c r="L138" s="149">
        <v>40</v>
      </c>
      <c r="M138" s="151">
        <v>0.1</v>
      </c>
      <c r="N138" s="149">
        <v>0</v>
      </c>
      <c r="O138" s="149">
        <v>0</v>
      </c>
      <c r="P138" s="149">
        <v>0</v>
      </c>
      <c r="Q138" s="152">
        <v>0</v>
      </c>
      <c r="R138" s="152">
        <v>0</v>
      </c>
    </row>
    <row r="139" spans="1:18" x14ac:dyDescent="0.25">
      <c r="A139" s="148">
        <v>1</v>
      </c>
      <c r="B139" s="148">
        <v>17</v>
      </c>
      <c r="C139" s="148" t="s">
        <v>14427</v>
      </c>
      <c r="D139" s="148">
        <v>1709850</v>
      </c>
      <c r="E139" s="148" t="s">
        <v>1839</v>
      </c>
      <c r="F139" s="149">
        <v>37</v>
      </c>
      <c r="G139" s="150">
        <v>0</v>
      </c>
      <c r="H139" s="150"/>
      <c r="I139" s="150">
        <v>1</v>
      </c>
      <c r="J139" s="150">
        <v>0</v>
      </c>
      <c r="K139" s="149">
        <v>38</v>
      </c>
      <c r="L139" s="149">
        <v>281</v>
      </c>
      <c r="M139" s="151">
        <v>0.13523131672597866</v>
      </c>
      <c r="N139" s="149">
        <v>38</v>
      </c>
      <c r="O139" s="149">
        <v>0</v>
      </c>
      <c r="P139" s="149">
        <v>38</v>
      </c>
      <c r="Q139" s="152">
        <v>38</v>
      </c>
      <c r="R139" s="152">
        <v>38</v>
      </c>
    </row>
    <row r="140" spans="1:18" x14ac:dyDescent="0.25">
      <c r="A140" s="148">
        <v>1</v>
      </c>
      <c r="B140" s="148">
        <v>17</v>
      </c>
      <c r="C140" s="148" t="s">
        <v>14427</v>
      </c>
      <c r="D140" s="148">
        <v>1709960</v>
      </c>
      <c r="E140" s="148" t="s">
        <v>1840</v>
      </c>
      <c r="F140" s="149">
        <v>906</v>
      </c>
      <c r="G140" s="150">
        <v>0</v>
      </c>
      <c r="H140" s="150"/>
      <c r="I140" s="150">
        <v>13</v>
      </c>
      <c r="J140" s="150">
        <v>0</v>
      </c>
      <c r="K140" s="149">
        <v>919</v>
      </c>
      <c r="L140" s="149">
        <v>2967</v>
      </c>
      <c r="M140" s="151">
        <v>0.30974047859791037</v>
      </c>
      <c r="N140" s="149">
        <v>919</v>
      </c>
      <c r="O140" s="149">
        <v>919</v>
      </c>
      <c r="P140" s="149">
        <v>919</v>
      </c>
      <c r="Q140" s="152">
        <v>1476.9178750000001</v>
      </c>
      <c r="R140" s="152">
        <v>1950.0396000000005</v>
      </c>
    </row>
    <row r="141" spans="1:18" x14ac:dyDescent="0.25">
      <c r="A141" s="148">
        <v>1</v>
      </c>
      <c r="B141" s="148">
        <v>17</v>
      </c>
      <c r="C141" s="148" t="s">
        <v>14427</v>
      </c>
      <c r="D141" s="153">
        <v>1709930</v>
      </c>
      <c r="E141" s="153" t="s">
        <v>1841</v>
      </c>
      <c r="F141" s="154">
        <v>89235</v>
      </c>
      <c r="G141" s="155">
        <v>194</v>
      </c>
      <c r="H141" s="155"/>
      <c r="I141" s="155">
        <v>1315</v>
      </c>
      <c r="J141" s="155">
        <v>0</v>
      </c>
      <c r="K141" s="154">
        <v>90744</v>
      </c>
      <c r="L141" s="154">
        <v>392967</v>
      </c>
      <c r="M141" s="156">
        <v>0.23092015360068402</v>
      </c>
      <c r="N141" s="154">
        <v>90744</v>
      </c>
      <c r="O141" s="154">
        <v>90744</v>
      </c>
      <c r="P141" s="154">
        <v>90744</v>
      </c>
      <c r="Q141" s="157">
        <v>249073</v>
      </c>
      <c r="R141" s="157">
        <v>476463.5</v>
      </c>
    </row>
    <row r="142" spans="1:18" x14ac:dyDescent="0.25">
      <c r="A142" s="148">
        <v>1</v>
      </c>
      <c r="B142" s="148">
        <v>17</v>
      </c>
      <c r="C142" s="148" t="s">
        <v>14427</v>
      </c>
      <c r="D142" s="148">
        <v>1709990</v>
      </c>
      <c r="E142" s="148" t="s">
        <v>1842</v>
      </c>
      <c r="F142" s="149">
        <v>453</v>
      </c>
      <c r="G142" s="150">
        <v>0</v>
      </c>
      <c r="H142" s="150"/>
      <c r="I142" s="150">
        <v>7</v>
      </c>
      <c r="J142" s="150">
        <v>0</v>
      </c>
      <c r="K142" s="149">
        <v>460</v>
      </c>
      <c r="L142" s="149">
        <v>1425</v>
      </c>
      <c r="M142" s="151">
        <v>0.32280701754385965</v>
      </c>
      <c r="N142" s="149">
        <v>460</v>
      </c>
      <c r="O142" s="149">
        <v>460</v>
      </c>
      <c r="P142" s="149">
        <v>460</v>
      </c>
      <c r="Q142" s="152">
        <v>769.85312500000009</v>
      </c>
      <c r="R142" s="152">
        <v>1048.2900000000002</v>
      </c>
    </row>
    <row r="143" spans="1:18" x14ac:dyDescent="0.25">
      <c r="A143" s="148">
        <v>1</v>
      </c>
      <c r="B143" s="148">
        <v>17</v>
      </c>
      <c r="C143" s="148" t="s">
        <v>14427</v>
      </c>
      <c r="D143" s="148">
        <v>1700217</v>
      </c>
      <c r="E143" s="148" t="s">
        <v>1843</v>
      </c>
      <c r="F143" s="149">
        <v>188</v>
      </c>
      <c r="G143" s="150">
        <v>0</v>
      </c>
      <c r="H143" s="150"/>
      <c r="I143" s="150">
        <v>3</v>
      </c>
      <c r="J143" s="150">
        <v>0</v>
      </c>
      <c r="K143" s="149">
        <v>191</v>
      </c>
      <c r="L143" s="149">
        <v>768</v>
      </c>
      <c r="M143" s="151">
        <v>0.24869791666666666</v>
      </c>
      <c r="N143" s="149">
        <v>191</v>
      </c>
      <c r="O143" s="149">
        <v>191</v>
      </c>
      <c r="P143" s="149">
        <v>191</v>
      </c>
      <c r="Q143" s="152">
        <v>260.40559999999994</v>
      </c>
      <c r="R143" s="152">
        <v>304.73599999999988</v>
      </c>
    </row>
    <row r="144" spans="1:18" x14ac:dyDescent="0.25">
      <c r="A144" s="148">
        <v>1</v>
      </c>
      <c r="B144" s="148">
        <v>17</v>
      </c>
      <c r="C144" s="148" t="s">
        <v>14427</v>
      </c>
      <c r="D144" s="148">
        <v>1710200</v>
      </c>
      <c r="E144" s="148" t="s">
        <v>1844</v>
      </c>
      <c r="F144" s="149">
        <v>2908</v>
      </c>
      <c r="G144" s="150">
        <v>0</v>
      </c>
      <c r="H144" s="150"/>
      <c r="I144" s="150">
        <v>44</v>
      </c>
      <c r="J144" s="150">
        <v>0</v>
      </c>
      <c r="K144" s="149">
        <v>2952</v>
      </c>
      <c r="L144" s="149">
        <v>12188</v>
      </c>
      <c r="M144" s="151">
        <v>0.24220544798162127</v>
      </c>
      <c r="N144" s="149">
        <v>2952</v>
      </c>
      <c r="O144" s="149">
        <v>2952</v>
      </c>
      <c r="P144" s="149">
        <v>2952</v>
      </c>
      <c r="Q144" s="152">
        <v>4427.5</v>
      </c>
      <c r="R144" s="152">
        <v>5903</v>
      </c>
    </row>
    <row r="145" spans="1:18" x14ac:dyDescent="0.25">
      <c r="A145" s="148">
        <v>1</v>
      </c>
      <c r="B145" s="148">
        <v>17</v>
      </c>
      <c r="C145" s="148" t="s">
        <v>14427</v>
      </c>
      <c r="D145" s="148">
        <v>1710290</v>
      </c>
      <c r="E145" s="148" t="s">
        <v>1845</v>
      </c>
      <c r="F145" s="149">
        <v>28</v>
      </c>
      <c r="G145" s="150">
        <v>0</v>
      </c>
      <c r="H145" s="150"/>
      <c r="I145" s="150">
        <v>1</v>
      </c>
      <c r="J145" s="150">
        <v>0</v>
      </c>
      <c r="K145" s="149">
        <v>29</v>
      </c>
      <c r="L145" s="149">
        <v>258</v>
      </c>
      <c r="M145" s="151">
        <v>0.1124031007751938</v>
      </c>
      <c r="N145" s="149">
        <v>29</v>
      </c>
      <c r="O145" s="149">
        <v>0</v>
      </c>
      <c r="P145" s="149">
        <v>29</v>
      </c>
      <c r="Q145" s="152">
        <v>29</v>
      </c>
      <c r="R145" s="152">
        <v>29</v>
      </c>
    </row>
    <row r="146" spans="1:18" x14ac:dyDescent="0.25">
      <c r="A146" s="148">
        <v>1</v>
      </c>
      <c r="B146" s="148">
        <v>17</v>
      </c>
      <c r="C146" s="148" t="s">
        <v>14427</v>
      </c>
      <c r="D146" s="148">
        <v>1710340</v>
      </c>
      <c r="E146" s="148" t="s">
        <v>1846</v>
      </c>
      <c r="F146" s="149">
        <v>73</v>
      </c>
      <c r="G146" s="150">
        <v>0</v>
      </c>
      <c r="H146" s="150"/>
      <c r="I146" s="150">
        <v>4</v>
      </c>
      <c r="J146" s="150">
        <v>0</v>
      </c>
      <c r="K146" s="149">
        <v>77</v>
      </c>
      <c r="L146" s="149">
        <v>353</v>
      </c>
      <c r="M146" s="151">
        <v>0.21813031161473087</v>
      </c>
      <c r="N146" s="149">
        <v>77</v>
      </c>
      <c r="O146" s="149">
        <v>77</v>
      </c>
      <c r="P146" s="149">
        <v>77</v>
      </c>
      <c r="Q146" s="152">
        <v>93.501949999999994</v>
      </c>
      <c r="R146" s="152">
        <v>99.002600000000001</v>
      </c>
    </row>
    <row r="147" spans="1:18" x14ac:dyDescent="0.25">
      <c r="A147" s="148">
        <v>1</v>
      </c>
      <c r="B147" s="148">
        <v>17</v>
      </c>
      <c r="C147" s="148" t="s">
        <v>14427</v>
      </c>
      <c r="D147" s="148">
        <v>1710440</v>
      </c>
      <c r="E147" s="148" t="s">
        <v>1847</v>
      </c>
      <c r="F147" s="149">
        <v>243</v>
      </c>
      <c r="G147" s="150">
        <v>0</v>
      </c>
      <c r="H147" s="150"/>
      <c r="I147" s="150">
        <v>18</v>
      </c>
      <c r="J147" s="150">
        <v>0</v>
      </c>
      <c r="K147" s="149">
        <v>261</v>
      </c>
      <c r="L147" s="149">
        <v>1795</v>
      </c>
      <c r="M147" s="151">
        <v>0.14540389972144846</v>
      </c>
      <c r="N147" s="149">
        <v>261</v>
      </c>
      <c r="O147" s="149">
        <v>0</v>
      </c>
      <c r="P147" s="149">
        <v>261</v>
      </c>
      <c r="Q147" s="152">
        <v>261</v>
      </c>
      <c r="R147" s="152">
        <v>261</v>
      </c>
    </row>
    <row r="148" spans="1:18" x14ac:dyDescent="0.25">
      <c r="A148" s="148">
        <v>1</v>
      </c>
      <c r="B148" s="148">
        <v>17</v>
      </c>
      <c r="C148" s="148" t="s">
        <v>14427</v>
      </c>
      <c r="D148" s="148">
        <v>1710530</v>
      </c>
      <c r="E148" s="148" t="s">
        <v>1848</v>
      </c>
      <c r="F148" s="149">
        <v>161</v>
      </c>
      <c r="G148" s="150">
        <v>0</v>
      </c>
      <c r="H148" s="150"/>
      <c r="I148" s="150">
        <v>5</v>
      </c>
      <c r="J148" s="150">
        <v>0</v>
      </c>
      <c r="K148" s="149">
        <v>166</v>
      </c>
      <c r="L148" s="149">
        <v>2119</v>
      </c>
      <c r="M148" s="151">
        <v>7.8338839075035388E-2</v>
      </c>
      <c r="N148" s="149">
        <v>166</v>
      </c>
      <c r="O148" s="149">
        <v>0</v>
      </c>
      <c r="P148" s="149">
        <v>166</v>
      </c>
      <c r="Q148" s="152">
        <v>166</v>
      </c>
      <c r="R148" s="152">
        <v>166</v>
      </c>
    </row>
    <row r="149" spans="1:18" x14ac:dyDescent="0.25">
      <c r="A149" s="148">
        <v>1</v>
      </c>
      <c r="B149" s="148">
        <v>17</v>
      </c>
      <c r="C149" s="148" t="s">
        <v>14427</v>
      </c>
      <c r="D149" s="148">
        <v>1710570</v>
      </c>
      <c r="E149" s="148" t="s">
        <v>1849</v>
      </c>
      <c r="F149" s="149">
        <v>103</v>
      </c>
      <c r="G149" s="150">
        <v>0</v>
      </c>
      <c r="H149" s="150"/>
      <c r="I149" s="150">
        <v>2</v>
      </c>
      <c r="J149" s="150">
        <v>0</v>
      </c>
      <c r="K149" s="149">
        <v>105</v>
      </c>
      <c r="L149" s="149">
        <v>486</v>
      </c>
      <c r="M149" s="151">
        <v>0.21604938271604937</v>
      </c>
      <c r="N149" s="149">
        <v>105</v>
      </c>
      <c r="O149" s="149">
        <v>105</v>
      </c>
      <c r="P149" s="149">
        <v>105</v>
      </c>
      <c r="Q149" s="152">
        <v>126.9609</v>
      </c>
      <c r="R149" s="152">
        <v>134.28120000000001</v>
      </c>
    </row>
    <row r="150" spans="1:18" x14ac:dyDescent="0.25">
      <c r="A150" s="148">
        <v>1</v>
      </c>
      <c r="B150" s="148">
        <v>17</v>
      </c>
      <c r="C150" s="148" t="s">
        <v>14427</v>
      </c>
      <c r="D150" s="148">
        <v>1710650</v>
      </c>
      <c r="E150" s="148" t="s">
        <v>1850</v>
      </c>
      <c r="F150" s="149">
        <v>1095</v>
      </c>
      <c r="G150" s="150">
        <v>0</v>
      </c>
      <c r="H150" s="150"/>
      <c r="I150" s="150">
        <v>43</v>
      </c>
      <c r="J150" s="150">
        <v>0</v>
      </c>
      <c r="K150" s="149">
        <v>1138</v>
      </c>
      <c r="L150" s="149">
        <v>7002</v>
      </c>
      <c r="M150" s="151">
        <v>0.16252499285918309</v>
      </c>
      <c r="N150" s="149">
        <v>1138</v>
      </c>
      <c r="O150" s="149">
        <v>1138</v>
      </c>
      <c r="P150" s="149">
        <v>1138</v>
      </c>
      <c r="Q150" s="152">
        <v>1361.5</v>
      </c>
      <c r="R150" s="152">
        <v>1585</v>
      </c>
    </row>
    <row r="151" spans="1:18" x14ac:dyDescent="0.25">
      <c r="A151" s="148">
        <v>1</v>
      </c>
      <c r="B151" s="148">
        <v>17</v>
      </c>
      <c r="C151" s="148" t="s">
        <v>14427</v>
      </c>
      <c r="D151" s="148">
        <v>1710690</v>
      </c>
      <c r="E151" s="148" t="s">
        <v>1851</v>
      </c>
      <c r="F151" s="149">
        <v>55</v>
      </c>
      <c r="G151" s="150">
        <v>0</v>
      </c>
      <c r="H151" s="150"/>
      <c r="I151" s="150">
        <v>2</v>
      </c>
      <c r="J151" s="150">
        <v>0</v>
      </c>
      <c r="K151" s="149">
        <v>57</v>
      </c>
      <c r="L151" s="149">
        <v>346</v>
      </c>
      <c r="M151" s="151">
        <v>0.16473988439306358</v>
      </c>
      <c r="N151" s="149">
        <v>57</v>
      </c>
      <c r="O151" s="149">
        <v>57</v>
      </c>
      <c r="P151" s="149">
        <v>57</v>
      </c>
      <c r="Q151" s="152">
        <v>59.319899999999983</v>
      </c>
      <c r="R151" s="152">
        <v>60.093199999999982</v>
      </c>
    </row>
    <row r="152" spans="1:18" x14ac:dyDescent="0.25">
      <c r="A152" s="148">
        <v>1</v>
      </c>
      <c r="B152" s="148">
        <v>17</v>
      </c>
      <c r="C152" s="148" t="s">
        <v>14427</v>
      </c>
      <c r="D152" s="148">
        <v>1710740</v>
      </c>
      <c r="E152" s="148" t="s">
        <v>1852</v>
      </c>
      <c r="F152" s="149">
        <v>108</v>
      </c>
      <c r="G152" s="150">
        <v>0</v>
      </c>
      <c r="H152" s="150"/>
      <c r="I152" s="150">
        <v>11</v>
      </c>
      <c r="J152" s="150">
        <v>0</v>
      </c>
      <c r="K152" s="149">
        <v>119</v>
      </c>
      <c r="L152" s="149">
        <v>2347</v>
      </c>
      <c r="M152" s="151">
        <v>5.0703025138474647E-2</v>
      </c>
      <c r="N152" s="149">
        <v>119</v>
      </c>
      <c r="O152" s="149">
        <v>0</v>
      </c>
      <c r="P152" s="149">
        <v>119</v>
      </c>
      <c r="Q152" s="152">
        <v>119</v>
      </c>
      <c r="R152" s="152">
        <v>119</v>
      </c>
    </row>
    <row r="153" spans="1:18" x14ac:dyDescent="0.25">
      <c r="A153" s="148">
        <v>1</v>
      </c>
      <c r="B153" s="148">
        <v>17</v>
      </c>
      <c r="C153" s="148" t="s">
        <v>14427</v>
      </c>
      <c r="D153" s="148">
        <v>1739030</v>
      </c>
      <c r="E153" s="148" t="s">
        <v>1853</v>
      </c>
      <c r="F153" s="149">
        <v>321</v>
      </c>
      <c r="G153" s="150">
        <v>0</v>
      </c>
      <c r="H153" s="150"/>
      <c r="I153" s="150">
        <v>5</v>
      </c>
      <c r="J153" s="150">
        <v>0</v>
      </c>
      <c r="K153" s="149">
        <v>326</v>
      </c>
      <c r="L153" s="149">
        <v>2578</v>
      </c>
      <c r="M153" s="151">
        <v>0.12645461598138091</v>
      </c>
      <c r="N153" s="149">
        <v>326</v>
      </c>
      <c r="O153" s="149">
        <v>0</v>
      </c>
      <c r="P153" s="149">
        <v>326</v>
      </c>
      <c r="Q153" s="152">
        <v>326</v>
      </c>
      <c r="R153" s="152">
        <v>326</v>
      </c>
    </row>
    <row r="154" spans="1:18" x14ac:dyDescent="0.25">
      <c r="A154" s="148">
        <v>1</v>
      </c>
      <c r="B154" s="148">
        <v>17</v>
      </c>
      <c r="C154" s="148" t="s">
        <v>14427</v>
      </c>
      <c r="D154" s="148">
        <v>1735460</v>
      </c>
      <c r="E154" s="148" t="s">
        <v>1854</v>
      </c>
      <c r="F154" s="149">
        <v>513</v>
      </c>
      <c r="G154" s="150">
        <v>0</v>
      </c>
      <c r="H154" s="150"/>
      <c r="I154" s="150">
        <v>8</v>
      </c>
      <c r="J154" s="150">
        <v>0</v>
      </c>
      <c r="K154" s="149">
        <v>521</v>
      </c>
      <c r="L154" s="149">
        <v>1426</v>
      </c>
      <c r="M154" s="151">
        <v>0.36535764375876578</v>
      </c>
      <c r="N154" s="149">
        <v>521</v>
      </c>
      <c r="O154" s="149">
        <v>521</v>
      </c>
      <c r="P154" s="149">
        <v>521</v>
      </c>
      <c r="Q154" s="152">
        <v>967.59425000000033</v>
      </c>
      <c r="R154" s="152">
        <v>1413.0888000000007</v>
      </c>
    </row>
    <row r="155" spans="1:18" x14ac:dyDescent="0.25">
      <c r="A155" s="148">
        <v>1</v>
      </c>
      <c r="B155" s="148">
        <v>17</v>
      </c>
      <c r="C155" s="148" t="s">
        <v>14427</v>
      </c>
      <c r="D155" s="148">
        <v>1730510</v>
      </c>
      <c r="E155" s="148" t="s">
        <v>1855</v>
      </c>
      <c r="F155" s="149">
        <v>157</v>
      </c>
      <c r="G155" s="150">
        <v>0</v>
      </c>
      <c r="H155" s="150"/>
      <c r="I155" s="150">
        <v>3</v>
      </c>
      <c r="J155" s="150">
        <v>0</v>
      </c>
      <c r="K155" s="149">
        <v>160</v>
      </c>
      <c r="L155" s="149">
        <v>710</v>
      </c>
      <c r="M155" s="151">
        <v>0.22535211267605634</v>
      </c>
      <c r="N155" s="149">
        <v>160</v>
      </c>
      <c r="O155" s="149">
        <v>160</v>
      </c>
      <c r="P155" s="149">
        <v>160</v>
      </c>
      <c r="Q155" s="152">
        <v>199.30075000000005</v>
      </c>
      <c r="R155" s="152">
        <v>215.4200000000001</v>
      </c>
    </row>
    <row r="156" spans="1:18" x14ac:dyDescent="0.25">
      <c r="A156" s="148">
        <v>1</v>
      </c>
      <c r="B156" s="148">
        <v>17</v>
      </c>
      <c r="C156" s="148" t="s">
        <v>14427</v>
      </c>
      <c r="D156" s="148">
        <v>1731560</v>
      </c>
      <c r="E156" s="148" t="s">
        <v>1856</v>
      </c>
      <c r="F156" s="149">
        <v>10</v>
      </c>
      <c r="G156" s="150">
        <v>0</v>
      </c>
      <c r="H156" s="150"/>
      <c r="I156" s="150">
        <v>0</v>
      </c>
      <c r="J156" s="150">
        <v>0</v>
      </c>
      <c r="K156" s="149">
        <v>10</v>
      </c>
      <c r="L156" s="149">
        <v>184</v>
      </c>
      <c r="M156" s="151">
        <v>5.434782608695652E-2</v>
      </c>
      <c r="N156" s="149">
        <v>10</v>
      </c>
      <c r="O156" s="149">
        <v>0</v>
      </c>
      <c r="P156" s="149">
        <v>10</v>
      </c>
      <c r="Q156" s="152">
        <v>10</v>
      </c>
      <c r="R156" s="152">
        <v>10</v>
      </c>
    </row>
    <row r="157" spans="1:18" x14ac:dyDescent="0.25">
      <c r="A157" s="148">
        <v>1</v>
      </c>
      <c r="B157" s="148">
        <v>17</v>
      </c>
      <c r="C157" s="148" t="s">
        <v>14427</v>
      </c>
      <c r="D157" s="148">
        <v>1713770</v>
      </c>
      <c r="E157" s="148" t="s">
        <v>1857</v>
      </c>
      <c r="F157" s="149">
        <v>858</v>
      </c>
      <c r="G157" s="150">
        <v>0</v>
      </c>
      <c r="H157" s="150"/>
      <c r="I157" s="150">
        <v>13</v>
      </c>
      <c r="J157" s="150">
        <v>0</v>
      </c>
      <c r="K157" s="149">
        <v>871</v>
      </c>
      <c r="L157" s="149">
        <v>6680</v>
      </c>
      <c r="M157" s="151">
        <v>0.13038922155688623</v>
      </c>
      <c r="N157" s="149">
        <v>871</v>
      </c>
      <c r="O157" s="149">
        <v>0</v>
      </c>
      <c r="P157" s="149">
        <v>871</v>
      </c>
      <c r="Q157" s="152">
        <v>961</v>
      </c>
      <c r="R157" s="152">
        <v>1051</v>
      </c>
    </row>
    <row r="158" spans="1:18" x14ac:dyDescent="0.25">
      <c r="A158" s="148">
        <v>1</v>
      </c>
      <c r="B158" s="148">
        <v>17</v>
      </c>
      <c r="C158" s="148" t="s">
        <v>14427</v>
      </c>
      <c r="D158" s="148">
        <v>1710470</v>
      </c>
      <c r="E158" s="148" t="s">
        <v>1858</v>
      </c>
      <c r="F158" s="149">
        <v>320</v>
      </c>
      <c r="G158" s="150">
        <v>0</v>
      </c>
      <c r="H158" s="150"/>
      <c r="I158" s="150">
        <v>5</v>
      </c>
      <c r="J158" s="150">
        <v>0</v>
      </c>
      <c r="K158" s="149">
        <v>325</v>
      </c>
      <c r="L158" s="149">
        <v>3373</v>
      </c>
      <c r="M158" s="151">
        <v>9.6353394604209899E-2</v>
      </c>
      <c r="N158" s="149">
        <v>325</v>
      </c>
      <c r="O158" s="149">
        <v>0</v>
      </c>
      <c r="P158" s="149">
        <v>325</v>
      </c>
      <c r="Q158" s="152">
        <v>325</v>
      </c>
      <c r="R158" s="152">
        <v>325</v>
      </c>
    </row>
    <row r="159" spans="1:18" x14ac:dyDescent="0.25">
      <c r="A159" s="148">
        <v>1</v>
      </c>
      <c r="B159" s="148">
        <v>17</v>
      </c>
      <c r="C159" s="148" t="s">
        <v>14427</v>
      </c>
      <c r="D159" s="148">
        <v>1711370</v>
      </c>
      <c r="E159" s="148" t="s">
        <v>1859</v>
      </c>
      <c r="F159" s="149">
        <v>250</v>
      </c>
      <c r="G159" s="150">
        <v>0</v>
      </c>
      <c r="H159" s="150"/>
      <c r="I159" s="150">
        <v>8</v>
      </c>
      <c r="J159" s="150">
        <v>0</v>
      </c>
      <c r="K159" s="149">
        <v>258</v>
      </c>
      <c r="L159" s="149">
        <v>6202</v>
      </c>
      <c r="M159" s="151">
        <v>4.1599484037407278E-2</v>
      </c>
      <c r="N159" s="149">
        <v>258</v>
      </c>
      <c r="O159" s="149">
        <v>0</v>
      </c>
      <c r="P159" s="149">
        <v>0</v>
      </c>
      <c r="Q159" s="152">
        <v>0</v>
      </c>
      <c r="R159" s="152">
        <v>0</v>
      </c>
    </row>
    <row r="160" spans="1:18" x14ac:dyDescent="0.25">
      <c r="A160" s="148">
        <v>1</v>
      </c>
      <c r="B160" s="148">
        <v>17</v>
      </c>
      <c r="C160" s="148" t="s">
        <v>14427</v>
      </c>
      <c r="D160" s="148">
        <v>1706540</v>
      </c>
      <c r="E160" s="148" t="s">
        <v>1860</v>
      </c>
      <c r="F160" s="149">
        <v>1034</v>
      </c>
      <c r="G160" s="150">
        <v>0</v>
      </c>
      <c r="H160" s="150"/>
      <c r="I160" s="150">
        <v>15</v>
      </c>
      <c r="J160" s="150">
        <v>0</v>
      </c>
      <c r="K160" s="149">
        <v>1049</v>
      </c>
      <c r="L160" s="149">
        <v>6256</v>
      </c>
      <c r="M160" s="151">
        <v>0.16767902813299232</v>
      </c>
      <c r="N160" s="149">
        <v>1049</v>
      </c>
      <c r="O160" s="149">
        <v>1049</v>
      </c>
      <c r="P160" s="149">
        <v>1049</v>
      </c>
      <c r="Q160" s="152">
        <v>1228</v>
      </c>
      <c r="R160" s="152">
        <v>1407</v>
      </c>
    </row>
    <row r="161" spans="1:18" x14ac:dyDescent="0.25">
      <c r="A161" s="148">
        <v>1</v>
      </c>
      <c r="B161" s="148">
        <v>17</v>
      </c>
      <c r="C161" s="148" t="s">
        <v>14427</v>
      </c>
      <c r="D161" s="148">
        <v>1740440</v>
      </c>
      <c r="E161" s="148" t="s">
        <v>1861</v>
      </c>
      <c r="F161" s="149">
        <v>204</v>
      </c>
      <c r="G161" s="150">
        <v>0</v>
      </c>
      <c r="H161" s="150"/>
      <c r="I161" s="150">
        <v>3</v>
      </c>
      <c r="J161" s="150">
        <v>0</v>
      </c>
      <c r="K161" s="149">
        <v>207</v>
      </c>
      <c r="L161" s="149">
        <v>2128</v>
      </c>
      <c r="M161" s="151">
        <v>9.7274436090225569E-2</v>
      </c>
      <c r="N161" s="149">
        <v>207</v>
      </c>
      <c r="O161" s="149">
        <v>0</v>
      </c>
      <c r="P161" s="149">
        <v>207</v>
      </c>
      <c r="Q161" s="152">
        <v>207.00000000000003</v>
      </c>
      <c r="R161" s="152">
        <v>207.00000000000003</v>
      </c>
    </row>
    <row r="162" spans="1:18" x14ac:dyDescent="0.25">
      <c r="A162" s="148">
        <v>1</v>
      </c>
      <c r="B162" s="148">
        <v>17</v>
      </c>
      <c r="C162" s="148" t="s">
        <v>14427</v>
      </c>
      <c r="D162" s="148">
        <v>1712570</v>
      </c>
      <c r="E162" s="148" t="s">
        <v>1862</v>
      </c>
      <c r="F162" s="149">
        <v>313</v>
      </c>
      <c r="G162" s="150">
        <v>0</v>
      </c>
      <c r="H162" s="150"/>
      <c r="I162" s="150">
        <v>5</v>
      </c>
      <c r="J162" s="150">
        <v>0</v>
      </c>
      <c r="K162" s="149">
        <v>318</v>
      </c>
      <c r="L162" s="149">
        <v>5559</v>
      </c>
      <c r="M162" s="151">
        <v>5.7204533189422563E-2</v>
      </c>
      <c r="N162" s="149">
        <v>318</v>
      </c>
      <c r="O162" s="149">
        <v>0</v>
      </c>
      <c r="P162" s="149">
        <v>318</v>
      </c>
      <c r="Q162" s="152">
        <v>318</v>
      </c>
      <c r="R162" s="152">
        <v>318</v>
      </c>
    </row>
    <row r="163" spans="1:18" x14ac:dyDescent="0.25">
      <c r="A163" s="148">
        <v>1</v>
      </c>
      <c r="B163" s="148">
        <v>17</v>
      </c>
      <c r="C163" s="148" t="s">
        <v>14427</v>
      </c>
      <c r="D163" s="148">
        <v>1727990</v>
      </c>
      <c r="E163" s="148" t="s">
        <v>1863</v>
      </c>
      <c r="F163" s="149">
        <v>88</v>
      </c>
      <c r="G163" s="150">
        <v>0</v>
      </c>
      <c r="H163" s="150"/>
      <c r="I163" s="150">
        <v>4</v>
      </c>
      <c r="J163" s="150">
        <v>0</v>
      </c>
      <c r="K163" s="149">
        <v>92</v>
      </c>
      <c r="L163" s="149">
        <v>1019</v>
      </c>
      <c r="M163" s="151">
        <v>9.0284592737978411E-2</v>
      </c>
      <c r="N163" s="149">
        <v>92</v>
      </c>
      <c r="O163" s="149">
        <v>0</v>
      </c>
      <c r="P163" s="149">
        <v>92</v>
      </c>
      <c r="Q163" s="152">
        <v>92</v>
      </c>
      <c r="R163" s="152">
        <v>92</v>
      </c>
    </row>
    <row r="164" spans="1:18" x14ac:dyDescent="0.25">
      <c r="A164" s="148">
        <v>1</v>
      </c>
      <c r="B164" s="148">
        <v>17</v>
      </c>
      <c r="C164" s="148" t="s">
        <v>14427</v>
      </c>
      <c r="D164" s="148">
        <v>1715880</v>
      </c>
      <c r="E164" s="148" t="s">
        <v>1864</v>
      </c>
      <c r="F164" s="149">
        <v>93</v>
      </c>
      <c r="G164" s="150">
        <v>0</v>
      </c>
      <c r="H164" s="150"/>
      <c r="I164" s="150">
        <v>2</v>
      </c>
      <c r="J164" s="150">
        <v>0</v>
      </c>
      <c r="K164" s="149">
        <v>95</v>
      </c>
      <c r="L164" s="149">
        <v>738</v>
      </c>
      <c r="M164" s="151">
        <v>0.12872628726287264</v>
      </c>
      <c r="N164" s="149">
        <v>95</v>
      </c>
      <c r="O164" s="149">
        <v>0</v>
      </c>
      <c r="P164" s="149">
        <v>95</v>
      </c>
      <c r="Q164" s="152">
        <v>95</v>
      </c>
      <c r="R164" s="152">
        <v>95</v>
      </c>
    </row>
    <row r="165" spans="1:18" x14ac:dyDescent="0.25">
      <c r="A165" s="148">
        <v>1</v>
      </c>
      <c r="B165" s="148">
        <v>17</v>
      </c>
      <c r="C165" s="148" t="s">
        <v>14427</v>
      </c>
      <c r="D165" s="148">
        <v>1742180</v>
      </c>
      <c r="E165" s="148" t="s">
        <v>1865</v>
      </c>
      <c r="F165" s="149">
        <v>851</v>
      </c>
      <c r="G165" s="150">
        <v>0</v>
      </c>
      <c r="H165" s="150"/>
      <c r="I165" s="150">
        <v>15</v>
      </c>
      <c r="J165" s="150">
        <v>0</v>
      </c>
      <c r="K165" s="149">
        <v>866</v>
      </c>
      <c r="L165" s="149">
        <v>14122</v>
      </c>
      <c r="M165" s="151">
        <v>6.1322758816031733E-2</v>
      </c>
      <c r="N165" s="149">
        <v>866</v>
      </c>
      <c r="O165" s="149">
        <v>0</v>
      </c>
      <c r="P165" s="149">
        <v>866</v>
      </c>
      <c r="Q165" s="152">
        <v>953.5</v>
      </c>
      <c r="R165" s="152">
        <v>1041</v>
      </c>
    </row>
    <row r="166" spans="1:18" x14ac:dyDescent="0.25">
      <c r="A166" s="148">
        <v>1</v>
      </c>
      <c r="B166" s="148">
        <v>17</v>
      </c>
      <c r="C166" s="148" t="s">
        <v>14427</v>
      </c>
      <c r="D166" s="148">
        <v>1708550</v>
      </c>
      <c r="E166" s="148" t="s">
        <v>1866</v>
      </c>
      <c r="F166" s="149">
        <v>1941</v>
      </c>
      <c r="G166" s="150">
        <v>0</v>
      </c>
      <c r="H166" s="150"/>
      <c r="I166" s="150">
        <v>29</v>
      </c>
      <c r="J166" s="150">
        <v>0</v>
      </c>
      <c r="K166" s="149">
        <v>1970</v>
      </c>
      <c r="L166" s="149">
        <v>21475</v>
      </c>
      <c r="M166" s="151">
        <v>9.1734575087310824E-2</v>
      </c>
      <c r="N166" s="149">
        <v>1970</v>
      </c>
      <c r="O166" s="149">
        <v>0</v>
      </c>
      <c r="P166" s="149">
        <v>1970</v>
      </c>
      <c r="Q166" s="152">
        <v>2609.5</v>
      </c>
      <c r="R166" s="152">
        <v>3249</v>
      </c>
    </row>
    <row r="167" spans="1:18" x14ac:dyDescent="0.25">
      <c r="A167" s="148">
        <v>1</v>
      </c>
      <c r="B167" s="148">
        <v>17</v>
      </c>
      <c r="C167" s="148" t="s">
        <v>14427</v>
      </c>
      <c r="D167" s="148">
        <v>1725590</v>
      </c>
      <c r="E167" s="148" t="s">
        <v>1867</v>
      </c>
      <c r="F167" s="149">
        <v>87</v>
      </c>
      <c r="G167" s="150">
        <v>0</v>
      </c>
      <c r="H167" s="150"/>
      <c r="I167" s="150">
        <v>5</v>
      </c>
      <c r="J167" s="150">
        <v>0</v>
      </c>
      <c r="K167" s="149">
        <v>92</v>
      </c>
      <c r="L167" s="149">
        <v>763</v>
      </c>
      <c r="M167" s="151">
        <v>0.12057667103538663</v>
      </c>
      <c r="N167" s="149">
        <v>92</v>
      </c>
      <c r="O167" s="149">
        <v>0</v>
      </c>
      <c r="P167" s="149">
        <v>92</v>
      </c>
      <c r="Q167" s="152">
        <v>92.000000000000014</v>
      </c>
      <c r="R167" s="152">
        <v>92.000000000000014</v>
      </c>
    </row>
    <row r="168" spans="1:18" x14ac:dyDescent="0.25">
      <c r="A168" s="148">
        <v>1</v>
      </c>
      <c r="B168" s="148">
        <v>17</v>
      </c>
      <c r="C168" s="148" t="s">
        <v>14427</v>
      </c>
      <c r="D168" s="148">
        <v>1708400</v>
      </c>
      <c r="E168" s="148" t="s">
        <v>1868</v>
      </c>
      <c r="F168" s="149">
        <v>1013</v>
      </c>
      <c r="G168" s="150">
        <v>0</v>
      </c>
      <c r="H168" s="150"/>
      <c r="I168" s="150">
        <v>15</v>
      </c>
      <c r="J168" s="150">
        <v>0</v>
      </c>
      <c r="K168" s="149">
        <v>1028</v>
      </c>
      <c r="L168" s="149">
        <v>9315</v>
      </c>
      <c r="M168" s="151">
        <v>0.11035963499731616</v>
      </c>
      <c r="N168" s="149">
        <v>1028</v>
      </c>
      <c r="O168" s="149">
        <v>0</v>
      </c>
      <c r="P168" s="149">
        <v>1028</v>
      </c>
      <c r="Q168" s="152">
        <v>1196.5</v>
      </c>
      <c r="R168" s="152">
        <v>1365</v>
      </c>
    </row>
    <row r="169" spans="1:18" x14ac:dyDescent="0.25">
      <c r="A169" s="148">
        <v>1</v>
      </c>
      <c r="B169" s="148">
        <v>17</v>
      </c>
      <c r="C169" s="148" t="s">
        <v>14427</v>
      </c>
      <c r="D169" s="148">
        <v>1706510</v>
      </c>
      <c r="E169" s="148" t="s">
        <v>1869</v>
      </c>
      <c r="F169" s="149">
        <v>675</v>
      </c>
      <c r="G169" s="150">
        <v>0</v>
      </c>
      <c r="H169" s="150"/>
      <c r="I169" s="150">
        <v>10</v>
      </c>
      <c r="J169" s="150">
        <v>0</v>
      </c>
      <c r="K169" s="149">
        <v>685</v>
      </c>
      <c r="L169" s="149">
        <v>3131</v>
      </c>
      <c r="M169" s="151">
        <v>0.21877994251038008</v>
      </c>
      <c r="N169" s="149">
        <v>685</v>
      </c>
      <c r="O169" s="149">
        <v>685</v>
      </c>
      <c r="P169" s="149">
        <v>685</v>
      </c>
      <c r="Q169" s="152">
        <v>832.89265</v>
      </c>
      <c r="R169" s="152">
        <v>882.1902</v>
      </c>
    </row>
    <row r="170" spans="1:18" x14ac:dyDescent="0.25">
      <c r="A170" s="148">
        <v>1</v>
      </c>
      <c r="B170" s="148">
        <v>17</v>
      </c>
      <c r="C170" s="148" t="s">
        <v>14427</v>
      </c>
      <c r="D170" s="148">
        <v>1710860</v>
      </c>
      <c r="E170" s="148" t="s">
        <v>1870</v>
      </c>
      <c r="F170" s="149">
        <v>20</v>
      </c>
      <c r="G170" s="150">
        <v>0</v>
      </c>
      <c r="H170" s="150"/>
      <c r="I170" s="150">
        <v>0</v>
      </c>
      <c r="J170" s="150">
        <v>0</v>
      </c>
      <c r="K170" s="149">
        <v>20</v>
      </c>
      <c r="L170" s="149">
        <v>115</v>
      </c>
      <c r="M170" s="151">
        <v>0.17391304347826086</v>
      </c>
      <c r="N170" s="149">
        <v>20</v>
      </c>
      <c r="O170" s="149">
        <v>20</v>
      </c>
      <c r="P170" s="149">
        <v>20</v>
      </c>
      <c r="Q170" s="152">
        <v>21.562249999999999</v>
      </c>
      <c r="R170" s="152">
        <v>22.082999999999998</v>
      </c>
    </row>
    <row r="171" spans="1:18" x14ac:dyDescent="0.25">
      <c r="A171" s="148">
        <v>1</v>
      </c>
      <c r="B171" s="148">
        <v>17</v>
      </c>
      <c r="C171" s="148" t="s">
        <v>14427</v>
      </c>
      <c r="D171" s="148">
        <v>1710980</v>
      </c>
      <c r="E171" s="148" t="s">
        <v>1871</v>
      </c>
      <c r="F171" s="149">
        <v>55</v>
      </c>
      <c r="G171" s="150">
        <v>0</v>
      </c>
      <c r="H171" s="150"/>
      <c r="I171" s="150">
        <v>1</v>
      </c>
      <c r="J171" s="150">
        <v>0</v>
      </c>
      <c r="K171" s="149">
        <v>56</v>
      </c>
      <c r="L171" s="149">
        <v>230</v>
      </c>
      <c r="M171" s="151">
        <v>0.24347826086956523</v>
      </c>
      <c r="N171" s="149">
        <v>56</v>
      </c>
      <c r="O171" s="149">
        <v>56</v>
      </c>
      <c r="P171" s="149">
        <v>56</v>
      </c>
      <c r="Q171" s="152">
        <v>74.984750000000005</v>
      </c>
      <c r="R171" s="152">
        <v>86.460000000000008</v>
      </c>
    </row>
    <row r="172" spans="1:18" x14ac:dyDescent="0.25">
      <c r="A172" s="148">
        <v>1</v>
      </c>
      <c r="B172" s="148">
        <v>17</v>
      </c>
      <c r="C172" s="148" t="s">
        <v>14427</v>
      </c>
      <c r="D172" s="148">
        <v>1711010</v>
      </c>
      <c r="E172" s="148" t="s">
        <v>1872</v>
      </c>
      <c r="F172" s="149">
        <v>520</v>
      </c>
      <c r="G172" s="150">
        <v>0</v>
      </c>
      <c r="H172" s="150"/>
      <c r="I172" s="150">
        <v>8</v>
      </c>
      <c r="J172" s="150">
        <v>0</v>
      </c>
      <c r="K172" s="149">
        <v>528</v>
      </c>
      <c r="L172" s="149">
        <v>1571</v>
      </c>
      <c r="M172" s="151">
        <v>0.33609166136218971</v>
      </c>
      <c r="N172" s="149">
        <v>528</v>
      </c>
      <c r="O172" s="149">
        <v>528</v>
      </c>
      <c r="P172" s="149">
        <v>528</v>
      </c>
      <c r="Q172" s="152">
        <v>916.55737500000043</v>
      </c>
      <c r="R172" s="152">
        <v>1280.9148000000007</v>
      </c>
    </row>
    <row r="173" spans="1:18" x14ac:dyDescent="0.25">
      <c r="A173" s="148">
        <v>1</v>
      </c>
      <c r="B173" s="148">
        <v>17</v>
      </c>
      <c r="C173" s="148" t="s">
        <v>14427</v>
      </c>
      <c r="D173" s="148">
        <v>1700176</v>
      </c>
      <c r="E173" s="148" t="s">
        <v>1873</v>
      </c>
      <c r="F173" s="149">
        <v>59</v>
      </c>
      <c r="G173" s="150">
        <v>0</v>
      </c>
      <c r="H173" s="150"/>
      <c r="I173" s="150">
        <v>4</v>
      </c>
      <c r="J173" s="150">
        <v>0</v>
      </c>
      <c r="K173" s="149">
        <v>63</v>
      </c>
      <c r="L173" s="149">
        <v>351</v>
      </c>
      <c r="M173" s="151">
        <v>0.17948717948717949</v>
      </c>
      <c r="N173" s="149">
        <v>63</v>
      </c>
      <c r="O173" s="149">
        <v>63</v>
      </c>
      <c r="P173" s="149">
        <v>63</v>
      </c>
      <c r="Q173" s="152">
        <v>69.235650000000007</v>
      </c>
      <c r="R173" s="152">
        <v>71.3142</v>
      </c>
    </row>
    <row r="174" spans="1:18" x14ac:dyDescent="0.25">
      <c r="A174" s="148">
        <v>1</v>
      </c>
      <c r="B174" s="148">
        <v>17</v>
      </c>
      <c r="C174" s="148" t="s">
        <v>14427</v>
      </c>
      <c r="D174" s="148">
        <v>1711100</v>
      </c>
      <c r="E174" s="148" t="s">
        <v>1874</v>
      </c>
      <c r="F174" s="149">
        <v>56</v>
      </c>
      <c r="G174" s="150">
        <v>0</v>
      </c>
      <c r="H174" s="150"/>
      <c r="I174" s="150">
        <v>2</v>
      </c>
      <c r="J174" s="150">
        <v>0</v>
      </c>
      <c r="K174" s="149">
        <v>58</v>
      </c>
      <c r="L174" s="149">
        <v>430</v>
      </c>
      <c r="M174" s="151">
        <v>0.13488372093023257</v>
      </c>
      <c r="N174" s="149">
        <v>58</v>
      </c>
      <c r="O174" s="149">
        <v>0</v>
      </c>
      <c r="P174" s="149">
        <v>58</v>
      </c>
      <c r="Q174" s="152">
        <v>58.000000000000007</v>
      </c>
      <c r="R174" s="152">
        <v>58.000000000000007</v>
      </c>
    </row>
    <row r="175" spans="1:18" x14ac:dyDescent="0.25">
      <c r="A175" s="148">
        <v>1</v>
      </c>
      <c r="B175" s="148">
        <v>17</v>
      </c>
      <c r="C175" s="148" t="s">
        <v>14427</v>
      </c>
      <c r="D175" s="148">
        <v>1700323</v>
      </c>
      <c r="E175" s="148" t="s">
        <v>1875</v>
      </c>
      <c r="F175" s="149">
        <v>17</v>
      </c>
      <c r="G175" s="150">
        <v>0</v>
      </c>
      <c r="H175" s="150"/>
      <c r="I175" s="150">
        <v>1</v>
      </c>
      <c r="J175" s="150">
        <v>0</v>
      </c>
      <c r="K175" s="149">
        <v>18</v>
      </c>
      <c r="L175" s="149">
        <v>137</v>
      </c>
      <c r="M175" s="151">
        <v>0.13138686131386862</v>
      </c>
      <c r="N175" s="149">
        <v>18</v>
      </c>
      <c r="O175" s="149">
        <v>0</v>
      </c>
      <c r="P175" s="149">
        <v>18</v>
      </c>
      <c r="Q175" s="152">
        <v>18</v>
      </c>
      <c r="R175" s="152">
        <v>18</v>
      </c>
    </row>
    <row r="176" spans="1:18" x14ac:dyDescent="0.25">
      <c r="A176" s="148">
        <v>1</v>
      </c>
      <c r="B176" s="148">
        <v>17</v>
      </c>
      <c r="C176" s="148" t="s">
        <v>14427</v>
      </c>
      <c r="D176" s="148">
        <v>1711220</v>
      </c>
      <c r="E176" s="148" t="s">
        <v>1876</v>
      </c>
      <c r="F176" s="149">
        <v>12</v>
      </c>
      <c r="G176" s="150">
        <v>0</v>
      </c>
      <c r="H176" s="150"/>
      <c r="I176" s="150">
        <v>0</v>
      </c>
      <c r="J176" s="150">
        <v>0</v>
      </c>
      <c r="K176" s="149">
        <v>12</v>
      </c>
      <c r="L176" s="149">
        <v>115</v>
      </c>
      <c r="M176" s="151">
        <v>0.10434782608695652</v>
      </c>
      <c r="N176" s="149">
        <v>12</v>
      </c>
      <c r="O176" s="149">
        <v>0</v>
      </c>
      <c r="P176" s="149">
        <v>12</v>
      </c>
      <c r="Q176" s="152">
        <v>12.000000000000002</v>
      </c>
      <c r="R176" s="152">
        <v>12.000000000000002</v>
      </c>
    </row>
    <row r="177" spans="1:18" x14ac:dyDescent="0.25">
      <c r="A177" s="148">
        <v>1</v>
      </c>
      <c r="B177" s="148">
        <v>17</v>
      </c>
      <c r="C177" s="148" t="s">
        <v>14427</v>
      </c>
      <c r="D177" s="148">
        <v>1711250</v>
      </c>
      <c r="E177" s="148" t="s">
        <v>1877</v>
      </c>
      <c r="F177" s="149">
        <v>1003</v>
      </c>
      <c r="G177" s="150">
        <v>0</v>
      </c>
      <c r="H177" s="150"/>
      <c r="I177" s="150">
        <v>31</v>
      </c>
      <c r="J177" s="150">
        <v>0</v>
      </c>
      <c r="K177" s="149">
        <v>1034</v>
      </c>
      <c r="L177" s="149">
        <v>5261</v>
      </c>
      <c r="M177" s="151">
        <v>0.19654058163847177</v>
      </c>
      <c r="N177" s="149">
        <v>1034</v>
      </c>
      <c r="O177" s="149">
        <v>1034</v>
      </c>
      <c r="P177" s="149">
        <v>1034</v>
      </c>
      <c r="Q177" s="152">
        <v>1205.5</v>
      </c>
      <c r="R177" s="152">
        <v>1377</v>
      </c>
    </row>
    <row r="178" spans="1:18" x14ac:dyDescent="0.25">
      <c r="A178" s="148">
        <v>1</v>
      </c>
      <c r="B178" s="148">
        <v>17</v>
      </c>
      <c r="C178" s="148" t="s">
        <v>14427</v>
      </c>
      <c r="D178" s="148">
        <v>1711290</v>
      </c>
      <c r="E178" s="148" t="s">
        <v>1878</v>
      </c>
      <c r="F178" s="149">
        <v>136</v>
      </c>
      <c r="G178" s="150">
        <v>0</v>
      </c>
      <c r="H178" s="150"/>
      <c r="I178" s="150">
        <v>8</v>
      </c>
      <c r="J178" s="150">
        <v>0</v>
      </c>
      <c r="K178" s="149">
        <v>144</v>
      </c>
      <c r="L178" s="149">
        <v>573</v>
      </c>
      <c r="M178" s="151">
        <v>0.2513089005235602</v>
      </c>
      <c r="N178" s="149">
        <v>144</v>
      </c>
      <c r="O178" s="149">
        <v>144</v>
      </c>
      <c r="P178" s="149">
        <v>144</v>
      </c>
      <c r="Q178" s="152">
        <v>198.02722499999999</v>
      </c>
      <c r="R178" s="152">
        <v>233.34599999999998</v>
      </c>
    </row>
    <row r="179" spans="1:18" x14ac:dyDescent="0.25">
      <c r="A179" s="148">
        <v>1</v>
      </c>
      <c r="B179" s="148">
        <v>17</v>
      </c>
      <c r="C179" s="148" t="s">
        <v>14427</v>
      </c>
      <c r="D179" s="148">
        <v>1711350</v>
      </c>
      <c r="E179" s="148" t="s">
        <v>1879</v>
      </c>
      <c r="F179" s="149">
        <v>417</v>
      </c>
      <c r="G179" s="150">
        <v>0</v>
      </c>
      <c r="H179" s="150"/>
      <c r="I179" s="150">
        <v>12</v>
      </c>
      <c r="J179" s="150">
        <v>0</v>
      </c>
      <c r="K179" s="149">
        <v>429</v>
      </c>
      <c r="L179" s="149">
        <v>7906</v>
      </c>
      <c r="M179" s="151">
        <v>5.4262585378193777E-2</v>
      </c>
      <c r="N179" s="149">
        <v>429</v>
      </c>
      <c r="O179" s="149">
        <v>0</v>
      </c>
      <c r="P179" s="149">
        <v>429</v>
      </c>
      <c r="Q179" s="152">
        <v>429</v>
      </c>
      <c r="R179" s="152">
        <v>429</v>
      </c>
    </row>
    <row r="180" spans="1:18" x14ac:dyDescent="0.25">
      <c r="A180" s="148">
        <v>1</v>
      </c>
      <c r="B180" s="148">
        <v>17</v>
      </c>
      <c r="C180" s="148" t="s">
        <v>14427</v>
      </c>
      <c r="D180" s="148">
        <v>1739090</v>
      </c>
      <c r="E180" s="148" t="s">
        <v>1880</v>
      </c>
      <c r="F180" s="149">
        <v>135</v>
      </c>
      <c r="G180" s="150">
        <v>0</v>
      </c>
      <c r="H180" s="150"/>
      <c r="I180" s="150">
        <v>10</v>
      </c>
      <c r="J180" s="150">
        <v>0</v>
      </c>
      <c r="K180" s="149">
        <v>145</v>
      </c>
      <c r="L180" s="149">
        <v>1010</v>
      </c>
      <c r="M180" s="151">
        <v>0.14356435643564355</v>
      </c>
      <c r="N180" s="149">
        <v>145</v>
      </c>
      <c r="O180" s="149">
        <v>0</v>
      </c>
      <c r="P180" s="149">
        <v>145</v>
      </c>
      <c r="Q180" s="152">
        <v>145</v>
      </c>
      <c r="R180" s="152">
        <v>145</v>
      </c>
    </row>
    <row r="181" spans="1:18" x14ac:dyDescent="0.25">
      <c r="A181" s="148">
        <v>1</v>
      </c>
      <c r="B181" s="148">
        <v>17</v>
      </c>
      <c r="C181" s="148" t="s">
        <v>14427</v>
      </c>
      <c r="D181" s="148">
        <v>1711520</v>
      </c>
      <c r="E181" s="148" t="s">
        <v>1881</v>
      </c>
      <c r="F181" s="149">
        <v>21</v>
      </c>
      <c r="G181" s="150">
        <v>0</v>
      </c>
      <c r="H181" s="150"/>
      <c r="I181" s="150">
        <v>1</v>
      </c>
      <c r="J181" s="150">
        <v>0</v>
      </c>
      <c r="K181" s="149">
        <v>22</v>
      </c>
      <c r="L181" s="149">
        <v>113</v>
      </c>
      <c r="M181" s="151">
        <v>0.19469026548672566</v>
      </c>
      <c r="N181" s="149">
        <v>22</v>
      </c>
      <c r="O181" s="149">
        <v>22</v>
      </c>
      <c r="P181" s="149">
        <v>22</v>
      </c>
      <c r="Q181" s="152">
        <v>25.295950000000001</v>
      </c>
      <c r="R181" s="152">
        <v>26.394600000000001</v>
      </c>
    </row>
    <row r="182" spans="1:18" x14ac:dyDescent="0.25">
      <c r="A182" s="148">
        <v>1</v>
      </c>
      <c r="B182" s="148">
        <v>17</v>
      </c>
      <c r="C182" s="148" t="s">
        <v>14427</v>
      </c>
      <c r="D182" s="148">
        <v>1711610</v>
      </c>
      <c r="E182" s="148" t="s">
        <v>1882</v>
      </c>
      <c r="F182" s="149">
        <v>64</v>
      </c>
      <c r="G182" s="150">
        <v>0</v>
      </c>
      <c r="H182" s="150"/>
      <c r="I182" s="150">
        <v>2</v>
      </c>
      <c r="J182" s="150">
        <v>0</v>
      </c>
      <c r="K182" s="149">
        <v>66</v>
      </c>
      <c r="L182" s="149">
        <v>827</v>
      </c>
      <c r="M182" s="151">
        <v>7.9806529625151154E-2</v>
      </c>
      <c r="N182" s="149">
        <v>66</v>
      </c>
      <c r="O182" s="149">
        <v>0</v>
      </c>
      <c r="P182" s="149">
        <v>66</v>
      </c>
      <c r="Q182" s="152">
        <v>66</v>
      </c>
      <c r="R182" s="152">
        <v>66</v>
      </c>
    </row>
    <row r="183" spans="1:18" x14ac:dyDescent="0.25">
      <c r="A183" s="148">
        <v>1</v>
      </c>
      <c r="B183" s="148">
        <v>17</v>
      </c>
      <c r="C183" s="148" t="s">
        <v>14427</v>
      </c>
      <c r="D183" s="148">
        <v>1701388</v>
      </c>
      <c r="E183" s="148" t="s">
        <v>1883</v>
      </c>
      <c r="F183" s="149">
        <v>33</v>
      </c>
      <c r="G183" s="150">
        <v>0</v>
      </c>
      <c r="H183" s="150"/>
      <c r="I183" s="150">
        <v>1</v>
      </c>
      <c r="J183" s="150">
        <v>0</v>
      </c>
      <c r="K183" s="149">
        <v>34</v>
      </c>
      <c r="L183" s="149">
        <v>165</v>
      </c>
      <c r="M183" s="151">
        <v>0.20606060606060606</v>
      </c>
      <c r="N183" s="149">
        <v>34</v>
      </c>
      <c r="O183" s="149">
        <v>34</v>
      </c>
      <c r="P183" s="149">
        <v>34</v>
      </c>
      <c r="Q183" s="152">
        <v>40.219749999999998</v>
      </c>
      <c r="R183" s="152">
        <v>42.292999999999999</v>
      </c>
    </row>
    <row r="184" spans="1:18" x14ac:dyDescent="0.25">
      <c r="A184" s="148">
        <v>1</v>
      </c>
      <c r="B184" s="148">
        <v>17</v>
      </c>
      <c r="C184" s="148" t="s">
        <v>14427</v>
      </c>
      <c r="D184" s="148">
        <v>1711700</v>
      </c>
      <c r="E184" s="148" t="s">
        <v>1884</v>
      </c>
      <c r="F184" s="149">
        <v>11</v>
      </c>
      <c r="G184" s="150">
        <v>0</v>
      </c>
      <c r="H184" s="150"/>
      <c r="I184" s="150">
        <v>0</v>
      </c>
      <c r="J184" s="150">
        <v>0</v>
      </c>
      <c r="K184" s="149">
        <v>11</v>
      </c>
      <c r="L184" s="149">
        <v>76</v>
      </c>
      <c r="M184" s="151">
        <v>0.14473684210526316</v>
      </c>
      <c r="N184" s="149">
        <v>11</v>
      </c>
      <c r="O184" s="149">
        <v>0</v>
      </c>
      <c r="P184" s="149">
        <v>11</v>
      </c>
      <c r="Q184" s="152">
        <v>11</v>
      </c>
      <c r="R184" s="152">
        <v>11</v>
      </c>
    </row>
    <row r="185" spans="1:18" x14ac:dyDescent="0.25">
      <c r="A185" s="148">
        <v>1</v>
      </c>
      <c r="B185" s="148">
        <v>17</v>
      </c>
      <c r="C185" s="148" t="s">
        <v>14427</v>
      </c>
      <c r="D185" s="148">
        <v>1711730</v>
      </c>
      <c r="E185" s="148" t="s">
        <v>1885</v>
      </c>
      <c r="F185" s="149">
        <v>11</v>
      </c>
      <c r="G185" s="150">
        <v>0</v>
      </c>
      <c r="H185" s="150"/>
      <c r="I185" s="150">
        <v>0</v>
      </c>
      <c r="J185" s="150">
        <v>0</v>
      </c>
      <c r="K185" s="149">
        <v>11</v>
      </c>
      <c r="L185" s="149">
        <v>100</v>
      </c>
      <c r="M185" s="151">
        <v>0.11</v>
      </c>
      <c r="N185" s="149">
        <v>11</v>
      </c>
      <c r="O185" s="149">
        <v>0</v>
      </c>
      <c r="P185" s="149">
        <v>11</v>
      </c>
      <c r="Q185" s="152">
        <v>11</v>
      </c>
      <c r="R185" s="152">
        <v>11</v>
      </c>
    </row>
    <row r="186" spans="1:18" x14ac:dyDescent="0.25">
      <c r="A186" s="148">
        <v>1</v>
      </c>
      <c r="B186" s="148">
        <v>17</v>
      </c>
      <c r="C186" s="148" t="s">
        <v>14427</v>
      </c>
      <c r="D186" s="148">
        <v>1711790</v>
      </c>
      <c r="E186" s="148" t="s">
        <v>1886</v>
      </c>
      <c r="F186" s="149">
        <v>1891</v>
      </c>
      <c r="G186" s="150">
        <v>0</v>
      </c>
      <c r="H186" s="150"/>
      <c r="I186" s="150">
        <v>43</v>
      </c>
      <c r="J186" s="150">
        <v>0</v>
      </c>
      <c r="K186" s="149">
        <v>1934</v>
      </c>
      <c r="L186" s="149">
        <v>5882</v>
      </c>
      <c r="M186" s="151">
        <v>0.32879972798367901</v>
      </c>
      <c r="N186" s="149">
        <v>1934</v>
      </c>
      <c r="O186" s="149">
        <v>1934</v>
      </c>
      <c r="P186" s="149">
        <v>1934</v>
      </c>
      <c r="Q186" s="152">
        <v>3292.2972500000005</v>
      </c>
      <c r="R186" s="152">
        <v>4538.5416000000005</v>
      </c>
    </row>
    <row r="187" spans="1:18" x14ac:dyDescent="0.25">
      <c r="A187" s="148">
        <v>1</v>
      </c>
      <c r="B187" s="148">
        <v>17</v>
      </c>
      <c r="C187" s="148" t="s">
        <v>14427</v>
      </c>
      <c r="D187" s="148">
        <v>1721450</v>
      </c>
      <c r="E187" s="148" t="s">
        <v>1887</v>
      </c>
      <c r="F187" s="149">
        <v>137</v>
      </c>
      <c r="G187" s="150">
        <v>0</v>
      </c>
      <c r="H187" s="150"/>
      <c r="I187" s="150">
        <v>2</v>
      </c>
      <c r="J187" s="150">
        <v>0</v>
      </c>
      <c r="K187" s="149">
        <v>139</v>
      </c>
      <c r="L187" s="149">
        <v>1497</v>
      </c>
      <c r="M187" s="151">
        <v>9.2852371409485643E-2</v>
      </c>
      <c r="N187" s="149">
        <v>139</v>
      </c>
      <c r="O187" s="149">
        <v>0</v>
      </c>
      <c r="P187" s="149">
        <v>139</v>
      </c>
      <c r="Q187" s="152">
        <v>139</v>
      </c>
      <c r="R187" s="152">
        <v>139</v>
      </c>
    </row>
    <row r="188" spans="1:18" x14ac:dyDescent="0.25">
      <c r="A188" s="148">
        <v>1</v>
      </c>
      <c r="B188" s="148">
        <v>17</v>
      </c>
      <c r="C188" s="148" t="s">
        <v>14427</v>
      </c>
      <c r="D188" s="148">
        <v>1712150</v>
      </c>
      <c r="E188" s="148" t="s">
        <v>1888</v>
      </c>
      <c r="F188" s="149">
        <v>52</v>
      </c>
      <c r="G188" s="150">
        <v>0</v>
      </c>
      <c r="H188" s="150"/>
      <c r="I188" s="150">
        <v>1</v>
      </c>
      <c r="J188" s="150">
        <v>0</v>
      </c>
      <c r="K188" s="149">
        <v>53</v>
      </c>
      <c r="L188" s="149">
        <v>222</v>
      </c>
      <c r="M188" s="151">
        <v>0.23873873873873874</v>
      </c>
      <c r="N188" s="149">
        <v>53</v>
      </c>
      <c r="O188" s="149">
        <v>53</v>
      </c>
      <c r="P188" s="149">
        <v>53</v>
      </c>
      <c r="Q188" s="152">
        <v>69.746150000000014</v>
      </c>
      <c r="R188" s="152">
        <v>79.244000000000028</v>
      </c>
    </row>
    <row r="189" spans="1:18" x14ac:dyDescent="0.25">
      <c r="A189" s="148">
        <v>1</v>
      </c>
      <c r="B189" s="148">
        <v>17</v>
      </c>
      <c r="C189" s="148" t="s">
        <v>14427</v>
      </c>
      <c r="D189" s="148">
        <v>1711850</v>
      </c>
      <c r="E189" s="148" t="s">
        <v>1889</v>
      </c>
      <c r="F189" s="149">
        <v>3076</v>
      </c>
      <c r="G189" s="150">
        <v>0</v>
      </c>
      <c r="H189" s="150"/>
      <c r="I189" s="150">
        <v>114</v>
      </c>
      <c r="J189" s="150">
        <v>0</v>
      </c>
      <c r="K189" s="149">
        <v>3190</v>
      </c>
      <c r="L189" s="149">
        <v>9571</v>
      </c>
      <c r="M189" s="151">
        <v>0.33329850590324939</v>
      </c>
      <c r="N189" s="149">
        <v>3190</v>
      </c>
      <c r="O189" s="149">
        <v>3190</v>
      </c>
      <c r="P189" s="149">
        <v>3190</v>
      </c>
      <c r="Q189" s="152">
        <v>5497.0573750000003</v>
      </c>
      <c r="R189" s="152">
        <v>7643.3148000000001</v>
      </c>
    </row>
    <row r="190" spans="1:18" x14ac:dyDescent="0.25">
      <c r="A190" s="148">
        <v>1</v>
      </c>
      <c r="B190" s="148">
        <v>17</v>
      </c>
      <c r="C190" s="148" t="s">
        <v>14427</v>
      </c>
      <c r="D190" s="148">
        <v>1711880</v>
      </c>
      <c r="E190" s="148" t="s">
        <v>1890</v>
      </c>
      <c r="F190" s="149">
        <v>83</v>
      </c>
      <c r="G190" s="150">
        <v>0</v>
      </c>
      <c r="H190" s="150"/>
      <c r="I190" s="150">
        <v>5</v>
      </c>
      <c r="J190" s="150">
        <v>0</v>
      </c>
      <c r="K190" s="149">
        <v>88</v>
      </c>
      <c r="L190" s="149">
        <v>1142</v>
      </c>
      <c r="M190" s="151">
        <v>7.7057793345008757E-2</v>
      </c>
      <c r="N190" s="149">
        <v>88</v>
      </c>
      <c r="O190" s="149">
        <v>0</v>
      </c>
      <c r="P190" s="149">
        <v>88</v>
      </c>
      <c r="Q190" s="152">
        <v>88</v>
      </c>
      <c r="R190" s="152">
        <v>88</v>
      </c>
    </row>
    <row r="191" spans="1:18" x14ac:dyDescent="0.25">
      <c r="A191" s="148">
        <v>1</v>
      </c>
      <c r="B191" s="148">
        <v>17</v>
      </c>
      <c r="C191" s="148" t="s">
        <v>14427</v>
      </c>
      <c r="D191" s="148">
        <v>1711910</v>
      </c>
      <c r="E191" s="148" t="s">
        <v>1891</v>
      </c>
      <c r="F191" s="149">
        <v>6</v>
      </c>
      <c r="G191" s="150">
        <v>0</v>
      </c>
      <c r="H191" s="150"/>
      <c r="I191" s="150">
        <v>0</v>
      </c>
      <c r="J191" s="150">
        <v>0</v>
      </c>
      <c r="K191" s="149">
        <v>6</v>
      </c>
      <c r="L191" s="149">
        <v>54</v>
      </c>
      <c r="M191" s="151">
        <v>0.1111111111111111</v>
      </c>
      <c r="N191" s="149">
        <v>0</v>
      </c>
      <c r="O191" s="149">
        <v>0</v>
      </c>
      <c r="P191" s="149">
        <v>0</v>
      </c>
      <c r="Q191" s="152">
        <v>0</v>
      </c>
      <c r="R191" s="152">
        <v>0</v>
      </c>
    </row>
    <row r="192" spans="1:18" x14ac:dyDescent="0.25">
      <c r="A192" s="148">
        <v>1</v>
      </c>
      <c r="B192" s="148">
        <v>17</v>
      </c>
      <c r="C192" s="148" t="s">
        <v>14427</v>
      </c>
      <c r="D192" s="148">
        <v>1711980</v>
      </c>
      <c r="E192" s="148" t="s">
        <v>1892</v>
      </c>
      <c r="F192" s="149">
        <v>89</v>
      </c>
      <c r="G192" s="150">
        <v>0</v>
      </c>
      <c r="H192" s="150"/>
      <c r="I192" s="150">
        <v>1</v>
      </c>
      <c r="J192" s="150">
        <v>0</v>
      </c>
      <c r="K192" s="149">
        <v>90</v>
      </c>
      <c r="L192" s="149">
        <v>3024</v>
      </c>
      <c r="M192" s="151">
        <v>2.976190476190476E-2</v>
      </c>
      <c r="N192" s="149">
        <v>90</v>
      </c>
      <c r="O192" s="149">
        <v>0</v>
      </c>
      <c r="P192" s="149">
        <v>0</v>
      </c>
      <c r="Q192" s="152">
        <v>0</v>
      </c>
      <c r="R192" s="152">
        <v>0</v>
      </c>
    </row>
    <row r="193" spans="1:18" x14ac:dyDescent="0.25">
      <c r="A193" s="148">
        <v>1</v>
      </c>
      <c r="B193" s="148">
        <v>17</v>
      </c>
      <c r="C193" s="148" t="s">
        <v>14427</v>
      </c>
      <c r="D193" s="148">
        <v>1712000</v>
      </c>
      <c r="E193" s="148" t="s">
        <v>1893</v>
      </c>
      <c r="F193" s="149">
        <v>1594</v>
      </c>
      <c r="G193" s="150">
        <v>0</v>
      </c>
      <c r="H193" s="150"/>
      <c r="I193" s="150">
        <v>35</v>
      </c>
      <c r="J193" s="150">
        <v>0</v>
      </c>
      <c r="K193" s="149">
        <v>1629</v>
      </c>
      <c r="L193" s="149">
        <v>6910</v>
      </c>
      <c r="M193" s="151">
        <v>0.23574529667149061</v>
      </c>
      <c r="N193" s="149">
        <v>1629</v>
      </c>
      <c r="O193" s="149">
        <v>1629</v>
      </c>
      <c r="P193" s="149">
        <v>1629</v>
      </c>
      <c r="Q193" s="152">
        <v>2119.2157500000003</v>
      </c>
      <c r="R193" s="152">
        <v>2567</v>
      </c>
    </row>
    <row r="194" spans="1:18" x14ac:dyDescent="0.25">
      <c r="A194" s="148">
        <v>1</v>
      </c>
      <c r="B194" s="148">
        <v>17</v>
      </c>
      <c r="C194" s="148" t="s">
        <v>14427</v>
      </c>
      <c r="D194" s="148">
        <v>1712030</v>
      </c>
      <c r="E194" s="148" t="s">
        <v>1894</v>
      </c>
      <c r="F194" s="149">
        <v>36</v>
      </c>
      <c r="G194" s="150">
        <v>0</v>
      </c>
      <c r="H194" s="150"/>
      <c r="I194" s="150">
        <v>4</v>
      </c>
      <c r="J194" s="150">
        <v>0</v>
      </c>
      <c r="K194" s="149">
        <v>40</v>
      </c>
      <c r="L194" s="149">
        <v>219</v>
      </c>
      <c r="M194" s="151">
        <v>0.18264840182648401</v>
      </c>
      <c r="N194" s="149">
        <v>40</v>
      </c>
      <c r="O194" s="149">
        <v>40</v>
      </c>
      <c r="P194" s="149">
        <v>40</v>
      </c>
      <c r="Q194" s="152">
        <v>44.409849999999985</v>
      </c>
      <c r="R194" s="152">
        <v>45.879799999999982</v>
      </c>
    </row>
    <row r="195" spans="1:18" x14ac:dyDescent="0.25">
      <c r="A195" s="148">
        <v>1</v>
      </c>
      <c r="B195" s="148">
        <v>17</v>
      </c>
      <c r="C195" s="148" t="s">
        <v>14427</v>
      </c>
      <c r="D195" s="148">
        <v>1712060</v>
      </c>
      <c r="E195" s="148" t="s">
        <v>1895</v>
      </c>
      <c r="F195" s="149">
        <v>46</v>
      </c>
      <c r="G195" s="150">
        <v>0</v>
      </c>
      <c r="H195" s="150"/>
      <c r="I195" s="150">
        <v>3</v>
      </c>
      <c r="J195" s="150">
        <v>0</v>
      </c>
      <c r="K195" s="149">
        <v>49</v>
      </c>
      <c r="L195" s="149">
        <v>488</v>
      </c>
      <c r="M195" s="151">
        <v>0.10040983606557377</v>
      </c>
      <c r="N195" s="149">
        <v>49</v>
      </c>
      <c r="O195" s="149">
        <v>0</v>
      </c>
      <c r="P195" s="149">
        <v>49</v>
      </c>
      <c r="Q195" s="152">
        <v>49</v>
      </c>
      <c r="R195" s="152">
        <v>49</v>
      </c>
    </row>
    <row r="196" spans="1:18" x14ac:dyDescent="0.25">
      <c r="A196" s="148">
        <v>1</v>
      </c>
      <c r="B196" s="148">
        <v>17</v>
      </c>
      <c r="C196" s="148" t="s">
        <v>14427</v>
      </c>
      <c r="D196" s="148">
        <v>1712090</v>
      </c>
      <c r="E196" s="148" t="s">
        <v>1896</v>
      </c>
      <c r="F196" s="149">
        <v>69</v>
      </c>
      <c r="G196" s="150">
        <v>0</v>
      </c>
      <c r="H196" s="150"/>
      <c r="I196" s="150">
        <v>1</v>
      </c>
      <c r="J196" s="150">
        <v>0</v>
      </c>
      <c r="K196" s="149">
        <v>70</v>
      </c>
      <c r="L196" s="149">
        <v>330</v>
      </c>
      <c r="M196" s="151">
        <v>0.21212121212121213</v>
      </c>
      <c r="N196" s="149">
        <v>70</v>
      </c>
      <c r="O196" s="149">
        <v>70</v>
      </c>
      <c r="P196" s="149">
        <v>70</v>
      </c>
      <c r="Q196" s="152">
        <v>83.939499999999995</v>
      </c>
      <c r="R196" s="152">
        <v>88.585999999999984</v>
      </c>
    </row>
    <row r="197" spans="1:18" x14ac:dyDescent="0.25">
      <c r="A197" s="148">
        <v>1</v>
      </c>
      <c r="B197" s="148">
        <v>17</v>
      </c>
      <c r="C197" s="148" t="s">
        <v>14427</v>
      </c>
      <c r="D197" s="148">
        <v>1712120</v>
      </c>
      <c r="E197" s="148" t="s">
        <v>1897</v>
      </c>
      <c r="F197" s="149">
        <v>651</v>
      </c>
      <c r="G197" s="150">
        <v>0</v>
      </c>
      <c r="H197" s="150"/>
      <c r="I197" s="150">
        <v>10</v>
      </c>
      <c r="J197" s="150">
        <v>0</v>
      </c>
      <c r="K197" s="149">
        <v>661</v>
      </c>
      <c r="L197" s="149">
        <v>4821</v>
      </c>
      <c r="M197" s="151">
        <v>0.13710848371707116</v>
      </c>
      <c r="N197" s="149">
        <v>661</v>
      </c>
      <c r="O197" s="149">
        <v>0</v>
      </c>
      <c r="P197" s="149">
        <v>661</v>
      </c>
      <c r="Q197" s="152">
        <v>661</v>
      </c>
      <c r="R197" s="152">
        <v>661</v>
      </c>
    </row>
    <row r="198" spans="1:18" x14ac:dyDescent="0.25">
      <c r="A198" s="148">
        <v>1</v>
      </c>
      <c r="B198" s="148">
        <v>17</v>
      </c>
      <c r="C198" s="148" t="s">
        <v>14427</v>
      </c>
      <c r="D198" s="148">
        <v>1712210</v>
      </c>
      <c r="E198" s="148" t="s">
        <v>1898</v>
      </c>
      <c r="F198" s="149">
        <v>119</v>
      </c>
      <c r="G198" s="150">
        <v>0</v>
      </c>
      <c r="H198" s="150"/>
      <c r="I198" s="150">
        <v>2</v>
      </c>
      <c r="J198" s="150">
        <v>0</v>
      </c>
      <c r="K198" s="149">
        <v>121</v>
      </c>
      <c r="L198" s="149">
        <v>950</v>
      </c>
      <c r="M198" s="151">
        <v>0.12736842105263158</v>
      </c>
      <c r="N198" s="149">
        <v>121</v>
      </c>
      <c r="O198" s="149">
        <v>0</v>
      </c>
      <c r="P198" s="149">
        <v>121</v>
      </c>
      <c r="Q198" s="152">
        <v>121</v>
      </c>
      <c r="R198" s="152">
        <v>121</v>
      </c>
    </row>
    <row r="199" spans="1:18" x14ac:dyDescent="0.25">
      <c r="A199" s="148">
        <v>1</v>
      </c>
      <c r="B199" s="148">
        <v>17</v>
      </c>
      <c r="C199" s="148" t="s">
        <v>14427</v>
      </c>
      <c r="D199" s="148">
        <v>1712240</v>
      </c>
      <c r="E199" s="148" t="s">
        <v>1899</v>
      </c>
      <c r="F199" s="149">
        <v>50</v>
      </c>
      <c r="G199" s="150">
        <v>0</v>
      </c>
      <c r="H199" s="150"/>
      <c r="I199" s="150">
        <v>3</v>
      </c>
      <c r="J199" s="150">
        <v>0</v>
      </c>
      <c r="K199" s="149">
        <v>53</v>
      </c>
      <c r="L199" s="149">
        <v>582</v>
      </c>
      <c r="M199" s="151">
        <v>9.1065292096219927E-2</v>
      </c>
      <c r="N199" s="149">
        <v>53</v>
      </c>
      <c r="O199" s="149">
        <v>0</v>
      </c>
      <c r="P199" s="149">
        <v>53</v>
      </c>
      <c r="Q199" s="152">
        <v>53</v>
      </c>
      <c r="R199" s="152">
        <v>53</v>
      </c>
    </row>
    <row r="200" spans="1:18" x14ac:dyDescent="0.25">
      <c r="A200" s="148">
        <v>1</v>
      </c>
      <c r="B200" s="148">
        <v>17</v>
      </c>
      <c r="C200" s="148" t="s">
        <v>14427</v>
      </c>
      <c r="D200" s="148">
        <v>1712270</v>
      </c>
      <c r="E200" s="148" t="s">
        <v>1900</v>
      </c>
      <c r="F200" s="149">
        <v>16</v>
      </c>
      <c r="G200" s="150">
        <v>0</v>
      </c>
      <c r="H200" s="150"/>
      <c r="I200" s="150">
        <v>0</v>
      </c>
      <c r="J200" s="150">
        <v>0</v>
      </c>
      <c r="K200" s="149">
        <v>16</v>
      </c>
      <c r="L200" s="149">
        <v>170</v>
      </c>
      <c r="M200" s="151">
        <v>9.4117647058823528E-2</v>
      </c>
      <c r="N200" s="149">
        <v>16</v>
      </c>
      <c r="O200" s="149">
        <v>0</v>
      </c>
      <c r="P200" s="149">
        <v>16</v>
      </c>
      <c r="Q200" s="152">
        <v>16</v>
      </c>
      <c r="R200" s="152">
        <v>16</v>
      </c>
    </row>
    <row r="201" spans="1:18" x14ac:dyDescent="0.25">
      <c r="A201" s="148">
        <v>1</v>
      </c>
      <c r="B201" s="148">
        <v>17</v>
      </c>
      <c r="C201" s="148" t="s">
        <v>14427</v>
      </c>
      <c r="D201" s="148">
        <v>1741010</v>
      </c>
      <c r="E201" s="148" t="s">
        <v>189</v>
      </c>
      <c r="F201" s="149">
        <v>112</v>
      </c>
      <c r="G201" s="150">
        <v>0</v>
      </c>
      <c r="H201" s="150"/>
      <c r="I201" s="150">
        <v>6</v>
      </c>
      <c r="J201" s="150">
        <v>0</v>
      </c>
      <c r="K201" s="149">
        <v>118</v>
      </c>
      <c r="L201" s="149">
        <v>732</v>
      </c>
      <c r="M201" s="151">
        <v>0.16120218579234974</v>
      </c>
      <c r="N201" s="149">
        <v>118</v>
      </c>
      <c r="O201" s="149">
        <v>118</v>
      </c>
      <c r="P201" s="149">
        <v>118</v>
      </c>
      <c r="Q201" s="152">
        <v>120.96579999999999</v>
      </c>
      <c r="R201" s="152">
        <v>121.95439999999998</v>
      </c>
    </row>
    <row r="202" spans="1:18" x14ac:dyDescent="0.25">
      <c r="A202" s="148">
        <v>1</v>
      </c>
      <c r="B202" s="148">
        <v>17</v>
      </c>
      <c r="C202" s="148" t="s">
        <v>14427</v>
      </c>
      <c r="D202" s="148">
        <v>1712330</v>
      </c>
      <c r="E202" s="148" t="s">
        <v>1901</v>
      </c>
      <c r="F202" s="149">
        <v>499</v>
      </c>
      <c r="G202" s="150">
        <v>0</v>
      </c>
      <c r="H202" s="150"/>
      <c r="I202" s="150">
        <v>11</v>
      </c>
      <c r="J202" s="150">
        <v>0</v>
      </c>
      <c r="K202" s="149">
        <v>510</v>
      </c>
      <c r="L202" s="149">
        <v>3064</v>
      </c>
      <c r="M202" s="151">
        <v>0.16644908616187989</v>
      </c>
      <c r="N202" s="149">
        <v>510</v>
      </c>
      <c r="O202" s="149">
        <v>510</v>
      </c>
      <c r="P202" s="149">
        <v>510</v>
      </c>
      <c r="Q202" s="152">
        <v>534.47159999999997</v>
      </c>
      <c r="R202" s="152">
        <v>542.62879999999996</v>
      </c>
    </row>
    <row r="203" spans="1:18" x14ac:dyDescent="0.25">
      <c r="A203" s="148">
        <v>1</v>
      </c>
      <c r="B203" s="148">
        <v>17</v>
      </c>
      <c r="C203" s="148" t="s">
        <v>14427</v>
      </c>
      <c r="D203" s="148">
        <v>1712450</v>
      </c>
      <c r="E203" s="148" t="s">
        <v>1902</v>
      </c>
      <c r="F203" s="149">
        <v>829</v>
      </c>
      <c r="G203" s="150">
        <v>0</v>
      </c>
      <c r="H203" s="150"/>
      <c r="I203" s="150">
        <v>12</v>
      </c>
      <c r="J203" s="150">
        <v>0</v>
      </c>
      <c r="K203" s="149">
        <v>841</v>
      </c>
      <c r="L203" s="149">
        <v>2263</v>
      </c>
      <c r="M203" s="151">
        <v>0.3716305788775961</v>
      </c>
      <c r="N203" s="149">
        <v>841</v>
      </c>
      <c r="O203" s="149">
        <v>841</v>
      </c>
      <c r="P203" s="149">
        <v>841</v>
      </c>
      <c r="Q203" s="152">
        <v>1581.6658749999997</v>
      </c>
      <c r="R203" s="152">
        <v>2327.6843999999992</v>
      </c>
    </row>
    <row r="204" spans="1:18" x14ac:dyDescent="0.25">
      <c r="A204" s="148">
        <v>1</v>
      </c>
      <c r="B204" s="148">
        <v>17</v>
      </c>
      <c r="C204" s="148" t="s">
        <v>14427</v>
      </c>
      <c r="D204" s="148">
        <v>1712420</v>
      </c>
      <c r="E204" s="148" t="s">
        <v>1903</v>
      </c>
      <c r="F204" s="149">
        <v>917</v>
      </c>
      <c r="G204" s="150">
        <v>0</v>
      </c>
      <c r="H204" s="150"/>
      <c r="I204" s="150">
        <v>14</v>
      </c>
      <c r="J204" s="150">
        <v>0</v>
      </c>
      <c r="K204" s="149">
        <v>931</v>
      </c>
      <c r="L204" s="149">
        <v>3117</v>
      </c>
      <c r="M204" s="151">
        <v>0.2986846326596086</v>
      </c>
      <c r="N204" s="149">
        <v>931</v>
      </c>
      <c r="O204" s="149">
        <v>931</v>
      </c>
      <c r="P204" s="149">
        <v>931</v>
      </c>
      <c r="Q204" s="152">
        <v>1446.4020249999999</v>
      </c>
      <c r="R204" s="152">
        <v>1860.0340000000001</v>
      </c>
    </row>
    <row r="205" spans="1:18" x14ac:dyDescent="0.25">
      <c r="A205" s="148">
        <v>1</v>
      </c>
      <c r="B205" s="148">
        <v>17</v>
      </c>
      <c r="C205" s="148" t="s">
        <v>14427</v>
      </c>
      <c r="D205" s="148">
        <v>1712480</v>
      </c>
      <c r="E205" s="148" t="s">
        <v>1904</v>
      </c>
      <c r="F205" s="149">
        <v>63</v>
      </c>
      <c r="G205" s="150">
        <v>0</v>
      </c>
      <c r="H205" s="150"/>
      <c r="I205" s="150">
        <v>1</v>
      </c>
      <c r="J205" s="150">
        <v>0</v>
      </c>
      <c r="K205" s="149">
        <v>64</v>
      </c>
      <c r="L205" s="149">
        <v>281</v>
      </c>
      <c r="M205" s="151">
        <v>0.22775800711743771</v>
      </c>
      <c r="N205" s="149">
        <v>64</v>
      </c>
      <c r="O205" s="149">
        <v>64</v>
      </c>
      <c r="P205" s="149">
        <v>64</v>
      </c>
      <c r="Q205" s="152">
        <v>80.568324999999987</v>
      </c>
      <c r="R205" s="152">
        <v>87.961999999999989</v>
      </c>
    </row>
    <row r="206" spans="1:18" x14ac:dyDescent="0.25">
      <c r="A206" s="148">
        <v>1</v>
      </c>
      <c r="B206" s="148">
        <v>17</v>
      </c>
      <c r="C206" s="148" t="s">
        <v>14427</v>
      </c>
      <c r="D206" s="148">
        <v>1712510</v>
      </c>
      <c r="E206" s="148" t="s">
        <v>1905</v>
      </c>
      <c r="F206" s="149">
        <v>55</v>
      </c>
      <c r="G206" s="150">
        <v>0</v>
      </c>
      <c r="H206" s="150"/>
      <c r="I206" s="150">
        <v>2</v>
      </c>
      <c r="J206" s="150">
        <v>0</v>
      </c>
      <c r="K206" s="149">
        <v>57</v>
      </c>
      <c r="L206" s="149">
        <v>316</v>
      </c>
      <c r="M206" s="151">
        <v>0.18037974683544303</v>
      </c>
      <c r="N206" s="149">
        <v>57</v>
      </c>
      <c r="O206" s="149">
        <v>57</v>
      </c>
      <c r="P206" s="149">
        <v>57</v>
      </c>
      <c r="Q206" s="152">
        <v>62.825399999999995</v>
      </c>
      <c r="R206" s="152">
        <v>64.767200000000003</v>
      </c>
    </row>
    <row r="207" spans="1:18" x14ac:dyDescent="0.25">
      <c r="A207" s="148">
        <v>1</v>
      </c>
      <c r="B207" s="148">
        <v>17</v>
      </c>
      <c r="C207" s="148" t="s">
        <v>14427</v>
      </c>
      <c r="D207" s="148">
        <v>1712540</v>
      </c>
      <c r="E207" s="148" t="s">
        <v>1906</v>
      </c>
      <c r="F207" s="149">
        <v>286</v>
      </c>
      <c r="G207" s="150">
        <v>0</v>
      </c>
      <c r="H207" s="150"/>
      <c r="I207" s="150">
        <v>5</v>
      </c>
      <c r="J207" s="150">
        <v>0</v>
      </c>
      <c r="K207" s="149">
        <v>291</v>
      </c>
      <c r="L207" s="149">
        <v>5974</v>
      </c>
      <c r="M207" s="151">
        <v>4.8711081352527622E-2</v>
      </c>
      <c r="N207" s="149">
        <v>291</v>
      </c>
      <c r="O207" s="149">
        <v>0</v>
      </c>
      <c r="P207" s="149">
        <v>0</v>
      </c>
      <c r="Q207" s="152">
        <v>0</v>
      </c>
      <c r="R207" s="152">
        <v>0</v>
      </c>
    </row>
    <row r="208" spans="1:18" x14ac:dyDescent="0.25">
      <c r="A208" s="148">
        <v>1</v>
      </c>
      <c r="B208" s="148">
        <v>17</v>
      </c>
      <c r="C208" s="148" t="s">
        <v>14427</v>
      </c>
      <c r="D208" s="148">
        <v>1712760</v>
      </c>
      <c r="E208" s="148" t="s">
        <v>1907</v>
      </c>
      <c r="F208" s="149">
        <v>312</v>
      </c>
      <c r="G208" s="150">
        <v>0</v>
      </c>
      <c r="H208" s="150"/>
      <c r="I208" s="150">
        <v>12</v>
      </c>
      <c r="J208" s="150">
        <v>0</v>
      </c>
      <c r="K208" s="149">
        <v>324</v>
      </c>
      <c r="L208" s="149">
        <v>1415</v>
      </c>
      <c r="M208" s="151">
        <v>0.22897526501766785</v>
      </c>
      <c r="N208" s="149">
        <v>324</v>
      </c>
      <c r="O208" s="149">
        <v>324</v>
      </c>
      <c r="P208" s="149">
        <v>324</v>
      </c>
      <c r="Q208" s="152">
        <v>410.01487500000002</v>
      </c>
      <c r="R208" s="152">
        <v>449.83000000000004</v>
      </c>
    </row>
    <row r="209" spans="1:18" x14ac:dyDescent="0.25">
      <c r="A209" s="148">
        <v>1</v>
      </c>
      <c r="B209" s="148">
        <v>17</v>
      </c>
      <c r="C209" s="148" t="s">
        <v>14427</v>
      </c>
      <c r="D209" s="148">
        <v>1712700</v>
      </c>
      <c r="E209" s="148" t="s">
        <v>1908</v>
      </c>
      <c r="F209" s="149">
        <v>289</v>
      </c>
      <c r="G209" s="150">
        <v>0</v>
      </c>
      <c r="H209" s="150"/>
      <c r="I209" s="150">
        <v>13</v>
      </c>
      <c r="J209" s="150">
        <v>0</v>
      </c>
      <c r="K209" s="149">
        <v>302</v>
      </c>
      <c r="L209" s="149">
        <v>5549</v>
      </c>
      <c r="M209" s="151">
        <v>5.4424220580284739E-2</v>
      </c>
      <c r="N209" s="149">
        <v>302</v>
      </c>
      <c r="O209" s="149">
        <v>0</v>
      </c>
      <c r="P209" s="149">
        <v>302</v>
      </c>
      <c r="Q209" s="152">
        <v>302</v>
      </c>
      <c r="R209" s="152">
        <v>302</v>
      </c>
    </row>
    <row r="210" spans="1:18" x14ac:dyDescent="0.25">
      <c r="A210" s="148">
        <v>1</v>
      </c>
      <c r="B210" s="148">
        <v>17</v>
      </c>
      <c r="C210" s="148" t="s">
        <v>14427</v>
      </c>
      <c r="D210" s="148">
        <v>1713940</v>
      </c>
      <c r="E210" s="148" t="s">
        <v>1909</v>
      </c>
      <c r="F210" s="149">
        <v>391</v>
      </c>
      <c r="G210" s="150">
        <v>0</v>
      </c>
      <c r="H210" s="150"/>
      <c r="I210" s="150">
        <v>6</v>
      </c>
      <c r="J210" s="150">
        <v>0</v>
      </c>
      <c r="K210" s="149">
        <v>397</v>
      </c>
      <c r="L210" s="149">
        <v>3922</v>
      </c>
      <c r="M210" s="151">
        <v>0.10122386537480878</v>
      </c>
      <c r="N210" s="149">
        <v>397</v>
      </c>
      <c r="O210" s="149">
        <v>0</v>
      </c>
      <c r="P210" s="149">
        <v>397</v>
      </c>
      <c r="Q210" s="152">
        <v>397</v>
      </c>
      <c r="R210" s="152">
        <v>397</v>
      </c>
    </row>
    <row r="211" spans="1:18" x14ac:dyDescent="0.25">
      <c r="A211" s="148">
        <v>1</v>
      </c>
      <c r="B211" s="148">
        <v>17</v>
      </c>
      <c r="C211" s="148" t="s">
        <v>14427</v>
      </c>
      <c r="D211" s="148">
        <v>1712720</v>
      </c>
      <c r="E211" s="148" t="s">
        <v>1910</v>
      </c>
      <c r="F211" s="149">
        <v>192</v>
      </c>
      <c r="G211" s="150">
        <v>0</v>
      </c>
      <c r="H211" s="150"/>
      <c r="I211" s="150">
        <v>7</v>
      </c>
      <c r="J211" s="150">
        <v>0</v>
      </c>
      <c r="K211" s="149">
        <v>199</v>
      </c>
      <c r="L211" s="149">
        <v>1001</v>
      </c>
      <c r="M211" s="151">
        <v>0.19880119880119881</v>
      </c>
      <c r="N211" s="149">
        <v>199</v>
      </c>
      <c r="O211" s="149">
        <v>199</v>
      </c>
      <c r="P211" s="149">
        <v>199</v>
      </c>
      <c r="Q211" s="152">
        <v>231.28315000000001</v>
      </c>
      <c r="R211" s="152">
        <v>242.04420000000002</v>
      </c>
    </row>
    <row r="212" spans="1:18" x14ac:dyDescent="0.25">
      <c r="A212" s="148">
        <v>1</v>
      </c>
      <c r="B212" s="148">
        <v>17</v>
      </c>
      <c r="C212" s="148" t="s">
        <v>14427</v>
      </c>
      <c r="D212" s="148">
        <v>1712810</v>
      </c>
      <c r="E212" s="148" t="s">
        <v>1911</v>
      </c>
      <c r="F212" s="149">
        <v>49</v>
      </c>
      <c r="G212" s="150">
        <v>0</v>
      </c>
      <c r="H212" s="150"/>
      <c r="I212" s="150">
        <v>1</v>
      </c>
      <c r="J212" s="150">
        <v>0</v>
      </c>
      <c r="K212" s="149">
        <v>50</v>
      </c>
      <c r="L212" s="149">
        <v>618</v>
      </c>
      <c r="M212" s="151">
        <v>8.0906148867313912E-2</v>
      </c>
      <c r="N212" s="149">
        <v>50</v>
      </c>
      <c r="O212" s="149">
        <v>0</v>
      </c>
      <c r="P212" s="149">
        <v>50</v>
      </c>
      <c r="Q212" s="152">
        <v>50</v>
      </c>
      <c r="R212" s="152">
        <v>50</v>
      </c>
    </row>
    <row r="213" spans="1:18" x14ac:dyDescent="0.25">
      <c r="A213" s="148">
        <v>1</v>
      </c>
      <c r="B213" s="148">
        <v>17</v>
      </c>
      <c r="C213" s="148" t="s">
        <v>14427</v>
      </c>
      <c r="D213" s="148">
        <v>1712840</v>
      </c>
      <c r="E213" s="148" t="s">
        <v>1912</v>
      </c>
      <c r="F213" s="149">
        <v>60</v>
      </c>
      <c r="G213" s="150">
        <v>0</v>
      </c>
      <c r="H213" s="150"/>
      <c r="I213" s="150">
        <v>1</v>
      </c>
      <c r="J213" s="150">
        <v>0</v>
      </c>
      <c r="K213" s="149">
        <v>61</v>
      </c>
      <c r="L213" s="149">
        <v>473</v>
      </c>
      <c r="M213" s="151">
        <v>0.12896405919661733</v>
      </c>
      <c r="N213" s="149">
        <v>61</v>
      </c>
      <c r="O213" s="149">
        <v>0</v>
      </c>
      <c r="P213" s="149">
        <v>61</v>
      </c>
      <c r="Q213" s="152">
        <v>61</v>
      </c>
      <c r="R213" s="152">
        <v>61</v>
      </c>
    </row>
    <row r="214" spans="1:18" x14ac:dyDescent="0.25">
      <c r="A214" s="148">
        <v>1</v>
      </c>
      <c r="B214" s="148">
        <v>17</v>
      </c>
      <c r="C214" s="148" t="s">
        <v>14427</v>
      </c>
      <c r="D214" s="148">
        <v>1712870</v>
      </c>
      <c r="E214" s="148" t="s">
        <v>1913</v>
      </c>
      <c r="F214" s="149">
        <v>28</v>
      </c>
      <c r="G214" s="150">
        <v>0</v>
      </c>
      <c r="H214" s="150"/>
      <c r="I214" s="150">
        <v>1</v>
      </c>
      <c r="J214" s="150">
        <v>0</v>
      </c>
      <c r="K214" s="149">
        <v>29</v>
      </c>
      <c r="L214" s="149">
        <v>276</v>
      </c>
      <c r="M214" s="151">
        <v>0.10507246376811594</v>
      </c>
      <c r="N214" s="149">
        <v>29</v>
      </c>
      <c r="O214" s="149">
        <v>0</v>
      </c>
      <c r="P214" s="149">
        <v>29</v>
      </c>
      <c r="Q214" s="152">
        <v>29</v>
      </c>
      <c r="R214" s="152">
        <v>29</v>
      </c>
    </row>
    <row r="215" spans="1:18" x14ac:dyDescent="0.25">
      <c r="A215" s="148">
        <v>1</v>
      </c>
      <c r="B215" s="148">
        <v>17</v>
      </c>
      <c r="C215" s="148" t="s">
        <v>14427</v>
      </c>
      <c r="D215" s="148">
        <v>1712930</v>
      </c>
      <c r="E215" s="148" t="s">
        <v>1914</v>
      </c>
      <c r="F215" s="149">
        <v>59</v>
      </c>
      <c r="G215" s="150">
        <v>0</v>
      </c>
      <c r="H215" s="150"/>
      <c r="I215" s="150">
        <v>1</v>
      </c>
      <c r="J215" s="150">
        <v>0</v>
      </c>
      <c r="K215" s="149">
        <v>60</v>
      </c>
      <c r="L215" s="149">
        <v>403</v>
      </c>
      <c r="M215" s="151">
        <v>0.14888337468982629</v>
      </c>
      <c r="N215" s="149">
        <v>60</v>
      </c>
      <c r="O215" s="149">
        <v>0</v>
      </c>
      <c r="P215" s="149">
        <v>60</v>
      </c>
      <c r="Q215" s="152">
        <v>60</v>
      </c>
      <c r="R215" s="152">
        <v>60</v>
      </c>
    </row>
    <row r="216" spans="1:18" x14ac:dyDescent="0.25">
      <c r="A216" s="148">
        <v>1</v>
      </c>
      <c r="B216" s="148">
        <v>17</v>
      </c>
      <c r="C216" s="148" t="s">
        <v>14427</v>
      </c>
      <c r="D216" s="148">
        <v>1712960</v>
      </c>
      <c r="E216" s="148" t="s">
        <v>1915</v>
      </c>
      <c r="F216" s="149">
        <v>209</v>
      </c>
      <c r="G216" s="150">
        <v>0</v>
      </c>
      <c r="H216" s="150"/>
      <c r="I216" s="150">
        <v>8</v>
      </c>
      <c r="J216" s="150">
        <v>0</v>
      </c>
      <c r="K216" s="149">
        <v>217</v>
      </c>
      <c r="L216" s="149">
        <v>728</v>
      </c>
      <c r="M216" s="151">
        <v>0.29807692307692307</v>
      </c>
      <c r="N216" s="149">
        <v>217</v>
      </c>
      <c r="O216" s="149">
        <v>217</v>
      </c>
      <c r="P216" s="149">
        <v>217</v>
      </c>
      <c r="Q216" s="152">
        <v>336.71260000000001</v>
      </c>
      <c r="R216" s="152">
        <v>432.65600000000006</v>
      </c>
    </row>
    <row r="217" spans="1:18" x14ac:dyDescent="0.25">
      <c r="A217" s="148">
        <v>1</v>
      </c>
      <c r="B217" s="148">
        <v>17</v>
      </c>
      <c r="C217" s="148" t="s">
        <v>14427</v>
      </c>
      <c r="D217" s="148">
        <v>1712990</v>
      </c>
      <c r="E217" s="148" t="s">
        <v>1916</v>
      </c>
      <c r="F217" s="149">
        <v>134</v>
      </c>
      <c r="G217" s="150">
        <v>0</v>
      </c>
      <c r="H217" s="150"/>
      <c r="I217" s="150">
        <v>5</v>
      </c>
      <c r="J217" s="150">
        <v>0</v>
      </c>
      <c r="K217" s="149">
        <v>139</v>
      </c>
      <c r="L217" s="149">
        <v>635</v>
      </c>
      <c r="M217" s="151">
        <v>0.2188976377952756</v>
      </c>
      <c r="N217" s="149">
        <v>139</v>
      </c>
      <c r="O217" s="149">
        <v>139</v>
      </c>
      <c r="P217" s="149">
        <v>139</v>
      </c>
      <c r="Q217" s="152">
        <v>169.05025000000001</v>
      </c>
      <c r="R217" s="152">
        <v>179.06700000000001</v>
      </c>
    </row>
    <row r="218" spans="1:18" x14ac:dyDescent="0.25">
      <c r="A218" s="148">
        <v>1</v>
      </c>
      <c r="B218" s="148">
        <v>17</v>
      </c>
      <c r="C218" s="148" t="s">
        <v>14427</v>
      </c>
      <c r="D218" s="148">
        <v>1701411</v>
      </c>
      <c r="E218" s="148" t="s">
        <v>1917</v>
      </c>
      <c r="F218" s="149">
        <v>35</v>
      </c>
      <c r="G218" s="150">
        <v>0</v>
      </c>
      <c r="H218" s="150"/>
      <c r="I218" s="150">
        <v>0</v>
      </c>
      <c r="J218" s="150">
        <v>0</v>
      </c>
      <c r="K218" s="149">
        <v>35</v>
      </c>
      <c r="L218" s="149">
        <v>256</v>
      </c>
      <c r="M218" s="151">
        <v>0.13671875</v>
      </c>
      <c r="N218" s="149">
        <v>35</v>
      </c>
      <c r="O218" s="149">
        <v>0</v>
      </c>
      <c r="P218" s="149">
        <v>35</v>
      </c>
      <c r="Q218" s="152">
        <v>35</v>
      </c>
      <c r="R218" s="152">
        <v>35</v>
      </c>
    </row>
    <row r="219" spans="1:18" x14ac:dyDescent="0.25">
      <c r="A219" s="148">
        <v>1</v>
      </c>
      <c r="B219" s="148">
        <v>17</v>
      </c>
      <c r="C219" s="148" t="s">
        <v>14427</v>
      </c>
      <c r="D219" s="148">
        <v>1713050</v>
      </c>
      <c r="E219" s="148" t="s">
        <v>1918</v>
      </c>
      <c r="F219" s="149">
        <v>50</v>
      </c>
      <c r="G219" s="150">
        <v>0</v>
      </c>
      <c r="H219" s="150"/>
      <c r="I219" s="150">
        <v>0</v>
      </c>
      <c r="J219" s="150">
        <v>0</v>
      </c>
      <c r="K219" s="149">
        <v>50</v>
      </c>
      <c r="L219" s="149">
        <v>654</v>
      </c>
      <c r="M219" s="151">
        <v>7.64525993883792E-2</v>
      </c>
      <c r="N219" s="149">
        <v>50</v>
      </c>
      <c r="O219" s="149">
        <v>0</v>
      </c>
      <c r="P219" s="149">
        <v>50</v>
      </c>
      <c r="Q219" s="152">
        <v>50</v>
      </c>
      <c r="R219" s="152">
        <v>50</v>
      </c>
    </row>
    <row r="220" spans="1:18" x14ac:dyDescent="0.25">
      <c r="A220" s="148">
        <v>1</v>
      </c>
      <c r="B220" s="148">
        <v>17</v>
      </c>
      <c r="C220" s="148" t="s">
        <v>14427</v>
      </c>
      <c r="D220" s="148">
        <v>1713140</v>
      </c>
      <c r="E220" s="148" t="s">
        <v>1919</v>
      </c>
      <c r="F220" s="149">
        <v>599</v>
      </c>
      <c r="G220" s="150">
        <v>0</v>
      </c>
      <c r="H220" s="150"/>
      <c r="I220" s="150">
        <v>9</v>
      </c>
      <c r="J220" s="150">
        <v>0</v>
      </c>
      <c r="K220" s="149">
        <v>608</v>
      </c>
      <c r="L220" s="149">
        <v>4065</v>
      </c>
      <c r="M220" s="151">
        <v>0.14956949569495695</v>
      </c>
      <c r="N220" s="149">
        <v>608</v>
      </c>
      <c r="O220" s="149">
        <v>0</v>
      </c>
      <c r="P220" s="149">
        <v>608</v>
      </c>
      <c r="Q220" s="152">
        <v>608</v>
      </c>
      <c r="R220" s="152">
        <v>608</v>
      </c>
    </row>
    <row r="221" spans="1:18" x14ac:dyDescent="0.25">
      <c r="A221" s="148">
        <v>1</v>
      </c>
      <c r="B221" s="148">
        <v>17</v>
      </c>
      <c r="C221" s="148" t="s">
        <v>14427</v>
      </c>
      <c r="D221" s="148">
        <v>1713170</v>
      </c>
      <c r="E221" s="148" t="s">
        <v>1920</v>
      </c>
      <c r="F221" s="149">
        <v>779</v>
      </c>
      <c r="G221" s="150">
        <v>0</v>
      </c>
      <c r="H221" s="150"/>
      <c r="I221" s="150">
        <v>15</v>
      </c>
      <c r="J221" s="150">
        <v>0</v>
      </c>
      <c r="K221" s="149">
        <v>794</v>
      </c>
      <c r="L221" s="149">
        <v>2997</v>
      </c>
      <c r="M221" s="151">
        <v>0.26493159826493162</v>
      </c>
      <c r="N221" s="149">
        <v>794</v>
      </c>
      <c r="O221" s="149">
        <v>794</v>
      </c>
      <c r="P221" s="149">
        <v>794</v>
      </c>
      <c r="Q221" s="152">
        <v>1137.8230250000004</v>
      </c>
      <c r="R221" s="152">
        <v>1383.7940000000003</v>
      </c>
    </row>
    <row r="222" spans="1:18" x14ac:dyDescent="0.25">
      <c r="A222" s="148">
        <v>1</v>
      </c>
      <c r="B222" s="148">
        <v>17</v>
      </c>
      <c r="C222" s="148" t="s">
        <v>14427</v>
      </c>
      <c r="D222" s="148">
        <v>1713230</v>
      </c>
      <c r="E222" s="148" t="s">
        <v>1921</v>
      </c>
      <c r="F222" s="149">
        <v>150</v>
      </c>
      <c r="G222" s="150">
        <v>0</v>
      </c>
      <c r="H222" s="150"/>
      <c r="I222" s="150">
        <v>8</v>
      </c>
      <c r="J222" s="150">
        <v>0</v>
      </c>
      <c r="K222" s="149">
        <v>158</v>
      </c>
      <c r="L222" s="149">
        <v>1184</v>
      </c>
      <c r="M222" s="151">
        <v>0.13344594594594594</v>
      </c>
      <c r="N222" s="149">
        <v>158</v>
      </c>
      <c r="O222" s="149">
        <v>0</v>
      </c>
      <c r="P222" s="149">
        <v>158</v>
      </c>
      <c r="Q222" s="152">
        <v>158</v>
      </c>
      <c r="R222" s="152">
        <v>158</v>
      </c>
    </row>
    <row r="223" spans="1:18" x14ac:dyDescent="0.25">
      <c r="A223" s="148">
        <v>1</v>
      </c>
      <c r="B223" s="148">
        <v>17</v>
      </c>
      <c r="C223" s="148" t="s">
        <v>14427</v>
      </c>
      <c r="D223" s="148">
        <v>1713240</v>
      </c>
      <c r="E223" s="148" t="s">
        <v>1922</v>
      </c>
      <c r="F223" s="149">
        <v>253</v>
      </c>
      <c r="G223" s="150">
        <v>0</v>
      </c>
      <c r="H223" s="150"/>
      <c r="I223" s="150">
        <v>14</v>
      </c>
      <c r="J223" s="150">
        <v>0</v>
      </c>
      <c r="K223" s="149">
        <v>267</v>
      </c>
      <c r="L223" s="149">
        <v>1817</v>
      </c>
      <c r="M223" s="151">
        <v>0.14694551458447991</v>
      </c>
      <c r="N223" s="149">
        <v>267</v>
      </c>
      <c r="O223" s="149">
        <v>0</v>
      </c>
      <c r="P223" s="149">
        <v>267</v>
      </c>
      <c r="Q223" s="152">
        <v>267</v>
      </c>
      <c r="R223" s="152">
        <v>267</v>
      </c>
    </row>
    <row r="224" spans="1:18" x14ac:dyDescent="0.25">
      <c r="A224" s="148">
        <v>1</v>
      </c>
      <c r="B224" s="148">
        <v>17</v>
      </c>
      <c r="C224" s="148" t="s">
        <v>14427</v>
      </c>
      <c r="D224" s="148">
        <v>1713260</v>
      </c>
      <c r="E224" s="148" t="s">
        <v>1923</v>
      </c>
      <c r="F224" s="149">
        <v>58</v>
      </c>
      <c r="G224" s="150">
        <v>0</v>
      </c>
      <c r="H224" s="150"/>
      <c r="I224" s="150">
        <v>1</v>
      </c>
      <c r="J224" s="150">
        <v>0</v>
      </c>
      <c r="K224" s="149">
        <v>59</v>
      </c>
      <c r="L224" s="149">
        <v>514</v>
      </c>
      <c r="M224" s="151">
        <v>0.11478599221789883</v>
      </c>
      <c r="N224" s="149">
        <v>59</v>
      </c>
      <c r="O224" s="149">
        <v>0</v>
      </c>
      <c r="P224" s="149">
        <v>59</v>
      </c>
      <c r="Q224" s="152">
        <v>59</v>
      </c>
      <c r="R224" s="152">
        <v>59</v>
      </c>
    </row>
    <row r="225" spans="1:18" x14ac:dyDescent="0.25">
      <c r="A225" s="148">
        <v>1</v>
      </c>
      <c r="B225" s="148">
        <v>17</v>
      </c>
      <c r="C225" s="148" t="s">
        <v>14427</v>
      </c>
      <c r="D225" s="148">
        <v>1713320</v>
      </c>
      <c r="E225" s="148" t="s">
        <v>1924</v>
      </c>
      <c r="F225" s="149">
        <v>2121</v>
      </c>
      <c r="G225" s="150">
        <v>0</v>
      </c>
      <c r="H225" s="150"/>
      <c r="I225" s="150">
        <v>83</v>
      </c>
      <c r="J225" s="150">
        <v>0</v>
      </c>
      <c r="K225" s="149">
        <v>2204</v>
      </c>
      <c r="L225" s="149">
        <v>4669</v>
      </c>
      <c r="M225" s="151">
        <v>0.47204968944099379</v>
      </c>
      <c r="N225" s="149">
        <v>2204</v>
      </c>
      <c r="O225" s="149">
        <v>2204</v>
      </c>
      <c r="P225" s="149">
        <v>2204</v>
      </c>
      <c r="Q225" s="152">
        <v>5100.9934249999997</v>
      </c>
      <c r="R225" s="152">
        <v>8452.7459999999992</v>
      </c>
    </row>
    <row r="226" spans="1:18" x14ac:dyDescent="0.25">
      <c r="A226" s="148">
        <v>1</v>
      </c>
      <c r="B226" s="148">
        <v>17</v>
      </c>
      <c r="C226" s="148" t="s">
        <v>14427</v>
      </c>
      <c r="D226" s="148">
        <v>1700007</v>
      </c>
      <c r="E226" s="148" t="s">
        <v>1925</v>
      </c>
      <c r="F226" s="149">
        <v>117</v>
      </c>
      <c r="G226" s="150">
        <v>0</v>
      </c>
      <c r="H226" s="150"/>
      <c r="I226" s="150">
        <v>0</v>
      </c>
      <c r="J226" s="150">
        <v>0</v>
      </c>
      <c r="K226" s="149">
        <v>117</v>
      </c>
      <c r="L226" s="149">
        <v>834</v>
      </c>
      <c r="M226" s="151">
        <v>0.14028776978417265</v>
      </c>
      <c r="N226" s="149">
        <v>117</v>
      </c>
      <c r="O226" s="149">
        <v>0</v>
      </c>
      <c r="P226" s="149">
        <v>117</v>
      </c>
      <c r="Q226" s="152">
        <v>117</v>
      </c>
      <c r="R226" s="152">
        <v>117</v>
      </c>
    </row>
    <row r="227" spans="1:18" x14ac:dyDescent="0.25">
      <c r="A227" s="148">
        <v>1</v>
      </c>
      <c r="B227" s="148">
        <v>17</v>
      </c>
      <c r="C227" s="148" t="s">
        <v>14427</v>
      </c>
      <c r="D227" s="148">
        <v>1713370</v>
      </c>
      <c r="E227" s="148" t="s">
        <v>1926</v>
      </c>
      <c r="F227" s="149">
        <v>44</v>
      </c>
      <c r="G227" s="150">
        <v>0</v>
      </c>
      <c r="H227" s="150"/>
      <c r="I227" s="150">
        <v>1</v>
      </c>
      <c r="J227" s="150">
        <v>0</v>
      </c>
      <c r="K227" s="149">
        <v>45</v>
      </c>
      <c r="L227" s="149">
        <v>283</v>
      </c>
      <c r="M227" s="151">
        <v>0.15901060070671377</v>
      </c>
      <c r="N227" s="149">
        <v>45</v>
      </c>
      <c r="O227" s="149">
        <v>45</v>
      </c>
      <c r="P227" s="149">
        <v>45</v>
      </c>
      <c r="Q227" s="152">
        <v>45.681449999999998</v>
      </c>
      <c r="R227" s="152">
        <v>45.9086</v>
      </c>
    </row>
    <row r="228" spans="1:18" x14ac:dyDescent="0.25">
      <c r="A228" s="148">
        <v>1</v>
      </c>
      <c r="B228" s="148">
        <v>17</v>
      </c>
      <c r="C228" s="148" t="s">
        <v>14427</v>
      </c>
      <c r="D228" s="148">
        <v>1713410</v>
      </c>
      <c r="E228" s="148" t="s">
        <v>1927</v>
      </c>
      <c r="F228" s="149">
        <v>39</v>
      </c>
      <c r="G228" s="150">
        <v>0</v>
      </c>
      <c r="H228" s="150"/>
      <c r="I228" s="150">
        <v>2</v>
      </c>
      <c r="J228" s="150">
        <v>0</v>
      </c>
      <c r="K228" s="149">
        <v>41</v>
      </c>
      <c r="L228" s="149">
        <v>331</v>
      </c>
      <c r="M228" s="151">
        <v>0.12386706948640483</v>
      </c>
      <c r="N228" s="149">
        <v>41</v>
      </c>
      <c r="O228" s="149">
        <v>0</v>
      </c>
      <c r="P228" s="149">
        <v>41</v>
      </c>
      <c r="Q228" s="152">
        <v>41</v>
      </c>
      <c r="R228" s="152">
        <v>41</v>
      </c>
    </row>
    <row r="229" spans="1:18" x14ac:dyDescent="0.25">
      <c r="A229" s="148">
        <v>1</v>
      </c>
      <c r="B229" s="148">
        <v>17</v>
      </c>
      <c r="C229" s="148" t="s">
        <v>14427</v>
      </c>
      <c r="D229" s="148">
        <v>1713500</v>
      </c>
      <c r="E229" s="148" t="s">
        <v>1928</v>
      </c>
      <c r="F229" s="149">
        <v>136</v>
      </c>
      <c r="G229" s="150">
        <v>0</v>
      </c>
      <c r="H229" s="150"/>
      <c r="I229" s="150">
        <v>4</v>
      </c>
      <c r="J229" s="150">
        <v>0</v>
      </c>
      <c r="K229" s="149">
        <v>140</v>
      </c>
      <c r="L229" s="149">
        <v>939</v>
      </c>
      <c r="M229" s="151">
        <v>0.14909478168264112</v>
      </c>
      <c r="N229" s="149">
        <v>140</v>
      </c>
      <c r="O229" s="149">
        <v>0</v>
      </c>
      <c r="P229" s="149">
        <v>140</v>
      </c>
      <c r="Q229" s="152">
        <v>140</v>
      </c>
      <c r="R229" s="152">
        <v>140</v>
      </c>
    </row>
    <row r="230" spans="1:18" x14ac:dyDescent="0.25">
      <c r="A230" s="148">
        <v>1</v>
      </c>
      <c r="B230" s="148">
        <v>17</v>
      </c>
      <c r="C230" s="148" t="s">
        <v>14427</v>
      </c>
      <c r="D230" s="148">
        <v>1713530</v>
      </c>
      <c r="E230" s="148" t="s">
        <v>1929</v>
      </c>
      <c r="F230" s="149">
        <v>515</v>
      </c>
      <c r="G230" s="150">
        <v>0</v>
      </c>
      <c r="H230" s="150"/>
      <c r="I230" s="150">
        <v>20</v>
      </c>
      <c r="J230" s="150">
        <v>0</v>
      </c>
      <c r="K230" s="149">
        <v>535</v>
      </c>
      <c r="L230" s="149">
        <v>8995</v>
      </c>
      <c r="M230" s="151">
        <v>5.9477487493051692E-2</v>
      </c>
      <c r="N230" s="149">
        <v>535</v>
      </c>
      <c r="O230" s="149">
        <v>0</v>
      </c>
      <c r="P230" s="149">
        <v>535</v>
      </c>
      <c r="Q230" s="152">
        <v>535</v>
      </c>
      <c r="R230" s="152">
        <v>535</v>
      </c>
    </row>
    <row r="231" spans="1:18" x14ac:dyDescent="0.25">
      <c r="A231" s="148">
        <v>1</v>
      </c>
      <c r="B231" s="148">
        <v>17</v>
      </c>
      <c r="C231" s="148" t="s">
        <v>14427</v>
      </c>
      <c r="D231" s="148">
        <v>1713560</v>
      </c>
      <c r="E231" s="148" t="s">
        <v>1930</v>
      </c>
      <c r="F231" s="149">
        <v>430</v>
      </c>
      <c r="G231" s="150">
        <v>0</v>
      </c>
      <c r="H231" s="150"/>
      <c r="I231" s="150">
        <v>32</v>
      </c>
      <c r="J231" s="150">
        <v>0</v>
      </c>
      <c r="K231" s="149">
        <v>462</v>
      </c>
      <c r="L231" s="149">
        <v>3281</v>
      </c>
      <c r="M231" s="151">
        <v>0.14081072843645231</v>
      </c>
      <c r="N231" s="149">
        <v>462</v>
      </c>
      <c r="O231" s="149">
        <v>0</v>
      </c>
      <c r="P231" s="149">
        <v>462</v>
      </c>
      <c r="Q231" s="152">
        <v>462.00000000000006</v>
      </c>
      <c r="R231" s="152">
        <v>462.00000000000006</v>
      </c>
    </row>
    <row r="232" spans="1:18" x14ac:dyDescent="0.25">
      <c r="A232" s="148">
        <v>1</v>
      </c>
      <c r="B232" s="148">
        <v>17</v>
      </c>
      <c r="C232" s="148" t="s">
        <v>14427</v>
      </c>
      <c r="D232" s="148">
        <v>1713590</v>
      </c>
      <c r="E232" s="148" t="s">
        <v>1931</v>
      </c>
      <c r="F232" s="149">
        <v>114</v>
      </c>
      <c r="G232" s="150">
        <v>0</v>
      </c>
      <c r="H232" s="150"/>
      <c r="I232" s="150">
        <v>2</v>
      </c>
      <c r="J232" s="150">
        <v>0</v>
      </c>
      <c r="K232" s="149">
        <v>116</v>
      </c>
      <c r="L232" s="149">
        <v>373</v>
      </c>
      <c r="M232" s="151">
        <v>0.31099195710455763</v>
      </c>
      <c r="N232" s="149">
        <v>116</v>
      </c>
      <c r="O232" s="149">
        <v>116</v>
      </c>
      <c r="P232" s="149">
        <v>116</v>
      </c>
      <c r="Q232" s="152">
        <v>187.18962499999998</v>
      </c>
      <c r="R232" s="152">
        <v>247.95240000000001</v>
      </c>
    </row>
    <row r="233" spans="1:18" x14ac:dyDescent="0.25">
      <c r="A233" s="148">
        <v>1</v>
      </c>
      <c r="B233" s="148">
        <v>17</v>
      </c>
      <c r="C233" s="148" t="s">
        <v>14427</v>
      </c>
      <c r="D233" s="148">
        <v>1700326</v>
      </c>
      <c r="E233" s="148" t="s">
        <v>1932</v>
      </c>
      <c r="F233" s="149">
        <v>125</v>
      </c>
      <c r="G233" s="150">
        <v>0</v>
      </c>
      <c r="H233" s="150"/>
      <c r="I233" s="150">
        <v>8</v>
      </c>
      <c r="J233" s="150">
        <v>0</v>
      </c>
      <c r="K233" s="149">
        <v>133</v>
      </c>
      <c r="L233" s="149">
        <v>1316</v>
      </c>
      <c r="M233" s="151">
        <v>0.10106382978723404</v>
      </c>
      <c r="N233" s="149">
        <v>133</v>
      </c>
      <c r="O233" s="149">
        <v>0</v>
      </c>
      <c r="P233" s="149">
        <v>133</v>
      </c>
      <c r="Q233" s="152">
        <v>133</v>
      </c>
      <c r="R233" s="152">
        <v>133</v>
      </c>
    </row>
    <row r="234" spans="1:18" x14ac:dyDescent="0.25">
      <c r="A234" s="148">
        <v>1</v>
      </c>
      <c r="B234" s="148">
        <v>17</v>
      </c>
      <c r="C234" s="148" t="s">
        <v>14427</v>
      </c>
      <c r="D234" s="148">
        <v>1713660</v>
      </c>
      <c r="E234" s="148" t="s">
        <v>1933</v>
      </c>
      <c r="F234" s="149">
        <v>244</v>
      </c>
      <c r="G234" s="150">
        <v>0</v>
      </c>
      <c r="H234" s="150"/>
      <c r="I234" s="150">
        <v>6</v>
      </c>
      <c r="J234" s="150">
        <v>0</v>
      </c>
      <c r="K234" s="149">
        <v>250</v>
      </c>
      <c r="L234" s="149">
        <v>952</v>
      </c>
      <c r="M234" s="151">
        <v>0.26260504201680673</v>
      </c>
      <c r="N234" s="149">
        <v>250</v>
      </c>
      <c r="O234" s="149">
        <v>250</v>
      </c>
      <c r="P234" s="149">
        <v>250</v>
      </c>
      <c r="Q234" s="152">
        <v>355.89340000000004</v>
      </c>
      <c r="R234" s="152">
        <v>430.70400000000006</v>
      </c>
    </row>
    <row r="235" spans="1:18" x14ac:dyDescent="0.25">
      <c r="A235" s="148">
        <v>1</v>
      </c>
      <c r="B235" s="148">
        <v>17</v>
      </c>
      <c r="C235" s="148" t="s">
        <v>14427</v>
      </c>
      <c r="D235" s="148">
        <v>1736300</v>
      </c>
      <c r="E235" s="148" t="s">
        <v>1934</v>
      </c>
      <c r="F235" s="149">
        <v>468</v>
      </c>
      <c r="G235" s="150">
        <v>0</v>
      </c>
      <c r="H235" s="150"/>
      <c r="I235" s="150">
        <v>7</v>
      </c>
      <c r="J235" s="150">
        <v>0</v>
      </c>
      <c r="K235" s="149">
        <v>475</v>
      </c>
      <c r="L235" s="149">
        <v>2033</v>
      </c>
      <c r="M235" s="151">
        <v>0.23364485981308411</v>
      </c>
      <c r="N235" s="149">
        <v>475</v>
      </c>
      <c r="O235" s="149">
        <v>475</v>
      </c>
      <c r="P235" s="149">
        <v>475</v>
      </c>
      <c r="Q235" s="152">
        <v>612.82172500000013</v>
      </c>
      <c r="R235" s="152">
        <v>684.26600000000019</v>
      </c>
    </row>
    <row r="236" spans="1:18" x14ac:dyDescent="0.25">
      <c r="A236" s="148">
        <v>1</v>
      </c>
      <c r="B236" s="148">
        <v>17</v>
      </c>
      <c r="C236" s="148" t="s">
        <v>14427</v>
      </c>
      <c r="D236" s="148">
        <v>1713970</v>
      </c>
      <c r="E236" s="148" t="s">
        <v>1935</v>
      </c>
      <c r="F236" s="149">
        <v>343</v>
      </c>
      <c r="G236" s="150">
        <v>0</v>
      </c>
      <c r="H236" s="150"/>
      <c r="I236" s="150">
        <v>6</v>
      </c>
      <c r="J236" s="150">
        <v>0</v>
      </c>
      <c r="K236" s="149">
        <v>349</v>
      </c>
      <c r="L236" s="149">
        <v>9534</v>
      </c>
      <c r="M236" s="151">
        <v>3.6605831760016777E-2</v>
      </c>
      <c r="N236" s="149">
        <v>349</v>
      </c>
      <c r="O236" s="149">
        <v>0</v>
      </c>
      <c r="P236" s="149">
        <v>0</v>
      </c>
      <c r="Q236" s="152">
        <v>0</v>
      </c>
      <c r="R236" s="152">
        <v>0</v>
      </c>
    </row>
    <row r="237" spans="1:18" x14ac:dyDescent="0.25">
      <c r="A237" s="148">
        <v>1</v>
      </c>
      <c r="B237" s="148">
        <v>17</v>
      </c>
      <c r="C237" s="148" t="s">
        <v>14427</v>
      </c>
      <c r="D237" s="148">
        <v>1714050</v>
      </c>
      <c r="E237" s="148" t="s">
        <v>1936</v>
      </c>
      <c r="F237" s="149">
        <v>66</v>
      </c>
      <c r="G237" s="150">
        <v>0</v>
      </c>
      <c r="H237" s="150"/>
      <c r="I237" s="150">
        <v>3</v>
      </c>
      <c r="J237" s="150">
        <v>0</v>
      </c>
      <c r="K237" s="149">
        <v>69</v>
      </c>
      <c r="L237" s="149">
        <v>739</v>
      </c>
      <c r="M237" s="151">
        <v>9.336941813261164E-2</v>
      </c>
      <c r="N237" s="149">
        <v>69</v>
      </c>
      <c r="O237" s="149">
        <v>0</v>
      </c>
      <c r="P237" s="149">
        <v>69</v>
      </c>
      <c r="Q237" s="152">
        <v>69</v>
      </c>
      <c r="R237" s="152">
        <v>69</v>
      </c>
    </row>
    <row r="238" spans="1:18" x14ac:dyDescent="0.25">
      <c r="A238" s="148">
        <v>1</v>
      </c>
      <c r="B238" s="148">
        <v>17</v>
      </c>
      <c r="C238" s="148" t="s">
        <v>14427</v>
      </c>
      <c r="D238" s="148">
        <v>1714100</v>
      </c>
      <c r="E238" s="148" t="s">
        <v>1937</v>
      </c>
      <c r="F238" s="149">
        <v>450</v>
      </c>
      <c r="G238" s="150">
        <v>0</v>
      </c>
      <c r="H238" s="150"/>
      <c r="I238" s="150">
        <v>7</v>
      </c>
      <c r="J238" s="150">
        <v>0</v>
      </c>
      <c r="K238" s="149">
        <v>457</v>
      </c>
      <c r="L238" s="149">
        <v>3629</v>
      </c>
      <c r="M238" s="151">
        <v>0.12593000826674014</v>
      </c>
      <c r="N238" s="149">
        <v>457</v>
      </c>
      <c r="O238" s="149">
        <v>0</v>
      </c>
      <c r="P238" s="149">
        <v>457</v>
      </c>
      <c r="Q238" s="152">
        <v>457</v>
      </c>
      <c r="R238" s="152">
        <v>457</v>
      </c>
    </row>
    <row r="239" spans="1:18" x14ac:dyDescent="0.25">
      <c r="A239" s="148">
        <v>1</v>
      </c>
      <c r="B239" s="148">
        <v>17</v>
      </c>
      <c r="C239" s="148" t="s">
        <v>14427</v>
      </c>
      <c r="D239" s="148">
        <v>1713860</v>
      </c>
      <c r="E239" s="148" t="s">
        <v>1938</v>
      </c>
      <c r="F239" s="149">
        <v>99</v>
      </c>
      <c r="G239" s="150">
        <v>0</v>
      </c>
      <c r="H239" s="150"/>
      <c r="I239" s="150">
        <v>2</v>
      </c>
      <c r="J239" s="150">
        <v>0</v>
      </c>
      <c r="K239" s="149">
        <v>101</v>
      </c>
      <c r="L239" s="149">
        <v>452</v>
      </c>
      <c r="M239" s="151">
        <v>0.22345132743362831</v>
      </c>
      <c r="N239" s="149">
        <v>101</v>
      </c>
      <c r="O239" s="149">
        <v>101</v>
      </c>
      <c r="P239" s="149">
        <v>101</v>
      </c>
      <c r="Q239" s="152">
        <v>124.73090000000001</v>
      </c>
      <c r="R239" s="152">
        <v>133.70400000000001</v>
      </c>
    </row>
    <row r="240" spans="1:18" x14ac:dyDescent="0.25">
      <c r="A240" s="148">
        <v>1</v>
      </c>
      <c r="B240" s="148">
        <v>17</v>
      </c>
      <c r="C240" s="148" t="s">
        <v>14427</v>
      </c>
      <c r="D240" s="148">
        <v>1714160</v>
      </c>
      <c r="E240" s="148" t="s">
        <v>1939</v>
      </c>
      <c r="F240" s="149">
        <v>36</v>
      </c>
      <c r="G240" s="150">
        <v>0</v>
      </c>
      <c r="H240" s="150"/>
      <c r="I240" s="150">
        <v>1</v>
      </c>
      <c r="J240" s="150">
        <v>0</v>
      </c>
      <c r="K240" s="149">
        <v>37</v>
      </c>
      <c r="L240" s="149">
        <v>356</v>
      </c>
      <c r="M240" s="151">
        <v>0.10393258426966293</v>
      </c>
      <c r="N240" s="149">
        <v>37</v>
      </c>
      <c r="O240" s="149">
        <v>0</v>
      </c>
      <c r="P240" s="149">
        <v>37</v>
      </c>
      <c r="Q240" s="152">
        <v>37</v>
      </c>
      <c r="R240" s="152">
        <v>37</v>
      </c>
    </row>
    <row r="241" spans="1:18" x14ac:dyDescent="0.25">
      <c r="A241" s="148">
        <v>1</v>
      </c>
      <c r="B241" s="148">
        <v>17</v>
      </c>
      <c r="C241" s="148" t="s">
        <v>14427</v>
      </c>
      <c r="D241" s="148">
        <v>1714250</v>
      </c>
      <c r="E241" s="148" t="s">
        <v>1940</v>
      </c>
      <c r="F241" s="149">
        <v>21</v>
      </c>
      <c r="G241" s="150">
        <v>0</v>
      </c>
      <c r="H241" s="150"/>
      <c r="I241" s="150">
        <v>0</v>
      </c>
      <c r="J241" s="150">
        <v>0</v>
      </c>
      <c r="K241" s="149">
        <v>21</v>
      </c>
      <c r="L241" s="149">
        <v>317</v>
      </c>
      <c r="M241" s="151">
        <v>6.6246056782334389E-2</v>
      </c>
      <c r="N241" s="149">
        <v>21</v>
      </c>
      <c r="O241" s="149">
        <v>0</v>
      </c>
      <c r="P241" s="149">
        <v>21</v>
      </c>
      <c r="Q241" s="152">
        <v>21</v>
      </c>
      <c r="R241" s="152">
        <v>21</v>
      </c>
    </row>
    <row r="242" spans="1:18" x14ac:dyDescent="0.25">
      <c r="A242" s="148">
        <v>1</v>
      </c>
      <c r="B242" s="148">
        <v>17</v>
      </c>
      <c r="C242" s="148" t="s">
        <v>14427</v>
      </c>
      <c r="D242" s="148">
        <v>1714350</v>
      </c>
      <c r="E242" s="148" t="s">
        <v>1941</v>
      </c>
      <c r="F242" s="149">
        <v>73</v>
      </c>
      <c r="G242" s="150">
        <v>0</v>
      </c>
      <c r="H242" s="150"/>
      <c r="I242" s="150">
        <v>1</v>
      </c>
      <c r="J242" s="150">
        <v>0</v>
      </c>
      <c r="K242" s="149">
        <v>74</v>
      </c>
      <c r="L242" s="149">
        <v>651</v>
      </c>
      <c r="M242" s="151">
        <v>0.11367127496159754</v>
      </c>
      <c r="N242" s="149">
        <v>74</v>
      </c>
      <c r="O242" s="149">
        <v>0</v>
      </c>
      <c r="P242" s="149">
        <v>74</v>
      </c>
      <c r="Q242" s="152">
        <v>74</v>
      </c>
      <c r="R242" s="152">
        <v>74</v>
      </c>
    </row>
    <row r="243" spans="1:18" x14ac:dyDescent="0.25">
      <c r="A243" s="148">
        <v>1</v>
      </c>
      <c r="B243" s="148">
        <v>17</v>
      </c>
      <c r="C243" s="148" t="s">
        <v>14427</v>
      </c>
      <c r="D243" s="148">
        <v>1714410</v>
      </c>
      <c r="E243" s="148" t="s">
        <v>1942</v>
      </c>
      <c r="F243" s="149">
        <v>10</v>
      </c>
      <c r="G243" s="150">
        <v>0</v>
      </c>
      <c r="H243" s="150"/>
      <c r="I243" s="150">
        <v>0</v>
      </c>
      <c r="J243" s="150">
        <v>0</v>
      </c>
      <c r="K243" s="149">
        <v>10</v>
      </c>
      <c r="L243" s="149">
        <v>75</v>
      </c>
      <c r="M243" s="151">
        <v>0.13333333333333333</v>
      </c>
      <c r="N243" s="149">
        <v>10</v>
      </c>
      <c r="O243" s="149">
        <v>0</v>
      </c>
      <c r="P243" s="149">
        <v>10</v>
      </c>
      <c r="Q243" s="152">
        <v>10</v>
      </c>
      <c r="R243" s="152">
        <v>10</v>
      </c>
    </row>
    <row r="244" spans="1:18" x14ac:dyDescent="0.25">
      <c r="A244" s="148">
        <v>1</v>
      </c>
      <c r="B244" s="148">
        <v>17</v>
      </c>
      <c r="C244" s="148" t="s">
        <v>14427</v>
      </c>
      <c r="D244" s="148">
        <v>1714430</v>
      </c>
      <c r="E244" s="148" t="s">
        <v>1943</v>
      </c>
      <c r="F244" s="149">
        <v>133</v>
      </c>
      <c r="G244" s="150">
        <v>0</v>
      </c>
      <c r="H244" s="150"/>
      <c r="I244" s="150">
        <v>7</v>
      </c>
      <c r="J244" s="150">
        <v>0</v>
      </c>
      <c r="K244" s="149">
        <v>140</v>
      </c>
      <c r="L244" s="149">
        <v>1814</v>
      </c>
      <c r="M244" s="151">
        <v>7.7177508269018744E-2</v>
      </c>
      <c r="N244" s="149">
        <v>140</v>
      </c>
      <c r="O244" s="149">
        <v>0</v>
      </c>
      <c r="P244" s="149">
        <v>140</v>
      </c>
      <c r="Q244" s="152">
        <v>140</v>
      </c>
      <c r="R244" s="152">
        <v>140</v>
      </c>
    </row>
    <row r="245" spans="1:18" x14ac:dyDescent="0.25">
      <c r="A245" s="148">
        <v>1</v>
      </c>
      <c r="B245" s="148">
        <v>17</v>
      </c>
      <c r="C245" s="148" t="s">
        <v>14427</v>
      </c>
      <c r="D245" s="148">
        <v>1714460</v>
      </c>
      <c r="E245" s="148" t="s">
        <v>1944</v>
      </c>
      <c r="F245" s="149">
        <v>811</v>
      </c>
      <c r="G245" s="150">
        <v>17</v>
      </c>
      <c r="H245" s="150"/>
      <c r="I245" s="150">
        <v>12</v>
      </c>
      <c r="J245" s="150">
        <v>0</v>
      </c>
      <c r="K245" s="149">
        <v>840</v>
      </c>
      <c r="L245" s="149">
        <v>8440</v>
      </c>
      <c r="M245" s="151">
        <v>9.9526066350710901E-2</v>
      </c>
      <c r="N245" s="149">
        <v>840</v>
      </c>
      <c r="O245" s="149">
        <v>0</v>
      </c>
      <c r="P245" s="149">
        <v>840</v>
      </c>
      <c r="Q245" s="152">
        <v>914.5</v>
      </c>
      <c r="R245" s="152">
        <v>989</v>
      </c>
    </row>
    <row r="246" spans="1:18" x14ac:dyDescent="0.25">
      <c r="A246" s="148">
        <v>1</v>
      </c>
      <c r="B246" s="148">
        <v>17</v>
      </c>
      <c r="C246" s="148" t="s">
        <v>14427</v>
      </c>
      <c r="D246" s="148">
        <v>1714490</v>
      </c>
      <c r="E246" s="148" t="s">
        <v>1945</v>
      </c>
      <c r="F246" s="149">
        <v>273</v>
      </c>
      <c r="G246" s="150">
        <v>0</v>
      </c>
      <c r="H246" s="150"/>
      <c r="I246" s="150">
        <v>4</v>
      </c>
      <c r="J246" s="150">
        <v>0</v>
      </c>
      <c r="K246" s="149">
        <v>277</v>
      </c>
      <c r="L246" s="149">
        <v>3576</v>
      </c>
      <c r="M246" s="151">
        <v>7.7460850111856827E-2</v>
      </c>
      <c r="N246" s="149">
        <v>277</v>
      </c>
      <c r="O246" s="149">
        <v>0</v>
      </c>
      <c r="P246" s="149">
        <v>277</v>
      </c>
      <c r="Q246" s="152">
        <v>277</v>
      </c>
      <c r="R246" s="152">
        <v>277</v>
      </c>
    </row>
    <row r="247" spans="1:18" x14ac:dyDescent="0.25">
      <c r="A247" s="148">
        <v>1</v>
      </c>
      <c r="B247" s="148">
        <v>17</v>
      </c>
      <c r="C247" s="148" t="s">
        <v>14427</v>
      </c>
      <c r="D247" s="148">
        <v>1714580</v>
      </c>
      <c r="E247" s="148" t="s">
        <v>1946</v>
      </c>
      <c r="F247" s="149">
        <v>104</v>
      </c>
      <c r="G247" s="150">
        <v>0</v>
      </c>
      <c r="H247" s="150"/>
      <c r="I247" s="150">
        <v>2</v>
      </c>
      <c r="J247" s="150">
        <v>0</v>
      </c>
      <c r="K247" s="149">
        <v>106</v>
      </c>
      <c r="L247" s="149">
        <v>1331</v>
      </c>
      <c r="M247" s="151">
        <v>7.9639368895567247E-2</v>
      </c>
      <c r="N247" s="149">
        <v>106</v>
      </c>
      <c r="O247" s="149">
        <v>0</v>
      </c>
      <c r="P247" s="149">
        <v>106</v>
      </c>
      <c r="Q247" s="152">
        <v>106</v>
      </c>
      <c r="R247" s="152">
        <v>106</v>
      </c>
    </row>
    <row r="248" spans="1:18" x14ac:dyDescent="0.25">
      <c r="A248" s="148">
        <v>1</v>
      </c>
      <c r="B248" s="148">
        <v>17</v>
      </c>
      <c r="C248" s="148" t="s">
        <v>14427</v>
      </c>
      <c r="D248" s="148">
        <v>1714550</v>
      </c>
      <c r="E248" s="148" t="s">
        <v>1947</v>
      </c>
      <c r="F248" s="149">
        <v>236</v>
      </c>
      <c r="G248" s="150">
        <v>0</v>
      </c>
      <c r="H248" s="150"/>
      <c r="I248" s="150">
        <v>3</v>
      </c>
      <c r="J248" s="150">
        <v>0</v>
      </c>
      <c r="K248" s="149">
        <v>239</v>
      </c>
      <c r="L248" s="149">
        <v>2409</v>
      </c>
      <c r="M248" s="151">
        <v>9.9211290992112913E-2</v>
      </c>
      <c r="N248" s="149">
        <v>239</v>
      </c>
      <c r="O248" s="149">
        <v>0</v>
      </c>
      <c r="P248" s="149">
        <v>239</v>
      </c>
      <c r="Q248" s="152">
        <v>239.00000000000003</v>
      </c>
      <c r="R248" s="152">
        <v>239.00000000000003</v>
      </c>
    </row>
    <row r="249" spans="1:18" x14ac:dyDescent="0.25">
      <c r="A249" s="148">
        <v>1</v>
      </c>
      <c r="B249" s="148">
        <v>17</v>
      </c>
      <c r="C249" s="148" t="s">
        <v>14427</v>
      </c>
      <c r="D249" s="148">
        <v>1714640</v>
      </c>
      <c r="E249" s="148" t="s">
        <v>1948</v>
      </c>
      <c r="F249" s="149">
        <v>36</v>
      </c>
      <c r="G249" s="150">
        <v>0</v>
      </c>
      <c r="H249" s="150"/>
      <c r="I249" s="150">
        <v>1</v>
      </c>
      <c r="J249" s="150">
        <v>0</v>
      </c>
      <c r="K249" s="149">
        <v>37</v>
      </c>
      <c r="L249" s="149">
        <v>259</v>
      </c>
      <c r="M249" s="151">
        <v>0.14285714285714285</v>
      </c>
      <c r="N249" s="149">
        <v>37</v>
      </c>
      <c r="O249" s="149">
        <v>0</v>
      </c>
      <c r="P249" s="149">
        <v>37</v>
      </c>
      <c r="Q249" s="152">
        <v>37</v>
      </c>
      <c r="R249" s="152">
        <v>37</v>
      </c>
    </row>
    <row r="250" spans="1:18" x14ac:dyDescent="0.25">
      <c r="A250" s="148">
        <v>1</v>
      </c>
      <c r="B250" s="148">
        <v>17</v>
      </c>
      <c r="C250" s="148" t="s">
        <v>14427</v>
      </c>
      <c r="D250" s="148">
        <v>1726180</v>
      </c>
      <c r="E250" s="148" t="s">
        <v>1949</v>
      </c>
      <c r="F250" s="149">
        <v>64</v>
      </c>
      <c r="G250" s="150">
        <v>0</v>
      </c>
      <c r="H250" s="150"/>
      <c r="I250" s="150">
        <v>3</v>
      </c>
      <c r="J250" s="150">
        <v>0</v>
      </c>
      <c r="K250" s="149">
        <v>67</v>
      </c>
      <c r="L250" s="149">
        <v>454</v>
      </c>
      <c r="M250" s="151">
        <v>0.14757709251101322</v>
      </c>
      <c r="N250" s="149">
        <v>67</v>
      </c>
      <c r="O250" s="149">
        <v>0</v>
      </c>
      <c r="P250" s="149">
        <v>67</v>
      </c>
      <c r="Q250" s="152">
        <v>67</v>
      </c>
      <c r="R250" s="152">
        <v>67</v>
      </c>
    </row>
    <row r="251" spans="1:18" x14ac:dyDescent="0.25">
      <c r="A251" s="148">
        <v>1</v>
      </c>
      <c r="B251" s="148">
        <v>17</v>
      </c>
      <c r="C251" s="148" t="s">
        <v>14427</v>
      </c>
      <c r="D251" s="148">
        <v>1714710</v>
      </c>
      <c r="E251" s="148" t="s">
        <v>1950</v>
      </c>
      <c r="F251" s="149">
        <v>112</v>
      </c>
      <c r="G251" s="150">
        <v>0</v>
      </c>
      <c r="H251" s="150"/>
      <c r="I251" s="150">
        <v>4</v>
      </c>
      <c r="J251" s="150">
        <v>0</v>
      </c>
      <c r="K251" s="149">
        <v>116</v>
      </c>
      <c r="L251" s="149">
        <v>562</v>
      </c>
      <c r="M251" s="151">
        <v>0.20640569395017794</v>
      </c>
      <c r="N251" s="149">
        <v>116</v>
      </c>
      <c r="O251" s="149">
        <v>116</v>
      </c>
      <c r="P251" s="149">
        <v>116</v>
      </c>
      <c r="Q251" s="152">
        <v>137.33029999999999</v>
      </c>
      <c r="R251" s="152">
        <v>144.44039999999998</v>
      </c>
    </row>
    <row r="252" spans="1:18" x14ac:dyDescent="0.25">
      <c r="A252" s="148">
        <v>1</v>
      </c>
      <c r="B252" s="148">
        <v>17</v>
      </c>
      <c r="C252" s="148" t="s">
        <v>14427</v>
      </c>
      <c r="D252" s="148">
        <v>1714760</v>
      </c>
      <c r="E252" s="148" t="s">
        <v>1951</v>
      </c>
      <c r="F252" s="149">
        <v>90</v>
      </c>
      <c r="G252" s="150">
        <v>0</v>
      </c>
      <c r="H252" s="150"/>
      <c r="I252" s="150">
        <v>3</v>
      </c>
      <c r="J252" s="150">
        <v>0</v>
      </c>
      <c r="K252" s="149">
        <v>93</v>
      </c>
      <c r="L252" s="149">
        <v>365</v>
      </c>
      <c r="M252" s="151">
        <v>0.25479452054794521</v>
      </c>
      <c r="N252" s="149">
        <v>93</v>
      </c>
      <c r="O252" s="149">
        <v>93</v>
      </c>
      <c r="P252" s="149">
        <v>93</v>
      </c>
      <c r="Q252" s="152">
        <v>129.32362499999999</v>
      </c>
      <c r="R252" s="152">
        <v>153.73000000000002</v>
      </c>
    </row>
    <row r="253" spans="1:18" x14ac:dyDescent="0.25">
      <c r="A253" s="148">
        <v>1</v>
      </c>
      <c r="B253" s="148">
        <v>17</v>
      </c>
      <c r="C253" s="148" t="s">
        <v>14427</v>
      </c>
      <c r="D253" s="148">
        <v>1700044</v>
      </c>
      <c r="E253" s="148" t="s">
        <v>1952</v>
      </c>
      <c r="F253" s="149">
        <v>165</v>
      </c>
      <c r="G253" s="150">
        <v>0</v>
      </c>
      <c r="H253" s="150"/>
      <c r="I253" s="150">
        <v>7</v>
      </c>
      <c r="J253" s="150">
        <v>0</v>
      </c>
      <c r="K253" s="149">
        <v>172</v>
      </c>
      <c r="L253" s="149">
        <v>1354</v>
      </c>
      <c r="M253" s="151">
        <v>0.12703101920236337</v>
      </c>
      <c r="N253" s="149">
        <v>172</v>
      </c>
      <c r="O253" s="149">
        <v>0</v>
      </c>
      <c r="P253" s="149">
        <v>172</v>
      </c>
      <c r="Q253" s="152">
        <v>172</v>
      </c>
      <c r="R253" s="152">
        <v>172</v>
      </c>
    </row>
    <row r="254" spans="1:18" x14ac:dyDescent="0.25">
      <c r="A254" s="148">
        <v>1</v>
      </c>
      <c r="B254" s="148">
        <v>17</v>
      </c>
      <c r="C254" s="148" t="s">
        <v>14427</v>
      </c>
      <c r="D254" s="148">
        <v>1714940</v>
      </c>
      <c r="E254" s="148" t="s">
        <v>1953</v>
      </c>
      <c r="F254" s="149">
        <v>8</v>
      </c>
      <c r="G254" s="150">
        <v>0</v>
      </c>
      <c r="H254" s="150"/>
      <c r="I254" s="150">
        <v>1</v>
      </c>
      <c r="J254" s="150">
        <v>0</v>
      </c>
      <c r="K254" s="149">
        <v>9</v>
      </c>
      <c r="L254" s="149">
        <v>79</v>
      </c>
      <c r="M254" s="151">
        <v>0.11392405063291139</v>
      </c>
      <c r="N254" s="149">
        <v>0</v>
      </c>
      <c r="O254" s="149">
        <v>0</v>
      </c>
      <c r="P254" s="149">
        <v>0</v>
      </c>
      <c r="Q254" s="152">
        <v>0</v>
      </c>
      <c r="R254" s="152">
        <v>0</v>
      </c>
    </row>
    <row r="255" spans="1:18" x14ac:dyDescent="0.25">
      <c r="A255" s="148">
        <v>1</v>
      </c>
      <c r="B255" s="148">
        <v>17</v>
      </c>
      <c r="C255" s="148" t="s">
        <v>14427</v>
      </c>
      <c r="D255" s="148">
        <v>1715030</v>
      </c>
      <c r="E255" s="148" t="s">
        <v>1954</v>
      </c>
      <c r="F255" s="149">
        <v>143</v>
      </c>
      <c r="G255" s="150">
        <v>0</v>
      </c>
      <c r="H255" s="150"/>
      <c r="I255" s="150">
        <v>2</v>
      </c>
      <c r="J255" s="150">
        <v>0</v>
      </c>
      <c r="K255" s="149">
        <v>145</v>
      </c>
      <c r="L255" s="149">
        <v>1510</v>
      </c>
      <c r="M255" s="151">
        <v>9.602649006622517E-2</v>
      </c>
      <c r="N255" s="149">
        <v>145</v>
      </c>
      <c r="O255" s="149">
        <v>0</v>
      </c>
      <c r="P255" s="149">
        <v>145</v>
      </c>
      <c r="Q255" s="152">
        <v>145</v>
      </c>
      <c r="R255" s="152">
        <v>145</v>
      </c>
    </row>
    <row r="256" spans="1:18" x14ac:dyDescent="0.25">
      <c r="A256" s="148">
        <v>1</v>
      </c>
      <c r="B256" s="148">
        <v>17</v>
      </c>
      <c r="C256" s="148" t="s">
        <v>14427</v>
      </c>
      <c r="D256" s="148">
        <v>1715090</v>
      </c>
      <c r="E256" s="148" t="s">
        <v>1955</v>
      </c>
      <c r="F256" s="149">
        <v>31</v>
      </c>
      <c r="G256" s="150">
        <v>0</v>
      </c>
      <c r="H256" s="150"/>
      <c r="I256" s="150">
        <v>2</v>
      </c>
      <c r="J256" s="150">
        <v>0</v>
      </c>
      <c r="K256" s="149">
        <v>33</v>
      </c>
      <c r="L256" s="149">
        <v>276</v>
      </c>
      <c r="M256" s="151">
        <v>0.11956521739130435</v>
      </c>
      <c r="N256" s="149">
        <v>33</v>
      </c>
      <c r="O256" s="149">
        <v>0</v>
      </c>
      <c r="P256" s="149">
        <v>33</v>
      </c>
      <c r="Q256" s="152">
        <v>33</v>
      </c>
      <c r="R256" s="152">
        <v>33</v>
      </c>
    </row>
    <row r="257" spans="1:18" x14ac:dyDescent="0.25">
      <c r="A257" s="148">
        <v>1</v>
      </c>
      <c r="B257" s="148">
        <v>17</v>
      </c>
      <c r="C257" s="148" t="s">
        <v>14427</v>
      </c>
      <c r="D257" s="148">
        <v>1715100</v>
      </c>
      <c r="E257" s="148" t="s">
        <v>1956</v>
      </c>
      <c r="F257" s="149">
        <v>115</v>
      </c>
      <c r="G257" s="150">
        <v>0</v>
      </c>
      <c r="H257" s="150"/>
      <c r="I257" s="150">
        <v>7</v>
      </c>
      <c r="J257" s="150">
        <v>0</v>
      </c>
      <c r="K257" s="149">
        <v>122</v>
      </c>
      <c r="L257" s="149">
        <v>959</v>
      </c>
      <c r="M257" s="151">
        <v>0.12721584984358708</v>
      </c>
      <c r="N257" s="149">
        <v>122</v>
      </c>
      <c r="O257" s="149">
        <v>0</v>
      </c>
      <c r="P257" s="149">
        <v>122</v>
      </c>
      <c r="Q257" s="152">
        <v>122.00000000000001</v>
      </c>
      <c r="R257" s="152">
        <v>122.00000000000001</v>
      </c>
    </row>
    <row r="258" spans="1:18" x14ac:dyDescent="0.25">
      <c r="A258" s="148">
        <v>1</v>
      </c>
      <c r="B258" s="148">
        <v>17</v>
      </c>
      <c r="C258" s="148" t="s">
        <v>14427</v>
      </c>
      <c r="D258" s="148">
        <v>1715180</v>
      </c>
      <c r="E258" s="148" t="s">
        <v>1957</v>
      </c>
      <c r="F258" s="149">
        <v>56</v>
      </c>
      <c r="G258" s="150">
        <v>0</v>
      </c>
      <c r="H258" s="150"/>
      <c r="I258" s="150">
        <v>3</v>
      </c>
      <c r="J258" s="150">
        <v>0</v>
      </c>
      <c r="K258" s="149">
        <v>59</v>
      </c>
      <c r="L258" s="149">
        <v>669</v>
      </c>
      <c r="M258" s="151">
        <v>8.8191330343796712E-2</v>
      </c>
      <c r="N258" s="149">
        <v>59</v>
      </c>
      <c r="O258" s="149">
        <v>0</v>
      </c>
      <c r="P258" s="149">
        <v>59</v>
      </c>
      <c r="Q258" s="152">
        <v>59</v>
      </c>
      <c r="R258" s="152">
        <v>59</v>
      </c>
    </row>
    <row r="259" spans="1:18" x14ac:dyDescent="0.25">
      <c r="A259" s="148">
        <v>1</v>
      </c>
      <c r="B259" s="148">
        <v>17</v>
      </c>
      <c r="C259" s="148" t="s">
        <v>14427</v>
      </c>
      <c r="D259" s="148">
        <v>1701390</v>
      </c>
      <c r="E259" s="148" t="s">
        <v>1958</v>
      </c>
      <c r="F259" s="149">
        <v>33</v>
      </c>
      <c r="G259" s="150">
        <v>0</v>
      </c>
      <c r="H259" s="150"/>
      <c r="I259" s="150">
        <v>1</v>
      </c>
      <c r="J259" s="150">
        <v>0</v>
      </c>
      <c r="K259" s="149">
        <v>34</v>
      </c>
      <c r="L259" s="149">
        <v>323</v>
      </c>
      <c r="M259" s="151">
        <v>0.10526315789473684</v>
      </c>
      <c r="N259" s="149">
        <v>34</v>
      </c>
      <c r="O259" s="149">
        <v>0</v>
      </c>
      <c r="P259" s="149">
        <v>34</v>
      </c>
      <c r="Q259" s="152">
        <v>34</v>
      </c>
      <c r="R259" s="152">
        <v>34</v>
      </c>
    </row>
    <row r="260" spans="1:18" x14ac:dyDescent="0.25">
      <c r="A260" s="148">
        <v>1</v>
      </c>
      <c r="B260" s="148">
        <v>17</v>
      </c>
      <c r="C260" s="148" t="s">
        <v>14427</v>
      </c>
      <c r="D260" s="148">
        <v>1715400</v>
      </c>
      <c r="E260" s="148" t="s">
        <v>1959</v>
      </c>
      <c r="F260" s="149">
        <v>198</v>
      </c>
      <c r="G260" s="150">
        <v>0</v>
      </c>
      <c r="H260" s="150"/>
      <c r="I260" s="150">
        <v>13</v>
      </c>
      <c r="J260" s="150">
        <v>0</v>
      </c>
      <c r="K260" s="149">
        <v>211</v>
      </c>
      <c r="L260" s="149">
        <v>1342</v>
      </c>
      <c r="M260" s="151">
        <v>0.15722801788375559</v>
      </c>
      <c r="N260" s="149">
        <v>211</v>
      </c>
      <c r="O260" s="149">
        <v>211</v>
      </c>
      <c r="P260" s="149">
        <v>211</v>
      </c>
      <c r="Q260" s="152">
        <v>212.43730000000002</v>
      </c>
      <c r="R260" s="152">
        <v>212.91640000000001</v>
      </c>
    </row>
    <row r="261" spans="1:18" x14ac:dyDescent="0.25">
      <c r="A261" s="148">
        <v>1</v>
      </c>
      <c r="B261" s="148">
        <v>17</v>
      </c>
      <c r="C261" s="148" t="s">
        <v>14427</v>
      </c>
      <c r="D261" s="148">
        <v>1715420</v>
      </c>
      <c r="E261" s="148" t="s">
        <v>1960</v>
      </c>
      <c r="F261" s="149">
        <v>287</v>
      </c>
      <c r="G261" s="150">
        <v>0</v>
      </c>
      <c r="H261" s="150"/>
      <c r="I261" s="150">
        <v>4</v>
      </c>
      <c r="J261" s="150">
        <v>0</v>
      </c>
      <c r="K261" s="149">
        <v>291</v>
      </c>
      <c r="L261" s="149">
        <v>2456</v>
      </c>
      <c r="M261" s="151">
        <v>0.11848534201954397</v>
      </c>
      <c r="N261" s="149">
        <v>291</v>
      </c>
      <c r="O261" s="149">
        <v>0</v>
      </c>
      <c r="P261" s="149">
        <v>291</v>
      </c>
      <c r="Q261" s="152">
        <v>291</v>
      </c>
      <c r="R261" s="152">
        <v>291</v>
      </c>
    </row>
    <row r="262" spans="1:18" x14ac:dyDescent="0.25">
      <c r="A262" s="148">
        <v>1</v>
      </c>
      <c r="B262" s="148">
        <v>17</v>
      </c>
      <c r="C262" s="148" t="s">
        <v>14427</v>
      </c>
      <c r="D262" s="148">
        <v>1710950</v>
      </c>
      <c r="E262" s="148" t="s">
        <v>1961</v>
      </c>
      <c r="F262" s="149">
        <v>131</v>
      </c>
      <c r="G262" s="150">
        <v>0</v>
      </c>
      <c r="H262" s="150"/>
      <c r="I262" s="150">
        <v>2</v>
      </c>
      <c r="J262" s="150">
        <v>0</v>
      </c>
      <c r="K262" s="149">
        <v>133</v>
      </c>
      <c r="L262" s="149">
        <v>259</v>
      </c>
      <c r="M262" s="151">
        <v>0.51351351351351349</v>
      </c>
      <c r="N262" s="149">
        <v>133</v>
      </c>
      <c r="O262" s="149">
        <v>133</v>
      </c>
      <c r="P262" s="149">
        <v>133</v>
      </c>
      <c r="Q262" s="152">
        <v>325.92017499999997</v>
      </c>
      <c r="R262" s="152">
        <v>554.80600000000004</v>
      </c>
    </row>
    <row r="263" spans="1:18" x14ac:dyDescent="0.25">
      <c r="A263" s="148">
        <v>1</v>
      </c>
      <c r="B263" s="148">
        <v>17</v>
      </c>
      <c r="C263" s="148" t="s">
        <v>14427</v>
      </c>
      <c r="D263" s="148">
        <v>1715450</v>
      </c>
      <c r="E263" s="148" t="s">
        <v>1962</v>
      </c>
      <c r="F263" s="149">
        <v>123</v>
      </c>
      <c r="G263" s="150">
        <v>0</v>
      </c>
      <c r="H263" s="150"/>
      <c r="I263" s="150">
        <v>2</v>
      </c>
      <c r="J263" s="150">
        <v>0</v>
      </c>
      <c r="K263" s="149">
        <v>125</v>
      </c>
      <c r="L263" s="149">
        <v>843</v>
      </c>
      <c r="M263" s="151">
        <v>0.14827995255041518</v>
      </c>
      <c r="N263" s="149">
        <v>125</v>
      </c>
      <c r="O263" s="149">
        <v>0</v>
      </c>
      <c r="P263" s="149">
        <v>125</v>
      </c>
      <c r="Q263" s="152">
        <v>125</v>
      </c>
      <c r="R263" s="152">
        <v>125</v>
      </c>
    </row>
    <row r="264" spans="1:18" x14ac:dyDescent="0.25">
      <c r="A264" s="148">
        <v>1</v>
      </c>
      <c r="B264" s="148">
        <v>17</v>
      </c>
      <c r="C264" s="148" t="s">
        <v>14427</v>
      </c>
      <c r="D264" s="148">
        <v>1715480</v>
      </c>
      <c r="E264" s="148" t="s">
        <v>1963</v>
      </c>
      <c r="F264" s="149">
        <v>192</v>
      </c>
      <c r="G264" s="150">
        <v>0</v>
      </c>
      <c r="H264" s="150"/>
      <c r="I264" s="150">
        <v>3</v>
      </c>
      <c r="J264" s="150">
        <v>0</v>
      </c>
      <c r="K264" s="149">
        <v>195</v>
      </c>
      <c r="L264" s="149">
        <v>1708</v>
      </c>
      <c r="M264" s="151">
        <v>0.11416861826697892</v>
      </c>
      <c r="N264" s="149">
        <v>195</v>
      </c>
      <c r="O264" s="149">
        <v>0</v>
      </c>
      <c r="P264" s="149">
        <v>195</v>
      </c>
      <c r="Q264" s="152">
        <v>195.00000000000003</v>
      </c>
      <c r="R264" s="152">
        <v>195.00000000000003</v>
      </c>
    </row>
    <row r="265" spans="1:18" x14ac:dyDescent="0.25">
      <c r="A265" s="148">
        <v>1</v>
      </c>
      <c r="B265" s="148">
        <v>17</v>
      </c>
      <c r="C265" s="148" t="s">
        <v>14427</v>
      </c>
      <c r="D265" s="148">
        <v>1715490</v>
      </c>
      <c r="E265" s="148" t="s">
        <v>1964</v>
      </c>
      <c r="F265" s="149">
        <v>75</v>
      </c>
      <c r="G265" s="150">
        <v>0</v>
      </c>
      <c r="H265" s="150"/>
      <c r="I265" s="150">
        <v>2</v>
      </c>
      <c r="J265" s="150">
        <v>0</v>
      </c>
      <c r="K265" s="149">
        <v>77</v>
      </c>
      <c r="L265" s="149">
        <v>782</v>
      </c>
      <c r="M265" s="151">
        <v>9.8465473145780052E-2</v>
      </c>
      <c r="N265" s="149">
        <v>77</v>
      </c>
      <c r="O265" s="149">
        <v>0</v>
      </c>
      <c r="P265" s="149">
        <v>77</v>
      </c>
      <c r="Q265" s="152">
        <v>77</v>
      </c>
      <c r="R265" s="152">
        <v>77</v>
      </c>
    </row>
    <row r="266" spans="1:18" x14ac:dyDescent="0.25">
      <c r="A266" s="148">
        <v>1</v>
      </c>
      <c r="B266" s="148">
        <v>17</v>
      </c>
      <c r="C266" s="148" t="s">
        <v>14427</v>
      </c>
      <c r="D266" s="148">
        <v>1715630</v>
      </c>
      <c r="E266" s="148" t="s">
        <v>1965</v>
      </c>
      <c r="F266" s="149">
        <v>111</v>
      </c>
      <c r="G266" s="150">
        <v>0</v>
      </c>
      <c r="H266" s="150"/>
      <c r="I266" s="150">
        <v>1</v>
      </c>
      <c r="J266" s="150">
        <v>0</v>
      </c>
      <c r="K266" s="149">
        <v>112</v>
      </c>
      <c r="L266" s="149">
        <v>704</v>
      </c>
      <c r="M266" s="151">
        <v>0.15909090909090909</v>
      </c>
      <c r="N266" s="149">
        <v>112</v>
      </c>
      <c r="O266" s="149">
        <v>112</v>
      </c>
      <c r="P266" s="149">
        <v>112</v>
      </c>
      <c r="Q266" s="152">
        <v>113.7376</v>
      </c>
      <c r="R266" s="152">
        <v>114.3168</v>
      </c>
    </row>
    <row r="267" spans="1:18" x14ac:dyDescent="0.25">
      <c r="A267" s="148">
        <v>1</v>
      </c>
      <c r="B267" s="148">
        <v>17</v>
      </c>
      <c r="C267" s="148" t="s">
        <v>14427</v>
      </c>
      <c r="D267" s="148">
        <v>1715660</v>
      </c>
      <c r="E267" s="148" t="s">
        <v>1966</v>
      </c>
      <c r="F267" s="149">
        <v>22</v>
      </c>
      <c r="G267" s="150">
        <v>0</v>
      </c>
      <c r="H267" s="150"/>
      <c r="I267" s="150">
        <v>1</v>
      </c>
      <c r="J267" s="150">
        <v>0</v>
      </c>
      <c r="K267" s="149">
        <v>23</v>
      </c>
      <c r="L267" s="149">
        <v>497</v>
      </c>
      <c r="M267" s="151">
        <v>4.6277665995975853E-2</v>
      </c>
      <c r="N267" s="149">
        <v>23</v>
      </c>
      <c r="O267" s="149">
        <v>0</v>
      </c>
      <c r="P267" s="149">
        <v>0</v>
      </c>
      <c r="Q267" s="152">
        <v>0</v>
      </c>
      <c r="R267" s="152">
        <v>0</v>
      </c>
    </row>
    <row r="268" spans="1:18" x14ac:dyDescent="0.25">
      <c r="A268" s="148">
        <v>1</v>
      </c>
      <c r="B268" s="148">
        <v>17</v>
      </c>
      <c r="C268" s="148" t="s">
        <v>14427</v>
      </c>
      <c r="D268" s="148">
        <v>1715700</v>
      </c>
      <c r="E268" s="148" t="s">
        <v>1967</v>
      </c>
      <c r="F268" s="149">
        <v>97</v>
      </c>
      <c r="G268" s="150">
        <v>0</v>
      </c>
      <c r="H268" s="150"/>
      <c r="I268" s="150">
        <v>3</v>
      </c>
      <c r="J268" s="150">
        <v>0</v>
      </c>
      <c r="K268" s="149">
        <v>100</v>
      </c>
      <c r="L268" s="149">
        <v>2794</v>
      </c>
      <c r="M268" s="151">
        <v>3.579098067287044E-2</v>
      </c>
      <c r="N268" s="149">
        <v>100</v>
      </c>
      <c r="O268" s="149">
        <v>0</v>
      </c>
      <c r="P268" s="149">
        <v>0</v>
      </c>
      <c r="Q268" s="152">
        <v>0</v>
      </c>
      <c r="R268" s="152">
        <v>0</v>
      </c>
    </row>
    <row r="269" spans="1:18" x14ac:dyDescent="0.25">
      <c r="A269" s="148">
        <v>1</v>
      </c>
      <c r="B269" s="148">
        <v>17</v>
      </c>
      <c r="C269" s="148" t="s">
        <v>14427</v>
      </c>
      <c r="D269" s="148">
        <v>1741580</v>
      </c>
      <c r="E269" s="148" t="s">
        <v>1968</v>
      </c>
      <c r="F269" s="149">
        <v>460</v>
      </c>
      <c r="G269" s="150">
        <v>0</v>
      </c>
      <c r="H269" s="150"/>
      <c r="I269" s="150">
        <v>8</v>
      </c>
      <c r="J269" s="150">
        <v>0</v>
      </c>
      <c r="K269" s="149">
        <v>468</v>
      </c>
      <c r="L269" s="149">
        <v>1768</v>
      </c>
      <c r="M269" s="151">
        <v>0.26470588235294118</v>
      </c>
      <c r="N269" s="149">
        <v>468</v>
      </c>
      <c r="O269" s="149">
        <v>468</v>
      </c>
      <c r="P269" s="149">
        <v>468</v>
      </c>
      <c r="Q269" s="152">
        <v>670.23060000000009</v>
      </c>
      <c r="R269" s="152">
        <v>814.7360000000001</v>
      </c>
    </row>
    <row r="270" spans="1:18" x14ac:dyDescent="0.25">
      <c r="A270" s="148">
        <v>1</v>
      </c>
      <c r="B270" s="148">
        <v>17</v>
      </c>
      <c r="C270" s="148" t="s">
        <v>14427</v>
      </c>
      <c r="D270" s="148">
        <v>1715750</v>
      </c>
      <c r="E270" s="148" t="s">
        <v>1969</v>
      </c>
      <c r="F270" s="149">
        <v>32</v>
      </c>
      <c r="G270" s="150">
        <v>0</v>
      </c>
      <c r="H270" s="150"/>
      <c r="I270" s="150">
        <v>1</v>
      </c>
      <c r="J270" s="150">
        <v>0</v>
      </c>
      <c r="K270" s="149">
        <v>33</v>
      </c>
      <c r="L270" s="149">
        <v>279</v>
      </c>
      <c r="M270" s="151">
        <v>0.11827956989247312</v>
      </c>
      <c r="N270" s="149">
        <v>33</v>
      </c>
      <c r="O270" s="149">
        <v>0</v>
      </c>
      <c r="P270" s="149">
        <v>33</v>
      </c>
      <c r="Q270" s="152">
        <v>33</v>
      </c>
      <c r="R270" s="152">
        <v>33</v>
      </c>
    </row>
    <row r="271" spans="1:18" x14ac:dyDescent="0.25">
      <c r="A271" s="148">
        <v>1</v>
      </c>
      <c r="B271" s="148">
        <v>17</v>
      </c>
      <c r="C271" s="148" t="s">
        <v>14427</v>
      </c>
      <c r="D271" s="148">
        <v>1715780</v>
      </c>
      <c r="E271" s="148" t="s">
        <v>1970</v>
      </c>
      <c r="F271" s="149">
        <v>183</v>
      </c>
      <c r="G271" s="150">
        <v>0</v>
      </c>
      <c r="H271" s="150"/>
      <c r="I271" s="150">
        <v>3</v>
      </c>
      <c r="J271" s="150">
        <v>0</v>
      </c>
      <c r="K271" s="149">
        <v>186</v>
      </c>
      <c r="L271" s="149">
        <v>1239</v>
      </c>
      <c r="M271" s="151">
        <v>0.15012106537530268</v>
      </c>
      <c r="N271" s="149">
        <v>186</v>
      </c>
      <c r="O271" s="149">
        <v>186</v>
      </c>
      <c r="P271" s="149">
        <v>186</v>
      </c>
      <c r="Q271" s="152">
        <v>186.00000000000003</v>
      </c>
      <c r="R271" s="152">
        <v>186.00000000000003</v>
      </c>
    </row>
    <row r="272" spans="1:18" x14ac:dyDescent="0.25">
      <c r="A272" s="148">
        <v>1</v>
      </c>
      <c r="B272" s="148">
        <v>17</v>
      </c>
      <c r="C272" s="148" t="s">
        <v>14427</v>
      </c>
      <c r="D272" s="148">
        <v>1715820</v>
      </c>
      <c r="E272" s="148" t="s">
        <v>1971</v>
      </c>
      <c r="F272" s="149">
        <v>62</v>
      </c>
      <c r="G272" s="150">
        <v>0</v>
      </c>
      <c r="H272" s="150"/>
      <c r="I272" s="150">
        <v>2</v>
      </c>
      <c r="J272" s="150">
        <v>0</v>
      </c>
      <c r="K272" s="149">
        <v>64</v>
      </c>
      <c r="L272" s="149">
        <v>850</v>
      </c>
      <c r="M272" s="151">
        <v>7.5294117647058817E-2</v>
      </c>
      <c r="N272" s="149">
        <v>64</v>
      </c>
      <c r="O272" s="149">
        <v>0</v>
      </c>
      <c r="P272" s="149">
        <v>64</v>
      </c>
      <c r="Q272" s="152">
        <v>64</v>
      </c>
      <c r="R272" s="152">
        <v>64</v>
      </c>
    </row>
    <row r="273" spans="1:18" x14ac:dyDescent="0.25">
      <c r="A273" s="148">
        <v>1</v>
      </c>
      <c r="B273" s="148">
        <v>17</v>
      </c>
      <c r="C273" s="148" t="s">
        <v>14427</v>
      </c>
      <c r="D273" s="148">
        <v>1715840</v>
      </c>
      <c r="E273" s="148" t="s">
        <v>1972</v>
      </c>
      <c r="F273" s="149">
        <v>35</v>
      </c>
      <c r="G273" s="150">
        <v>0</v>
      </c>
      <c r="H273" s="150"/>
      <c r="I273" s="150">
        <v>1</v>
      </c>
      <c r="J273" s="150">
        <v>0</v>
      </c>
      <c r="K273" s="149">
        <v>36</v>
      </c>
      <c r="L273" s="149">
        <v>730</v>
      </c>
      <c r="M273" s="151">
        <v>4.9315068493150677E-2</v>
      </c>
      <c r="N273" s="149">
        <v>36</v>
      </c>
      <c r="O273" s="149">
        <v>0</v>
      </c>
      <c r="P273" s="149">
        <v>0</v>
      </c>
      <c r="Q273" s="152">
        <v>0</v>
      </c>
      <c r="R273" s="152">
        <v>0</v>
      </c>
    </row>
    <row r="274" spans="1:18" x14ac:dyDescent="0.25">
      <c r="A274" s="148">
        <v>1</v>
      </c>
      <c r="B274" s="148">
        <v>17</v>
      </c>
      <c r="C274" s="148" t="s">
        <v>14427</v>
      </c>
      <c r="D274" s="148">
        <v>1715900</v>
      </c>
      <c r="E274" s="148" t="s">
        <v>1973</v>
      </c>
      <c r="F274" s="149">
        <v>981</v>
      </c>
      <c r="G274" s="150">
        <v>0</v>
      </c>
      <c r="H274" s="150"/>
      <c r="I274" s="150">
        <v>36</v>
      </c>
      <c r="J274" s="150">
        <v>0</v>
      </c>
      <c r="K274" s="149">
        <v>1017</v>
      </c>
      <c r="L274" s="149">
        <v>4241</v>
      </c>
      <c r="M274" s="151">
        <v>0.23980193350624854</v>
      </c>
      <c r="N274" s="149">
        <v>1017</v>
      </c>
      <c r="O274" s="149">
        <v>1017</v>
      </c>
      <c r="P274" s="149">
        <v>1017</v>
      </c>
      <c r="Q274" s="152">
        <v>1343.6753250000004</v>
      </c>
      <c r="R274" s="152">
        <v>1531.8820000000005</v>
      </c>
    </row>
    <row r="275" spans="1:18" x14ac:dyDescent="0.25">
      <c r="A275" s="153">
        <v>1</v>
      </c>
      <c r="B275" s="153">
        <v>17</v>
      </c>
      <c r="C275" s="153" t="s">
        <v>14427</v>
      </c>
      <c r="D275" s="153">
        <v>1715930</v>
      </c>
      <c r="E275" s="153" t="s">
        <v>1974</v>
      </c>
      <c r="F275" s="154">
        <v>78</v>
      </c>
      <c r="G275" s="155">
        <v>0</v>
      </c>
      <c r="H275" s="155"/>
      <c r="I275" s="155">
        <v>1</v>
      </c>
      <c r="J275" s="155">
        <v>0</v>
      </c>
      <c r="K275" s="154">
        <v>79</v>
      </c>
      <c r="L275" s="154">
        <v>2441</v>
      </c>
      <c r="M275" s="156">
        <v>3.2363785333879562E-2</v>
      </c>
      <c r="N275" s="154">
        <v>79</v>
      </c>
      <c r="O275" s="154">
        <v>0</v>
      </c>
      <c r="P275" s="154">
        <v>0</v>
      </c>
      <c r="Q275" s="157">
        <v>0</v>
      </c>
      <c r="R275" s="157">
        <v>0</v>
      </c>
    </row>
    <row r="276" spans="1:18" x14ac:dyDescent="0.25">
      <c r="A276" s="148">
        <v>1</v>
      </c>
      <c r="B276" s="148">
        <v>17</v>
      </c>
      <c r="C276" s="148" t="s">
        <v>14427</v>
      </c>
      <c r="D276" s="148">
        <v>1711400</v>
      </c>
      <c r="E276" s="148" t="s">
        <v>1975</v>
      </c>
      <c r="F276" s="149">
        <v>82</v>
      </c>
      <c r="G276" s="150">
        <v>0</v>
      </c>
      <c r="H276" s="150"/>
      <c r="I276" s="150">
        <v>4</v>
      </c>
      <c r="J276" s="150">
        <v>0</v>
      </c>
      <c r="K276" s="149">
        <v>86</v>
      </c>
      <c r="L276" s="149">
        <v>462</v>
      </c>
      <c r="M276" s="151">
        <v>0.18614718614718614</v>
      </c>
      <c r="N276" s="149">
        <v>86</v>
      </c>
      <c r="O276" s="149">
        <v>86</v>
      </c>
      <c r="P276" s="149">
        <v>86</v>
      </c>
      <c r="Q276" s="152">
        <v>96.515299999999996</v>
      </c>
      <c r="R276" s="152">
        <v>100.0204</v>
      </c>
    </row>
    <row r="277" spans="1:18" x14ac:dyDescent="0.25">
      <c r="A277" s="148">
        <v>1</v>
      </c>
      <c r="B277" s="148">
        <v>17</v>
      </c>
      <c r="C277" s="148" t="s">
        <v>14427</v>
      </c>
      <c r="D277" s="148">
        <v>1716020</v>
      </c>
      <c r="E277" s="148" t="s">
        <v>1976</v>
      </c>
      <c r="F277" s="149">
        <v>81</v>
      </c>
      <c r="G277" s="150">
        <v>0</v>
      </c>
      <c r="H277" s="150"/>
      <c r="I277" s="150">
        <v>2</v>
      </c>
      <c r="J277" s="150">
        <v>0</v>
      </c>
      <c r="K277" s="149">
        <v>83</v>
      </c>
      <c r="L277" s="149">
        <v>382</v>
      </c>
      <c r="M277" s="151">
        <v>0.21727748691099477</v>
      </c>
      <c r="N277" s="149">
        <v>83</v>
      </c>
      <c r="O277" s="149">
        <v>83</v>
      </c>
      <c r="P277" s="149">
        <v>83</v>
      </c>
      <c r="Q277" s="152">
        <v>100.61330000000001</v>
      </c>
      <c r="R277" s="152">
        <v>106.48440000000001</v>
      </c>
    </row>
    <row r="278" spans="1:18" x14ac:dyDescent="0.25">
      <c r="A278" s="148">
        <v>1</v>
      </c>
      <c r="B278" s="148">
        <v>17</v>
      </c>
      <c r="C278" s="148" t="s">
        <v>14427</v>
      </c>
      <c r="D278" s="148">
        <v>1716050</v>
      </c>
      <c r="E278" s="148" t="s">
        <v>1977</v>
      </c>
      <c r="F278" s="149">
        <v>93</v>
      </c>
      <c r="G278" s="150">
        <v>0</v>
      </c>
      <c r="H278" s="150"/>
      <c r="I278" s="150">
        <v>1</v>
      </c>
      <c r="J278" s="150">
        <v>0</v>
      </c>
      <c r="K278" s="149">
        <v>94</v>
      </c>
      <c r="L278" s="149">
        <v>827</v>
      </c>
      <c r="M278" s="151">
        <v>0.11366384522370013</v>
      </c>
      <c r="N278" s="149">
        <v>94</v>
      </c>
      <c r="O278" s="149">
        <v>0</v>
      </c>
      <c r="P278" s="149">
        <v>94</v>
      </c>
      <c r="Q278" s="152">
        <v>94</v>
      </c>
      <c r="R278" s="152">
        <v>94</v>
      </c>
    </row>
    <row r="279" spans="1:18" x14ac:dyDescent="0.25">
      <c r="A279" s="148">
        <v>1</v>
      </c>
      <c r="B279" s="148">
        <v>17</v>
      </c>
      <c r="C279" s="148" t="s">
        <v>14427</v>
      </c>
      <c r="D279" s="148">
        <v>1716080</v>
      </c>
      <c r="E279" s="148" t="s">
        <v>1978</v>
      </c>
      <c r="F279" s="149">
        <v>1006</v>
      </c>
      <c r="G279" s="150">
        <v>0</v>
      </c>
      <c r="H279" s="150"/>
      <c r="I279" s="150">
        <v>33</v>
      </c>
      <c r="J279" s="150">
        <v>0</v>
      </c>
      <c r="K279" s="149">
        <v>1039</v>
      </c>
      <c r="L279" s="149">
        <v>4320</v>
      </c>
      <c r="M279" s="151">
        <v>0.24050925925925926</v>
      </c>
      <c r="N279" s="149">
        <v>1039</v>
      </c>
      <c r="O279" s="149">
        <v>1039</v>
      </c>
      <c r="P279" s="149">
        <v>1039</v>
      </c>
      <c r="Q279" s="152">
        <v>1376.3439999999996</v>
      </c>
      <c r="R279" s="152">
        <v>1572.6399999999996</v>
      </c>
    </row>
    <row r="280" spans="1:18" x14ac:dyDescent="0.25">
      <c r="A280" s="148">
        <v>1</v>
      </c>
      <c r="B280" s="148">
        <v>17</v>
      </c>
      <c r="C280" s="148" t="s">
        <v>14427</v>
      </c>
      <c r="D280" s="148">
        <v>1700045</v>
      </c>
      <c r="E280" s="148" t="s">
        <v>1979</v>
      </c>
      <c r="F280" s="149">
        <v>159</v>
      </c>
      <c r="G280" s="150">
        <v>0</v>
      </c>
      <c r="H280" s="150"/>
      <c r="I280" s="150">
        <v>1</v>
      </c>
      <c r="J280" s="150">
        <v>0</v>
      </c>
      <c r="K280" s="149">
        <v>160</v>
      </c>
      <c r="L280" s="149">
        <v>719</v>
      </c>
      <c r="M280" s="151">
        <v>0.22253129346314326</v>
      </c>
      <c r="N280" s="149">
        <v>160</v>
      </c>
      <c r="O280" s="149">
        <v>160</v>
      </c>
      <c r="P280" s="149">
        <v>160</v>
      </c>
      <c r="Q280" s="152">
        <v>196.75667500000003</v>
      </c>
      <c r="R280" s="152">
        <v>210.03800000000007</v>
      </c>
    </row>
    <row r="281" spans="1:18" x14ac:dyDescent="0.25">
      <c r="A281" s="148">
        <v>1</v>
      </c>
      <c r="B281" s="148">
        <v>17</v>
      </c>
      <c r="C281" s="148" t="s">
        <v>14427</v>
      </c>
      <c r="D281" s="148">
        <v>1716140</v>
      </c>
      <c r="E281" s="148" t="s">
        <v>1980</v>
      </c>
      <c r="F281" s="149">
        <v>78</v>
      </c>
      <c r="G281" s="150">
        <v>0</v>
      </c>
      <c r="H281" s="150"/>
      <c r="I281" s="150">
        <v>3</v>
      </c>
      <c r="J281" s="150">
        <v>0</v>
      </c>
      <c r="K281" s="149">
        <v>81</v>
      </c>
      <c r="L281" s="149">
        <v>516</v>
      </c>
      <c r="M281" s="151">
        <v>0.15697674418604651</v>
      </c>
      <c r="N281" s="149">
        <v>81</v>
      </c>
      <c r="O281" s="149">
        <v>81</v>
      </c>
      <c r="P281" s="149">
        <v>81</v>
      </c>
      <c r="Q281" s="152">
        <v>81.455399999999997</v>
      </c>
      <c r="R281" s="152">
        <v>81.607200000000006</v>
      </c>
    </row>
    <row r="282" spans="1:18" x14ac:dyDescent="0.25">
      <c r="A282" s="148">
        <v>1</v>
      </c>
      <c r="B282" s="148">
        <v>17</v>
      </c>
      <c r="C282" s="148" t="s">
        <v>14427</v>
      </c>
      <c r="D282" s="148">
        <v>1716230</v>
      </c>
      <c r="E282" s="148" t="s">
        <v>1981</v>
      </c>
      <c r="F282" s="149">
        <v>18</v>
      </c>
      <c r="G282" s="150">
        <v>0</v>
      </c>
      <c r="H282" s="150"/>
      <c r="I282" s="150">
        <v>0</v>
      </c>
      <c r="J282" s="150">
        <v>0</v>
      </c>
      <c r="K282" s="149">
        <v>18</v>
      </c>
      <c r="L282" s="149">
        <v>176</v>
      </c>
      <c r="M282" s="151">
        <v>0.10227272727272728</v>
      </c>
      <c r="N282" s="149">
        <v>18</v>
      </c>
      <c r="O282" s="149">
        <v>0</v>
      </c>
      <c r="P282" s="149">
        <v>18</v>
      </c>
      <c r="Q282" s="152">
        <v>18</v>
      </c>
      <c r="R282" s="152">
        <v>18</v>
      </c>
    </row>
    <row r="283" spans="1:18" x14ac:dyDescent="0.25">
      <c r="A283" s="148">
        <v>1</v>
      </c>
      <c r="B283" s="148">
        <v>17</v>
      </c>
      <c r="C283" s="148" t="s">
        <v>14427</v>
      </c>
      <c r="D283" s="148">
        <v>1716260</v>
      </c>
      <c r="E283" s="148" t="s">
        <v>1982</v>
      </c>
      <c r="F283" s="149">
        <v>16</v>
      </c>
      <c r="G283" s="150">
        <v>0</v>
      </c>
      <c r="H283" s="150"/>
      <c r="I283" s="150">
        <v>0</v>
      </c>
      <c r="J283" s="150">
        <v>0</v>
      </c>
      <c r="K283" s="149">
        <v>16</v>
      </c>
      <c r="L283" s="149">
        <v>182</v>
      </c>
      <c r="M283" s="151">
        <v>8.7912087912087919E-2</v>
      </c>
      <c r="N283" s="149">
        <v>16</v>
      </c>
      <c r="O283" s="149">
        <v>0</v>
      </c>
      <c r="P283" s="149">
        <v>16</v>
      </c>
      <c r="Q283" s="152">
        <v>16</v>
      </c>
      <c r="R283" s="152">
        <v>16</v>
      </c>
    </row>
    <row r="284" spans="1:18" x14ac:dyDescent="0.25">
      <c r="A284" s="148">
        <v>1</v>
      </c>
      <c r="B284" s="148">
        <v>17</v>
      </c>
      <c r="C284" s="148" t="s">
        <v>14427</v>
      </c>
      <c r="D284" s="148">
        <v>1716290</v>
      </c>
      <c r="E284" s="148" t="s">
        <v>1983</v>
      </c>
      <c r="F284" s="149">
        <v>121</v>
      </c>
      <c r="G284" s="150">
        <v>0</v>
      </c>
      <c r="H284" s="150"/>
      <c r="I284" s="150">
        <v>2</v>
      </c>
      <c r="J284" s="150">
        <v>0</v>
      </c>
      <c r="K284" s="149">
        <v>123</v>
      </c>
      <c r="L284" s="149">
        <v>861</v>
      </c>
      <c r="M284" s="151">
        <v>0.14285714285714285</v>
      </c>
      <c r="N284" s="149">
        <v>123</v>
      </c>
      <c r="O284" s="149">
        <v>0</v>
      </c>
      <c r="P284" s="149">
        <v>123</v>
      </c>
      <c r="Q284" s="152">
        <v>123</v>
      </c>
      <c r="R284" s="152">
        <v>123</v>
      </c>
    </row>
    <row r="285" spans="1:18" x14ac:dyDescent="0.25">
      <c r="A285" s="148">
        <v>1</v>
      </c>
      <c r="B285" s="148">
        <v>17</v>
      </c>
      <c r="C285" s="148" t="s">
        <v>14427</v>
      </c>
      <c r="D285" s="148">
        <v>1716320</v>
      </c>
      <c r="E285" s="148" t="s">
        <v>1984</v>
      </c>
      <c r="F285" s="149">
        <v>14</v>
      </c>
      <c r="G285" s="150">
        <v>0</v>
      </c>
      <c r="H285" s="150"/>
      <c r="I285" s="150">
        <v>1</v>
      </c>
      <c r="J285" s="150">
        <v>0</v>
      </c>
      <c r="K285" s="149">
        <v>15</v>
      </c>
      <c r="L285" s="149">
        <v>98</v>
      </c>
      <c r="M285" s="151">
        <v>0.15306122448979592</v>
      </c>
      <c r="N285" s="149">
        <v>15</v>
      </c>
      <c r="O285" s="149">
        <v>15</v>
      </c>
      <c r="P285" s="149">
        <v>15</v>
      </c>
      <c r="Q285" s="152">
        <v>15</v>
      </c>
      <c r="R285" s="152">
        <v>15</v>
      </c>
    </row>
    <row r="286" spans="1:18" x14ac:dyDescent="0.25">
      <c r="A286" s="148">
        <v>1</v>
      </c>
      <c r="B286" s="148">
        <v>17</v>
      </c>
      <c r="C286" s="148" t="s">
        <v>14427</v>
      </c>
      <c r="D286" s="148">
        <v>1730900</v>
      </c>
      <c r="E286" s="148" t="s">
        <v>1985</v>
      </c>
      <c r="F286" s="149">
        <v>86</v>
      </c>
      <c r="G286" s="150">
        <v>0</v>
      </c>
      <c r="H286" s="150"/>
      <c r="I286" s="150">
        <v>1</v>
      </c>
      <c r="J286" s="150">
        <v>0</v>
      </c>
      <c r="K286" s="149">
        <v>87</v>
      </c>
      <c r="L286" s="149">
        <v>205</v>
      </c>
      <c r="M286" s="151">
        <v>0.42439024390243901</v>
      </c>
      <c r="N286" s="149">
        <v>87</v>
      </c>
      <c r="O286" s="149">
        <v>87</v>
      </c>
      <c r="P286" s="149">
        <v>87</v>
      </c>
      <c r="Q286" s="152">
        <v>184.88662500000004</v>
      </c>
      <c r="R286" s="152">
        <v>292.97000000000003</v>
      </c>
    </row>
    <row r="287" spans="1:18" x14ac:dyDescent="0.25">
      <c r="A287" s="148">
        <v>1</v>
      </c>
      <c r="B287" s="148">
        <v>17</v>
      </c>
      <c r="C287" s="148" t="s">
        <v>14427</v>
      </c>
      <c r="D287" s="148">
        <v>1716350</v>
      </c>
      <c r="E287" s="148" t="s">
        <v>1986</v>
      </c>
      <c r="F287" s="149">
        <v>157</v>
      </c>
      <c r="G287" s="150">
        <v>0</v>
      </c>
      <c r="H287" s="150"/>
      <c r="I287" s="150">
        <v>6</v>
      </c>
      <c r="J287" s="150">
        <v>0</v>
      </c>
      <c r="K287" s="149">
        <v>163</v>
      </c>
      <c r="L287" s="149">
        <v>2795</v>
      </c>
      <c r="M287" s="151">
        <v>5.8318425760286223E-2</v>
      </c>
      <c r="N287" s="149">
        <v>163</v>
      </c>
      <c r="O287" s="149">
        <v>0</v>
      </c>
      <c r="P287" s="149">
        <v>163</v>
      </c>
      <c r="Q287" s="152">
        <v>163</v>
      </c>
      <c r="R287" s="152">
        <v>163</v>
      </c>
    </row>
    <row r="288" spans="1:18" x14ac:dyDescent="0.25">
      <c r="A288" s="148">
        <v>1</v>
      </c>
      <c r="B288" s="148">
        <v>17</v>
      </c>
      <c r="C288" s="148" t="s">
        <v>14427</v>
      </c>
      <c r="D288" s="148">
        <v>1716380</v>
      </c>
      <c r="E288" s="148" t="s">
        <v>1987</v>
      </c>
      <c r="F288" s="149">
        <v>165</v>
      </c>
      <c r="G288" s="150">
        <v>0</v>
      </c>
      <c r="H288" s="150"/>
      <c r="I288" s="150">
        <v>2</v>
      </c>
      <c r="J288" s="150">
        <v>0</v>
      </c>
      <c r="K288" s="149">
        <v>167</v>
      </c>
      <c r="L288" s="149">
        <v>6105</v>
      </c>
      <c r="M288" s="151">
        <v>2.7354627354627351E-2</v>
      </c>
      <c r="N288" s="149">
        <v>167</v>
      </c>
      <c r="O288" s="149">
        <v>0</v>
      </c>
      <c r="P288" s="149">
        <v>0</v>
      </c>
      <c r="Q288" s="152">
        <v>0</v>
      </c>
      <c r="R288" s="152">
        <v>0</v>
      </c>
    </row>
    <row r="289" spans="1:18" x14ac:dyDescent="0.25">
      <c r="A289" s="148">
        <v>1</v>
      </c>
      <c r="B289" s="148">
        <v>17</v>
      </c>
      <c r="C289" s="148" t="s">
        <v>14427</v>
      </c>
      <c r="D289" s="148">
        <v>1716410</v>
      </c>
      <c r="E289" s="148" t="s">
        <v>1988</v>
      </c>
      <c r="F289" s="149">
        <v>159</v>
      </c>
      <c r="G289" s="150">
        <v>0</v>
      </c>
      <c r="H289" s="150"/>
      <c r="I289" s="150">
        <v>3</v>
      </c>
      <c r="J289" s="150">
        <v>0</v>
      </c>
      <c r="K289" s="149">
        <v>162</v>
      </c>
      <c r="L289" s="149">
        <v>1686</v>
      </c>
      <c r="M289" s="151">
        <v>9.6085409252669035E-2</v>
      </c>
      <c r="N289" s="149">
        <v>162</v>
      </c>
      <c r="O289" s="149">
        <v>0</v>
      </c>
      <c r="P289" s="149">
        <v>162</v>
      </c>
      <c r="Q289" s="152">
        <v>162</v>
      </c>
      <c r="R289" s="152">
        <v>162</v>
      </c>
    </row>
    <row r="290" spans="1:18" x14ac:dyDescent="0.25">
      <c r="A290" s="148">
        <v>1</v>
      </c>
      <c r="B290" s="148">
        <v>17</v>
      </c>
      <c r="C290" s="148" t="s">
        <v>14427</v>
      </c>
      <c r="D290" s="148">
        <v>1700092</v>
      </c>
      <c r="E290" s="148" t="s">
        <v>1989</v>
      </c>
      <c r="F290" s="149">
        <v>219</v>
      </c>
      <c r="G290" s="150">
        <v>0</v>
      </c>
      <c r="H290" s="150"/>
      <c r="I290" s="150">
        <v>5</v>
      </c>
      <c r="J290" s="150">
        <v>0</v>
      </c>
      <c r="K290" s="149">
        <v>224</v>
      </c>
      <c r="L290" s="149">
        <v>1083</v>
      </c>
      <c r="M290" s="151">
        <v>0.20683287165281625</v>
      </c>
      <c r="N290" s="149">
        <v>224</v>
      </c>
      <c r="O290" s="149">
        <v>224</v>
      </c>
      <c r="P290" s="149">
        <v>224</v>
      </c>
      <c r="Q290" s="152">
        <v>265.45144999999991</v>
      </c>
      <c r="R290" s="152">
        <v>279.26859999999994</v>
      </c>
    </row>
    <row r="291" spans="1:18" x14ac:dyDescent="0.25">
      <c r="A291" s="148">
        <v>1</v>
      </c>
      <c r="B291" s="148">
        <v>17</v>
      </c>
      <c r="C291" s="148" t="s">
        <v>14427</v>
      </c>
      <c r="D291" s="148">
        <v>1716560</v>
      </c>
      <c r="E291" s="148" t="s">
        <v>1990</v>
      </c>
      <c r="F291" s="149">
        <v>39</v>
      </c>
      <c r="G291" s="150">
        <v>0</v>
      </c>
      <c r="H291" s="150"/>
      <c r="I291" s="150">
        <v>3</v>
      </c>
      <c r="J291" s="150">
        <v>0</v>
      </c>
      <c r="K291" s="149">
        <v>42</v>
      </c>
      <c r="L291" s="149">
        <v>894</v>
      </c>
      <c r="M291" s="151">
        <v>4.6979865771812082E-2</v>
      </c>
      <c r="N291" s="149">
        <v>42</v>
      </c>
      <c r="O291" s="149">
        <v>0</v>
      </c>
      <c r="P291" s="149">
        <v>0</v>
      </c>
      <c r="Q291" s="152">
        <v>0</v>
      </c>
      <c r="R291" s="152">
        <v>0</v>
      </c>
    </row>
    <row r="292" spans="1:18" x14ac:dyDescent="0.25">
      <c r="A292" s="148">
        <v>1</v>
      </c>
      <c r="B292" s="148">
        <v>17</v>
      </c>
      <c r="C292" s="148" t="s">
        <v>14427</v>
      </c>
      <c r="D292" s="148">
        <v>1716530</v>
      </c>
      <c r="E292" s="148" t="s">
        <v>1991</v>
      </c>
      <c r="F292" s="149">
        <v>17</v>
      </c>
      <c r="G292" s="150">
        <v>0</v>
      </c>
      <c r="H292" s="150"/>
      <c r="I292" s="150">
        <v>0</v>
      </c>
      <c r="J292" s="150">
        <v>0</v>
      </c>
      <c r="K292" s="149">
        <v>17</v>
      </c>
      <c r="L292" s="149">
        <v>224</v>
      </c>
      <c r="M292" s="151">
        <v>7.5892857142857137E-2</v>
      </c>
      <c r="N292" s="149">
        <v>17</v>
      </c>
      <c r="O292" s="149">
        <v>0</v>
      </c>
      <c r="P292" s="149">
        <v>17</v>
      </c>
      <c r="Q292" s="152">
        <v>17</v>
      </c>
      <c r="R292" s="152">
        <v>17</v>
      </c>
    </row>
    <row r="293" spans="1:18" x14ac:dyDescent="0.25">
      <c r="A293" s="148">
        <v>1</v>
      </c>
      <c r="B293" s="148">
        <v>17</v>
      </c>
      <c r="C293" s="148" t="s">
        <v>14427</v>
      </c>
      <c r="D293" s="148">
        <v>1716590</v>
      </c>
      <c r="E293" s="148" t="s">
        <v>1992</v>
      </c>
      <c r="F293" s="149">
        <v>36</v>
      </c>
      <c r="G293" s="150">
        <v>0</v>
      </c>
      <c r="H293" s="150"/>
      <c r="I293" s="150">
        <v>1</v>
      </c>
      <c r="J293" s="150">
        <v>0</v>
      </c>
      <c r="K293" s="149">
        <v>37</v>
      </c>
      <c r="L293" s="149">
        <v>263</v>
      </c>
      <c r="M293" s="151">
        <v>0.14068441064638784</v>
      </c>
      <c r="N293" s="149">
        <v>37</v>
      </c>
      <c r="O293" s="149">
        <v>0</v>
      </c>
      <c r="P293" s="149">
        <v>37</v>
      </c>
      <c r="Q293" s="152">
        <v>37</v>
      </c>
      <c r="R293" s="152">
        <v>37</v>
      </c>
    </row>
    <row r="294" spans="1:18" x14ac:dyDescent="0.25">
      <c r="A294" s="148">
        <v>1</v>
      </c>
      <c r="B294" s="148">
        <v>17</v>
      </c>
      <c r="C294" s="148" t="s">
        <v>14427</v>
      </c>
      <c r="D294" s="148">
        <v>1700041</v>
      </c>
      <c r="E294" s="148" t="s">
        <v>1993</v>
      </c>
      <c r="F294" s="149">
        <v>109</v>
      </c>
      <c r="G294" s="150">
        <v>0</v>
      </c>
      <c r="H294" s="150"/>
      <c r="I294" s="150">
        <v>3</v>
      </c>
      <c r="J294" s="150">
        <v>0</v>
      </c>
      <c r="K294" s="149">
        <v>112</v>
      </c>
      <c r="L294" s="149">
        <v>994</v>
      </c>
      <c r="M294" s="151">
        <v>0.11267605633802817</v>
      </c>
      <c r="N294" s="149">
        <v>112</v>
      </c>
      <c r="O294" s="149">
        <v>0</v>
      </c>
      <c r="P294" s="149">
        <v>112</v>
      </c>
      <c r="Q294" s="152">
        <v>112.00000000000001</v>
      </c>
      <c r="R294" s="152">
        <v>112.00000000000001</v>
      </c>
    </row>
    <row r="295" spans="1:18" x14ac:dyDescent="0.25">
      <c r="A295" s="148">
        <v>1</v>
      </c>
      <c r="B295" s="148">
        <v>17</v>
      </c>
      <c r="C295" s="148" t="s">
        <v>14427</v>
      </c>
      <c r="D295" s="148">
        <v>1716650</v>
      </c>
      <c r="E295" s="148" t="s">
        <v>1994</v>
      </c>
      <c r="F295" s="149">
        <v>22</v>
      </c>
      <c r="G295" s="150">
        <v>0</v>
      </c>
      <c r="H295" s="150"/>
      <c r="I295" s="150">
        <v>1</v>
      </c>
      <c r="J295" s="150">
        <v>0</v>
      </c>
      <c r="K295" s="149">
        <v>23</v>
      </c>
      <c r="L295" s="149">
        <v>179</v>
      </c>
      <c r="M295" s="151">
        <v>0.12849162011173185</v>
      </c>
      <c r="N295" s="149">
        <v>23</v>
      </c>
      <c r="O295" s="149">
        <v>0</v>
      </c>
      <c r="P295" s="149">
        <v>23</v>
      </c>
      <c r="Q295" s="152">
        <v>23</v>
      </c>
      <c r="R295" s="152">
        <v>23</v>
      </c>
    </row>
    <row r="296" spans="1:18" x14ac:dyDescent="0.25">
      <c r="A296" s="148">
        <v>1</v>
      </c>
      <c r="B296" s="148">
        <v>17</v>
      </c>
      <c r="C296" s="148" t="s">
        <v>14427</v>
      </c>
      <c r="D296" s="148">
        <v>1716680</v>
      </c>
      <c r="E296" s="148" t="s">
        <v>1995</v>
      </c>
      <c r="F296" s="149">
        <v>267</v>
      </c>
      <c r="G296" s="150">
        <v>0</v>
      </c>
      <c r="H296" s="150"/>
      <c r="I296" s="150">
        <v>10</v>
      </c>
      <c r="J296" s="150">
        <v>0</v>
      </c>
      <c r="K296" s="149">
        <v>277</v>
      </c>
      <c r="L296" s="149">
        <v>1179</v>
      </c>
      <c r="M296" s="151">
        <v>0.23494486853265478</v>
      </c>
      <c r="N296" s="149">
        <v>277</v>
      </c>
      <c r="O296" s="149">
        <v>277</v>
      </c>
      <c r="P296" s="149">
        <v>277</v>
      </c>
      <c r="Q296" s="152">
        <v>359.22617499999996</v>
      </c>
      <c r="R296" s="152">
        <v>402.95799999999997</v>
      </c>
    </row>
    <row r="297" spans="1:18" x14ac:dyDescent="0.25">
      <c r="A297" s="148">
        <v>1</v>
      </c>
      <c r="B297" s="148">
        <v>17</v>
      </c>
      <c r="C297" s="148" t="s">
        <v>14427</v>
      </c>
      <c r="D297" s="148">
        <v>1740500</v>
      </c>
      <c r="E297" s="148" t="s">
        <v>1996</v>
      </c>
      <c r="F297" s="149">
        <v>133</v>
      </c>
      <c r="G297" s="150">
        <v>0</v>
      </c>
      <c r="H297" s="150"/>
      <c r="I297" s="150">
        <v>2</v>
      </c>
      <c r="J297" s="150">
        <v>0</v>
      </c>
      <c r="K297" s="149">
        <v>135</v>
      </c>
      <c r="L297" s="149">
        <v>2313</v>
      </c>
      <c r="M297" s="151">
        <v>5.8365758754863807E-2</v>
      </c>
      <c r="N297" s="149">
        <v>135</v>
      </c>
      <c r="O297" s="149">
        <v>0</v>
      </c>
      <c r="P297" s="149">
        <v>135</v>
      </c>
      <c r="Q297" s="152">
        <v>135</v>
      </c>
      <c r="R297" s="152">
        <v>135</v>
      </c>
    </row>
    <row r="298" spans="1:18" x14ac:dyDescent="0.25">
      <c r="A298" s="148">
        <v>1</v>
      </c>
      <c r="B298" s="148">
        <v>17</v>
      </c>
      <c r="C298" s="148" t="s">
        <v>14427</v>
      </c>
      <c r="D298" s="148">
        <v>1716800</v>
      </c>
      <c r="E298" s="148" t="s">
        <v>1997</v>
      </c>
      <c r="F298" s="149">
        <v>241</v>
      </c>
      <c r="G298" s="150">
        <v>0</v>
      </c>
      <c r="H298" s="150"/>
      <c r="I298" s="150">
        <v>4</v>
      </c>
      <c r="J298" s="150">
        <v>0</v>
      </c>
      <c r="K298" s="149">
        <v>245</v>
      </c>
      <c r="L298" s="149">
        <v>4247</v>
      </c>
      <c r="M298" s="151">
        <v>5.7687779609135861E-2</v>
      </c>
      <c r="N298" s="149">
        <v>245</v>
      </c>
      <c r="O298" s="149">
        <v>0</v>
      </c>
      <c r="P298" s="149">
        <v>245</v>
      </c>
      <c r="Q298" s="152">
        <v>245</v>
      </c>
      <c r="R298" s="152">
        <v>245</v>
      </c>
    </row>
    <row r="299" spans="1:18" x14ac:dyDescent="0.25">
      <c r="A299" s="148">
        <v>1</v>
      </c>
      <c r="B299" s="148">
        <v>17</v>
      </c>
      <c r="C299" s="148" t="s">
        <v>14427</v>
      </c>
      <c r="D299" s="148">
        <v>1716830</v>
      </c>
      <c r="E299" s="148" t="s">
        <v>1998</v>
      </c>
      <c r="F299" s="149">
        <v>646</v>
      </c>
      <c r="G299" s="150">
        <v>0</v>
      </c>
      <c r="H299" s="150"/>
      <c r="I299" s="150">
        <v>11</v>
      </c>
      <c r="J299" s="150">
        <v>0</v>
      </c>
      <c r="K299" s="149">
        <v>657</v>
      </c>
      <c r="L299" s="149">
        <v>8923</v>
      </c>
      <c r="M299" s="151">
        <v>7.3629945085733492E-2</v>
      </c>
      <c r="N299" s="149">
        <v>657</v>
      </c>
      <c r="O299" s="149">
        <v>0</v>
      </c>
      <c r="P299" s="149">
        <v>657</v>
      </c>
      <c r="Q299" s="152">
        <v>657</v>
      </c>
      <c r="R299" s="152">
        <v>657</v>
      </c>
    </row>
    <row r="300" spans="1:18" x14ac:dyDescent="0.25">
      <c r="A300" s="148">
        <v>1</v>
      </c>
      <c r="B300" s="148">
        <v>17</v>
      </c>
      <c r="C300" s="148" t="s">
        <v>14427</v>
      </c>
      <c r="D300" s="148">
        <v>1716860</v>
      </c>
      <c r="E300" s="148" t="s">
        <v>1999</v>
      </c>
      <c r="F300" s="149">
        <v>50</v>
      </c>
      <c r="G300" s="150">
        <v>0</v>
      </c>
      <c r="H300" s="150"/>
      <c r="I300" s="150">
        <v>1</v>
      </c>
      <c r="J300" s="150">
        <v>0</v>
      </c>
      <c r="K300" s="149">
        <v>51</v>
      </c>
      <c r="L300" s="149">
        <v>1455</v>
      </c>
      <c r="M300" s="151">
        <v>3.5051546391752578E-2</v>
      </c>
      <c r="N300" s="149">
        <v>51</v>
      </c>
      <c r="O300" s="149">
        <v>0</v>
      </c>
      <c r="P300" s="149">
        <v>0</v>
      </c>
      <c r="Q300" s="152">
        <v>0</v>
      </c>
      <c r="R300" s="152">
        <v>0</v>
      </c>
    </row>
    <row r="301" spans="1:18" x14ac:dyDescent="0.25">
      <c r="A301" s="148">
        <v>1</v>
      </c>
      <c r="B301" s="148">
        <v>17</v>
      </c>
      <c r="C301" s="148" t="s">
        <v>14427</v>
      </c>
      <c r="D301" s="148">
        <v>1716920</v>
      </c>
      <c r="E301" s="148" t="s">
        <v>2000</v>
      </c>
      <c r="F301" s="149">
        <v>453</v>
      </c>
      <c r="G301" s="150">
        <v>0</v>
      </c>
      <c r="H301" s="150"/>
      <c r="I301" s="150">
        <v>7</v>
      </c>
      <c r="J301" s="150">
        <v>0</v>
      </c>
      <c r="K301" s="149">
        <v>460</v>
      </c>
      <c r="L301" s="149">
        <v>5838</v>
      </c>
      <c r="M301" s="151">
        <v>7.8794107571085986E-2</v>
      </c>
      <c r="N301" s="149">
        <v>460</v>
      </c>
      <c r="O301" s="149">
        <v>0</v>
      </c>
      <c r="P301" s="149">
        <v>460</v>
      </c>
      <c r="Q301" s="152">
        <v>460</v>
      </c>
      <c r="R301" s="152">
        <v>460</v>
      </c>
    </row>
    <row r="302" spans="1:18" x14ac:dyDescent="0.25">
      <c r="A302" s="148">
        <v>1</v>
      </c>
      <c r="B302" s="148">
        <v>17</v>
      </c>
      <c r="C302" s="148" t="s">
        <v>14427</v>
      </c>
      <c r="D302" s="148">
        <v>1726820</v>
      </c>
      <c r="E302" s="148" t="s">
        <v>2001</v>
      </c>
      <c r="F302" s="149">
        <v>74</v>
      </c>
      <c r="G302" s="150">
        <v>0</v>
      </c>
      <c r="H302" s="150"/>
      <c r="I302" s="150">
        <v>1</v>
      </c>
      <c r="J302" s="150">
        <v>0</v>
      </c>
      <c r="K302" s="149">
        <v>75</v>
      </c>
      <c r="L302" s="149">
        <v>747</v>
      </c>
      <c r="M302" s="151">
        <v>0.10040160642570281</v>
      </c>
      <c r="N302" s="149">
        <v>75</v>
      </c>
      <c r="O302" s="149">
        <v>0</v>
      </c>
      <c r="P302" s="149">
        <v>75</v>
      </c>
      <c r="Q302" s="152">
        <v>75</v>
      </c>
      <c r="R302" s="152">
        <v>75</v>
      </c>
    </row>
    <row r="303" spans="1:18" x14ac:dyDescent="0.25">
      <c r="A303" s="148">
        <v>1</v>
      </c>
      <c r="B303" s="148">
        <v>17</v>
      </c>
      <c r="C303" s="148" t="s">
        <v>14427</v>
      </c>
      <c r="D303" s="148">
        <v>1700014</v>
      </c>
      <c r="E303" s="148" t="s">
        <v>2002</v>
      </c>
      <c r="F303" s="149">
        <v>60</v>
      </c>
      <c r="G303" s="150">
        <v>0</v>
      </c>
      <c r="H303" s="150"/>
      <c r="I303" s="150">
        <v>2</v>
      </c>
      <c r="J303" s="150">
        <v>0</v>
      </c>
      <c r="K303" s="149">
        <v>62</v>
      </c>
      <c r="L303" s="149">
        <v>611</v>
      </c>
      <c r="M303" s="151">
        <v>0.10147299509001637</v>
      </c>
      <c r="N303" s="149">
        <v>62</v>
      </c>
      <c r="O303" s="149">
        <v>0</v>
      </c>
      <c r="P303" s="149">
        <v>62</v>
      </c>
      <c r="Q303" s="152">
        <v>62</v>
      </c>
      <c r="R303" s="152">
        <v>62</v>
      </c>
    </row>
    <row r="304" spans="1:18" x14ac:dyDescent="0.25">
      <c r="A304" s="148">
        <v>1</v>
      </c>
      <c r="B304" s="148">
        <v>17</v>
      </c>
      <c r="C304" s="148" t="s">
        <v>14427</v>
      </c>
      <c r="D304" s="148">
        <v>1717160</v>
      </c>
      <c r="E304" s="148" t="s">
        <v>2003</v>
      </c>
      <c r="F304" s="149">
        <v>86</v>
      </c>
      <c r="G304" s="150">
        <v>0</v>
      </c>
      <c r="H304" s="150"/>
      <c r="I304" s="150">
        <v>1</v>
      </c>
      <c r="J304" s="150">
        <v>0</v>
      </c>
      <c r="K304" s="149">
        <v>87</v>
      </c>
      <c r="L304" s="149">
        <v>914</v>
      </c>
      <c r="M304" s="151">
        <v>9.5185995623632391E-2</v>
      </c>
      <c r="N304" s="149">
        <v>87</v>
      </c>
      <c r="O304" s="149">
        <v>0</v>
      </c>
      <c r="P304" s="149">
        <v>87</v>
      </c>
      <c r="Q304" s="152">
        <v>87</v>
      </c>
      <c r="R304" s="152">
        <v>87</v>
      </c>
    </row>
    <row r="305" spans="1:18" x14ac:dyDescent="0.25">
      <c r="A305" s="148">
        <v>1</v>
      </c>
      <c r="B305" s="148">
        <v>17</v>
      </c>
      <c r="C305" s="148" t="s">
        <v>14427</v>
      </c>
      <c r="D305" s="148">
        <v>1717190</v>
      </c>
      <c r="E305" s="148" t="s">
        <v>2004</v>
      </c>
      <c r="F305" s="149">
        <v>17</v>
      </c>
      <c r="G305" s="150">
        <v>0</v>
      </c>
      <c r="H305" s="150"/>
      <c r="I305" s="150">
        <v>1</v>
      </c>
      <c r="J305" s="150">
        <v>0</v>
      </c>
      <c r="K305" s="149">
        <v>18</v>
      </c>
      <c r="L305" s="149">
        <v>97</v>
      </c>
      <c r="M305" s="151">
        <v>0.18556701030927836</v>
      </c>
      <c r="N305" s="149">
        <v>18</v>
      </c>
      <c r="O305" s="149">
        <v>18</v>
      </c>
      <c r="P305" s="149">
        <v>18</v>
      </c>
      <c r="Q305" s="152">
        <v>20.165550000000003</v>
      </c>
      <c r="R305" s="152">
        <v>20.8874</v>
      </c>
    </row>
    <row r="306" spans="1:18" x14ac:dyDescent="0.25">
      <c r="A306" s="148">
        <v>1</v>
      </c>
      <c r="B306" s="148">
        <v>17</v>
      </c>
      <c r="C306" s="148" t="s">
        <v>14427</v>
      </c>
      <c r="D306" s="148">
        <v>1717220</v>
      </c>
      <c r="E306" s="148" t="s">
        <v>2005</v>
      </c>
      <c r="F306" s="149">
        <v>26</v>
      </c>
      <c r="G306" s="150">
        <v>0</v>
      </c>
      <c r="H306" s="150"/>
      <c r="I306" s="150">
        <v>0</v>
      </c>
      <c r="J306" s="150">
        <v>0</v>
      </c>
      <c r="K306" s="149">
        <v>26</v>
      </c>
      <c r="L306" s="149">
        <v>261</v>
      </c>
      <c r="M306" s="151">
        <v>9.9616858237547887E-2</v>
      </c>
      <c r="N306" s="149">
        <v>26</v>
      </c>
      <c r="O306" s="149">
        <v>0</v>
      </c>
      <c r="P306" s="149">
        <v>26</v>
      </c>
      <c r="Q306" s="152">
        <v>26</v>
      </c>
      <c r="R306" s="152">
        <v>26</v>
      </c>
    </row>
    <row r="307" spans="1:18" x14ac:dyDescent="0.25">
      <c r="A307" s="148">
        <v>1</v>
      </c>
      <c r="B307" s="148">
        <v>17</v>
      </c>
      <c r="C307" s="148" t="s">
        <v>14427</v>
      </c>
      <c r="D307" s="148">
        <v>1717280</v>
      </c>
      <c r="E307" s="148" t="s">
        <v>2006</v>
      </c>
      <c r="F307" s="149">
        <v>1584</v>
      </c>
      <c r="G307" s="150">
        <v>0</v>
      </c>
      <c r="H307" s="150"/>
      <c r="I307" s="150">
        <v>64</v>
      </c>
      <c r="J307" s="150">
        <v>0</v>
      </c>
      <c r="K307" s="149">
        <v>1648</v>
      </c>
      <c r="L307" s="149">
        <v>6793</v>
      </c>
      <c r="M307" s="151">
        <v>0.2426026792286177</v>
      </c>
      <c r="N307" s="149">
        <v>1648</v>
      </c>
      <c r="O307" s="149">
        <v>1648</v>
      </c>
      <c r="P307" s="149">
        <v>1648</v>
      </c>
      <c r="Q307" s="152">
        <v>2199.7887249999994</v>
      </c>
      <c r="R307" s="152">
        <v>2605</v>
      </c>
    </row>
    <row r="308" spans="1:18" x14ac:dyDescent="0.25">
      <c r="A308" s="148">
        <v>1</v>
      </c>
      <c r="B308" s="148">
        <v>17</v>
      </c>
      <c r="C308" s="148" t="s">
        <v>14427</v>
      </c>
      <c r="D308" s="148">
        <v>1717310</v>
      </c>
      <c r="E308" s="148" t="s">
        <v>2007</v>
      </c>
      <c r="F308" s="149">
        <v>136</v>
      </c>
      <c r="G308" s="150">
        <v>0</v>
      </c>
      <c r="H308" s="150"/>
      <c r="I308" s="150">
        <v>5</v>
      </c>
      <c r="J308" s="150">
        <v>0</v>
      </c>
      <c r="K308" s="149">
        <v>141</v>
      </c>
      <c r="L308" s="149">
        <v>748</v>
      </c>
      <c r="M308" s="151">
        <v>0.18850267379679145</v>
      </c>
      <c r="N308" s="149">
        <v>141</v>
      </c>
      <c r="O308" s="149">
        <v>141</v>
      </c>
      <c r="P308" s="149">
        <v>141</v>
      </c>
      <c r="Q308" s="152">
        <v>159.34620000000001</v>
      </c>
      <c r="R308" s="152">
        <v>165.4616</v>
      </c>
    </row>
    <row r="309" spans="1:18" x14ac:dyDescent="0.25">
      <c r="A309" s="148">
        <v>1</v>
      </c>
      <c r="B309" s="148">
        <v>17</v>
      </c>
      <c r="C309" s="148" t="s">
        <v>14427</v>
      </c>
      <c r="D309" s="148">
        <v>1717340</v>
      </c>
      <c r="E309" s="148" t="s">
        <v>2008</v>
      </c>
      <c r="F309" s="149">
        <v>140</v>
      </c>
      <c r="G309" s="150">
        <v>0</v>
      </c>
      <c r="H309" s="150"/>
      <c r="I309" s="150">
        <v>2</v>
      </c>
      <c r="J309" s="150">
        <v>0</v>
      </c>
      <c r="K309" s="149">
        <v>142</v>
      </c>
      <c r="L309" s="149">
        <v>1732</v>
      </c>
      <c r="M309" s="151">
        <v>8.198614318706697E-2</v>
      </c>
      <c r="N309" s="149">
        <v>142</v>
      </c>
      <c r="O309" s="149">
        <v>0</v>
      </c>
      <c r="P309" s="149">
        <v>142</v>
      </c>
      <c r="Q309" s="152">
        <v>142</v>
      </c>
      <c r="R309" s="152">
        <v>142</v>
      </c>
    </row>
    <row r="310" spans="1:18" x14ac:dyDescent="0.25">
      <c r="A310" s="148">
        <v>1</v>
      </c>
      <c r="B310" s="148">
        <v>17</v>
      </c>
      <c r="C310" s="148" t="s">
        <v>14427</v>
      </c>
      <c r="D310" s="148">
        <v>1717370</v>
      </c>
      <c r="E310" s="148" t="s">
        <v>2009</v>
      </c>
      <c r="F310" s="149">
        <v>60</v>
      </c>
      <c r="G310" s="150">
        <v>0</v>
      </c>
      <c r="H310" s="150"/>
      <c r="I310" s="150">
        <v>1</v>
      </c>
      <c r="J310" s="150">
        <v>0</v>
      </c>
      <c r="K310" s="149">
        <v>61</v>
      </c>
      <c r="L310" s="149">
        <v>506</v>
      </c>
      <c r="M310" s="151">
        <v>0.12055335968379446</v>
      </c>
      <c r="N310" s="149">
        <v>61</v>
      </c>
      <c r="O310" s="149">
        <v>0</v>
      </c>
      <c r="P310" s="149">
        <v>61</v>
      </c>
      <c r="Q310" s="152">
        <v>61.000000000000007</v>
      </c>
      <c r="R310" s="152">
        <v>61.000000000000007</v>
      </c>
    </row>
    <row r="311" spans="1:18" x14ac:dyDescent="0.25">
      <c r="A311" s="148">
        <v>1</v>
      </c>
      <c r="B311" s="148">
        <v>17</v>
      </c>
      <c r="C311" s="148" t="s">
        <v>14427</v>
      </c>
      <c r="D311" s="148">
        <v>1717490</v>
      </c>
      <c r="E311" s="148" t="s">
        <v>2010</v>
      </c>
      <c r="F311" s="149">
        <v>21</v>
      </c>
      <c r="G311" s="150">
        <v>0</v>
      </c>
      <c r="H311" s="150"/>
      <c r="I311" s="150">
        <v>0</v>
      </c>
      <c r="J311" s="150">
        <v>0</v>
      </c>
      <c r="K311" s="149">
        <v>21</v>
      </c>
      <c r="L311" s="149">
        <v>199</v>
      </c>
      <c r="M311" s="151">
        <v>0.10552763819095477</v>
      </c>
      <c r="N311" s="149">
        <v>21</v>
      </c>
      <c r="O311" s="149">
        <v>0</v>
      </c>
      <c r="P311" s="149">
        <v>21</v>
      </c>
      <c r="Q311" s="152">
        <v>21</v>
      </c>
      <c r="R311" s="152">
        <v>21</v>
      </c>
    </row>
    <row r="312" spans="1:18" x14ac:dyDescent="0.25">
      <c r="A312" s="148">
        <v>1</v>
      </c>
      <c r="B312" s="148">
        <v>17</v>
      </c>
      <c r="C312" s="148" t="s">
        <v>14427</v>
      </c>
      <c r="D312" s="148">
        <v>1717550</v>
      </c>
      <c r="E312" s="148" t="s">
        <v>2011</v>
      </c>
      <c r="F312" s="149">
        <v>120</v>
      </c>
      <c r="G312" s="150">
        <v>0</v>
      </c>
      <c r="H312" s="150"/>
      <c r="I312" s="150">
        <v>2</v>
      </c>
      <c r="J312" s="150">
        <v>0</v>
      </c>
      <c r="K312" s="149">
        <v>122</v>
      </c>
      <c r="L312" s="149">
        <v>2513</v>
      </c>
      <c r="M312" s="151">
        <v>4.8547552725825713E-2</v>
      </c>
      <c r="N312" s="149">
        <v>122</v>
      </c>
      <c r="O312" s="149">
        <v>0</v>
      </c>
      <c r="P312" s="149">
        <v>0</v>
      </c>
      <c r="Q312" s="152">
        <v>0</v>
      </c>
      <c r="R312" s="152">
        <v>0</v>
      </c>
    </row>
    <row r="313" spans="1:18" x14ac:dyDescent="0.25">
      <c r="A313" s="148">
        <v>1</v>
      </c>
      <c r="B313" s="148">
        <v>17</v>
      </c>
      <c r="C313" s="148" t="s">
        <v>14427</v>
      </c>
      <c r="D313" s="148">
        <v>1717520</v>
      </c>
      <c r="E313" s="148" t="s">
        <v>2012</v>
      </c>
      <c r="F313" s="149">
        <v>257</v>
      </c>
      <c r="G313" s="150">
        <v>0</v>
      </c>
      <c r="H313" s="150"/>
      <c r="I313" s="150">
        <v>3</v>
      </c>
      <c r="J313" s="150">
        <v>0</v>
      </c>
      <c r="K313" s="149">
        <v>260</v>
      </c>
      <c r="L313" s="149">
        <v>3978</v>
      </c>
      <c r="M313" s="151">
        <v>6.535947712418301E-2</v>
      </c>
      <c r="N313" s="149">
        <v>260</v>
      </c>
      <c r="O313" s="149">
        <v>0</v>
      </c>
      <c r="P313" s="149">
        <v>260</v>
      </c>
      <c r="Q313" s="152">
        <v>260</v>
      </c>
      <c r="R313" s="152">
        <v>260</v>
      </c>
    </row>
    <row r="314" spans="1:18" x14ac:dyDescent="0.25">
      <c r="A314" s="148">
        <v>1</v>
      </c>
      <c r="B314" s="148">
        <v>17</v>
      </c>
      <c r="C314" s="148" t="s">
        <v>14427</v>
      </c>
      <c r="D314" s="148">
        <v>1717580</v>
      </c>
      <c r="E314" s="148" t="s">
        <v>2013</v>
      </c>
      <c r="F314" s="149">
        <v>57</v>
      </c>
      <c r="G314" s="150">
        <v>0</v>
      </c>
      <c r="H314" s="150"/>
      <c r="I314" s="150">
        <v>2</v>
      </c>
      <c r="J314" s="150">
        <v>0</v>
      </c>
      <c r="K314" s="149">
        <v>59</v>
      </c>
      <c r="L314" s="149">
        <v>278</v>
      </c>
      <c r="M314" s="151">
        <v>0.21223021582733814</v>
      </c>
      <c r="N314" s="149">
        <v>59</v>
      </c>
      <c r="O314" s="149">
        <v>59</v>
      </c>
      <c r="P314" s="149">
        <v>59</v>
      </c>
      <c r="Q314" s="152">
        <v>70.76570000000001</v>
      </c>
      <c r="R314" s="152">
        <v>74.687600000000003</v>
      </c>
    </row>
    <row r="315" spans="1:18" x14ac:dyDescent="0.25">
      <c r="A315" s="148">
        <v>1</v>
      </c>
      <c r="B315" s="148">
        <v>17</v>
      </c>
      <c r="C315" s="148" t="s">
        <v>14427</v>
      </c>
      <c r="D315" s="148">
        <v>1717670</v>
      </c>
      <c r="E315" s="148" t="s">
        <v>2014</v>
      </c>
      <c r="F315" s="149">
        <v>56</v>
      </c>
      <c r="G315" s="150">
        <v>0</v>
      </c>
      <c r="H315" s="150"/>
      <c r="I315" s="150">
        <v>3</v>
      </c>
      <c r="J315" s="150">
        <v>0</v>
      </c>
      <c r="K315" s="149">
        <v>59</v>
      </c>
      <c r="L315" s="149">
        <v>422</v>
      </c>
      <c r="M315" s="151">
        <v>0.13981042654028436</v>
      </c>
      <c r="N315" s="149">
        <v>59</v>
      </c>
      <c r="O315" s="149">
        <v>0</v>
      </c>
      <c r="P315" s="149">
        <v>59</v>
      </c>
      <c r="Q315" s="152">
        <v>59</v>
      </c>
      <c r="R315" s="152">
        <v>59</v>
      </c>
    </row>
    <row r="316" spans="1:18" x14ac:dyDescent="0.25">
      <c r="A316" s="148">
        <v>1</v>
      </c>
      <c r="B316" s="148">
        <v>17</v>
      </c>
      <c r="C316" s="148" t="s">
        <v>14427</v>
      </c>
      <c r="D316" s="148">
        <v>1717700</v>
      </c>
      <c r="E316" s="148" t="s">
        <v>2015</v>
      </c>
      <c r="F316" s="149">
        <v>31</v>
      </c>
      <c r="G316" s="150">
        <v>0</v>
      </c>
      <c r="H316" s="150"/>
      <c r="I316" s="150">
        <v>2</v>
      </c>
      <c r="J316" s="150">
        <v>0</v>
      </c>
      <c r="K316" s="149">
        <v>33</v>
      </c>
      <c r="L316" s="149">
        <v>215</v>
      </c>
      <c r="M316" s="151">
        <v>0.15348837209302327</v>
      </c>
      <c r="N316" s="149">
        <v>33</v>
      </c>
      <c r="O316" s="149">
        <v>33</v>
      </c>
      <c r="P316" s="149">
        <v>33</v>
      </c>
      <c r="Q316" s="152">
        <v>33</v>
      </c>
      <c r="R316" s="152">
        <v>33</v>
      </c>
    </row>
    <row r="317" spans="1:18" x14ac:dyDescent="0.25">
      <c r="A317" s="148">
        <v>1</v>
      </c>
      <c r="B317" s="148">
        <v>17</v>
      </c>
      <c r="C317" s="148" t="s">
        <v>14427</v>
      </c>
      <c r="D317" s="148">
        <v>1717790</v>
      </c>
      <c r="E317" s="148" t="s">
        <v>2016</v>
      </c>
      <c r="F317" s="149">
        <v>65</v>
      </c>
      <c r="G317" s="150">
        <v>0</v>
      </c>
      <c r="H317" s="150"/>
      <c r="I317" s="150">
        <v>3</v>
      </c>
      <c r="J317" s="150">
        <v>0</v>
      </c>
      <c r="K317" s="149">
        <v>68</v>
      </c>
      <c r="L317" s="149">
        <v>358</v>
      </c>
      <c r="M317" s="151">
        <v>0.18994413407821228</v>
      </c>
      <c r="N317" s="149">
        <v>68</v>
      </c>
      <c r="O317" s="149">
        <v>68</v>
      </c>
      <c r="P317" s="149">
        <v>68</v>
      </c>
      <c r="Q317" s="152">
        <v>77.167699999999996</v>
      </c>
      <c r="R317" s="152">
        <v>80.22359999999999</v>
      </c>
    </row>
    <row r="318" spans="1:18" x14ac:dyDescent="0.25">
      <c r="A318" s="148">
        <v>1</v>
      </c>
      <c r="B318" s="148">
        <v>17</v>
      </c>
      <c r="C318" s="148" t="s">
        <v>14427</v>
      </c>
      <c r="D318" s="148">
        <v>1717800</v>
      </c>
      <c r="E318" s="148" t="s">
        <v>2017</v>
      </c>
      <c r="F318" s="149">
        <v>259</v>
      </c>
      <c r="G318" s="150">
        <v>0</v>
      </c>
      <c r="H318" s="150"/>
      <c r="I318" s="150">
        <v>3</v>
      </c>
      <c r="J318" s="150">
        <v>0</v>
      </c>
      <c r="K318" s="149">
        <v>262</v>
      </c>
      <c r="L318" s="149">
        <v>2093</v>
      </c>
      <c r="M318" s="151">
        <v>0.12517916865742953</v>
      </c>
      <c r="N318" s="149">
        <v>262</v>
      </c>
      <c r="O318" s="149">
        <v>0</v>
      </c>
      <c r="P318" s="149">
        <v>262</v>
      </c>
      <c r="Q318" s="152">
        <v>262</v>
      </c>
      <c r="R318" s="152">
        <v>262</v>
      </c>
    </row>
    <row r="319" spans="1:18" x14ac:dyDescent="0.25">
      <c r="A319" s="148">
        <v>1</v>
      </c>
      <c r="B319" s="148">
        <v>17</v>
      </c>
      <c r="C319" s="148" t="s">
        <v>14427</v>
      </c>
      <c r="D319" s="148">
        <v>1718030</v>
      </c>
      <c r="E319" s="148" t="s">
        <v>2018</v>
      </c>
      <c r="F319" s="149">
        <v>67</v>
      </c>
      <c r="G319" s="150">
        <v>0</v>
      </c>
      <c r="H319" s="150"/>
      <c r="I319" s="150">
        <v>1</v>
      </c>
      <c r="J319" s="150">
        <v>0</v>
      </c>
      <c r="K319" s="149">
        <v>68</v>
      </c>
      <c r="L319" s="149">
        <v>442</v>
      </c>
      <c r="M319" s="151">
        <v>0.15384615384615385</v>
      </c>
      <c r="N319" s="149">
        <v>68</v>
      </c>
      <c r="O319" s="149">
        <v>68</v>
      </c>
      <c r="P319" s="149">
        <v>68</v>
      </c>
      <c r="Q319" s="152">
        <v>68</v>
      </c>
      <c r="R319" s="152">
        <v>68</v>
      </c>
    </row>
    <row r="320" spans="1:18" x14ac:dyDescent="0.25">
      <c r="A320" s="148">
        <v>1</v>
      </c>
      <c r="B320" s="148">
        <v>17</v>
      </c>
      <c r="C320" s="148" t="s">
        <v>14427</v>
      </c>
      <c r="D320" s="148">
        <v>1718060</v>
      </c>
      <c r="E320" s="148" t="s">
        <v>2019</v>
      </c>
      <c r="F320" s="149">
        <v>85</v>
      </c>
      <c r="G320" s="150">
        <v>0</v>
      </c>
      <c r="H320" s="150"/>
      <c r="I320" s="150">
        <v>3</v>
      </c>
      <c r="J320" s="150">
        <v>0</v>
      </c>
      <c r="K320" s="149">
        <v>88</v>
      </c>
      <c r="L320" s="149">
        <v>585</v>
      </c>
      <c r="M320" s="151">
        <v>0.15042735042735042</v>
      </c>
      <c r="N320" s="149">
        <v>88</v>
      </c>
      <c r="O320" s="149">
        <v>88</v>
      </c>
      <c r="P320" s="149">
        <v>88</v>
      </c>
      <c r="Q320" s="152">
        <v>88</v>
      </c>
      <c r="R320" s="152">
        <v>88</v>
      </c>
    </row>
    <row r="321" spans="1:18" x14ac:dyDescent="0.25">
      <c r="A321" s="148">
        <v>1</v>
      </c>
      <c r="B321" s="148">
        <v>17</v>
      </c>
      <c r="C321" s="148" t="s">
        <v>14427</v>
      </c>
      <c r="D321" s="148">
        <v>1710790</v>
      </c>
      <c r="E321" s="148" t="s">
        <v>2020</v>
      </c>
      <c r="F321" s="149">
        <v>213</v>
      </c>
      <c r="G321" s="150">
        <v>0</v>
      </c>
      <c r="H321" s="150"/>
      <c r="I321" s="150">
        <v>9</v>
      </c>
      <c r="J321" s="150">
        <v>0</v>
      </c>
      <c r="K321" s="149">
        <v>222</v>
      </c>
      <c r="L321" s="149">
        <v>1222</v>
      </c>
      <c r="M321" s="151">
        <v>0.18166939443535188</v>
      </c>
      <c r="N321" s="149">
        <v>222</v>
      </c>
      <c r="O321" s="149">
        <v>222</v>
      </c>
      <c r="P321" s="149">
        <v>222</v>
      </c>
      <c r="Q321" s="152">
        <v>245.70929999999998</v>
      </c>
      <c r="R321" s="152">
        <v>253.61239999999998</v>
      </c>
    </row>
    <row r="322" spans="1:18" x14ac:dyDescent="0.25">
      <c r="A322" s="148">
        <v>1</v>
      </c>
      <c r="B322" s="148">
        <v>17</v>
      </c>
      <c r="C322" s="148" t="s">
        <v>14427</v>
      </c>
      <c r="D322" s="148">
        <v>1718090</v>
      </c>
      <c r="E322" s="148" t="s">
        <v>2021</v>
      </c>
      <c r="F322" s="149">
        <v>43</v>
      </c>
      <c r="G322" s="150">
        <v>0</v>
      </c>
      <c r="H322" s="150"/>
      <c r="I322" s="150">
        <v>1</v>
      </c>
      <c r="J322" s="150">
        <v>0</v>
      </c>
      <c r="K322" s="149">
        <v>44</v>
      </c>
      <c r="L322" s="149">
        <v>237</v>
      </c>
      <c r="M322" s="151">
        <v>0.18565400843881857</v>
      </c>
      <c r="N322" s="149">
        <v>44</v>
      </c>
      <c r="O322" s="149">
        <v>44</v>
      </c>
      <c r="P322" s="149">
        <v>44</v>
      </c>
      <c r="Q322" s="152">
        <v>49.306550000000001</v>
      </c>
      <c r="R322" s="152">
        <v>51.075400000000002</v>
      </c>
    </row>
    <row r="323" spans="1:18" x14ac:dyDescent="0.25">
      <c r="A323" s="148">
        <v>1</v>
      </c>
      <c r="B323" s="148">
        <v>17</v>
      </c>
      <c r="C323" s="148" t="s">
        <v>14427</v>
      </c>
      <c r="D323" s="148">
        <v>1718200</v>
      </c>
      <c r="E323" s="148" t="s">
        <v>2022</v>
      </c>
      <c r="F323" s="149">
        <v>143</v>
      </c>
      <c r="G323" s="150">
        <v>0</v>
      </c>
      <c r="H323" s="150"/>
      <c r="I323" s="150">
        <v>4</v>
      </c>
      <c r="J323" s="150">
        <v>0</v>
      </c>
      <c r="K323" s="149">
        <v>147</v>
      </c>
      <c r="L323" s="149">
        <v>470</v>
      </c>
      <c r="M323" s="151">
        <v>0.31276595744680852</v>
      </c>
      <c r="N323" s="149">
        <v>147</v>
      </c>
      <c r="O323" s="149">
        <v>147</v>
      </c>
      <c r="P323" s="149">
        <v>147</v>
      </c>
      <c r="Q323" s="152">
        <v>238.57874999999999</v>
      </c>
      <c r="R323" s="152">
        <v>317.43599999999998</v>
      </c>
    </row>
    <row r="324" spans="1:18" x14ac:dyDescent="0.25">
      <c r="A324" s="148">
        <v>1</v>
      </c>
      <c r="B324" s="148">
        <v>17</v>
      </c>
      <c r="C324" s="148" t="s">
        <v>14427</v>
      </c>
      <c r="D324" s="148">
        <v>1718240</v>
      </c>
      <c r="E324" s="148" t="s">
        <v>2023</v>
      </c>
      <c r="F324" s="149">
        <v>980</v>
      </c>
      <c r="G324" s="150">
        <v>0</v>
      </c>
      <c r="H324" s="150"/>
      <c r="I324" s="150">
        <v>27</v>
      </c>
      <c r="J324" s="150">
        <v>0</v>
      </c>
      <c r="K324" s="149">
        <v>1007</v>
      </c>
      <c r="L324" s="149">
        <v>6686</v>
      </c>
      <c r="M324" s="151">
        <v>0.15061322165719412</v>
      </c>
      <c r="N324" s="149">
        <v>1007</v>
      </c>
      <c r="O324" s="149">
        <v>1007</v>
      </c>
      <c r="P324" s="149">
        <v>1007</v>
      </c>
      <c r="Q324" s="152">
        <v>1165</v>
      </c>
      <c r="R324" s="152">
        <v>1323</v>
      </c>
    </row>
    <row r="325" spans="1:18" x14ac:dyDescent="0.25">
      <c r="A325" s="148">
        <v>1</v>
      </c>
      <c r="B325" s="148">
        <v>17</v>
      </c>
      <c r="C325" s="148" t="s">
        <v>14427</v>
      </c>
      <c r="D325" s="148">
        <v>1714220</v>
      </c>
      <c r="E325" s="148" t="s">
        <v>2024</v>
      </c>
      <c r="F325" s="149">
        <v>170</v>
      </c>
      <c r="G325" s="150">
        <v>0</v>
      </c>
      <c r="H325" s="150"/>
      <c r="I325" s="150">
        <v>7</v>
      </c>
      <c r="J325" s="150">
        <v>0</v>
      </c>
      <c r="K325" s="149">
        <v>177</v>
      </c>
      <c r="L325" s="149">
        <v>926</v>
      </c>
      <c r="M325" s="151">
        <v>0.19114470842332612</v>
      </c>
      <c r="N325" s="149">
        <v>177</v>
      </c>
      <c r="O325" s="149">
        <v>177</v>
      </c>
      <c r="P325" s="149">
        <v>177</v>
      </c>
      <c r="Q325" s="152">
        <v>201.54689999999999</v>
      </c>
      <c r="R325" s="152">
        <v>209.72919999999999</v>
      </c>
    </row>
    <row r="326" spans="1:18" x14ac:dyDescent="0.25">
      <c r="A326" s="148">
        <v>1</v>
      </c>
      <c r="B326" s="148">
        <v>17</v>
      </c>
      <c r="C326" s="148" t="s">
        <v>14427</v>
      </c>
      <c r="D326" s="148">
        <v>1718270</v>
      </c>
      <c r="E326" s="148" t="s">
        <v>2025</v>
      </c>
      <c r="F326" s="149">
        <v>458</v>
      </c>
      <c r="G326" s="150">
        <v>0</v>
      </c>
      <c r="H326" s="150"/>
      <c r="I326" s="150">
        <v>11</v>
      </c>
      <c r="J326" s="150">
        <v>0</v>
      </c>
      <c r="K326" s="149">
        <v>469</v>
      </c>
      <c r="L326" s="149">
        <v>1932</v>
      </c>
      <c r="M326" s="151">
        <v>0.24275362318840579</v>
      </c>
      <c r="N326" s="149">
        <v>469</v>
      </c>
      <c r="O326" s="149">
        <v>469</v>
      </c>
      <c r="P326" s="149">
        <v>469</v>
      </c>
      <c r="Q326" s="152">
        <v>626.37189999999987</v>
      </c>
      <c r="R326" s="152">
        <v>720.66399999999987</v>
      </c>
    </row>
    <row r="327" spans="1:18" x14ac:dyDescent="0.25">
      <c r="A327" s="148">
        <v>1</v>
      </c>
      <c r="B327" s="148">
        <v>17</v>
      </c>
      <c r="C327" s="148" t="s">
        <v>14427</v>
      </c>
      <c r="D327" s="148">
        <v>1718360</v>
      </c>
      <c r="E327" s="148" t="s">
        <v>2026</v>
      </c>
      <c r="F327" s="149">
        <v>51</v>
      </c>
      <c r="G327" s="150">
        <v>0</v>
      </c>
      <c r="H327" s="150"/>
      <c r="I327" s="150">
        <v>2</v>
      </c>
      <c r="J327" s="150">
        <v>0</v>
      </c>
      <c r="K327" s="149">
        <v>53</v>
      </c>
      <c r="L327" s="149">
        <v>402</v>
      </c>
      <c r="M327" s="151">
        <v>0.13184079601990051</v>
      </c>
      <c r="N327" s="149">
        <v>53</v>
      </c>
      <c r="O327" s="149">
        <v>0</v>
      </c>
      <c r="P327" s="149">
        <v>53</v>
      </c>
      <c r="Q327" s="152">
        <v>53.000000000000007</v>
      </c>
      <c r="R327" s="152">
        <v>53.000000000000007</v>
      </c>
    </row>
    <row r="328" spans="1:18" x14ac:dyDescent="0.25">
      <c r="A328" s="148">
        <v>1</v>
      </c>
      <c r="B328" s="148">
        <v>17</v>
      </c>
      <c r="C328" s="148" t="s">
        <v>14427</v>
      </c>
      <c r="D328" s="148">
        <v>1718390</v>
      </c>
      <c r="E328" s="148" t="s">
        <v>2027</v>
      </c>
      <c r="F328" s="149">
        <v>23</v>
      </c>
      <c r="G328" s="150">
        <v>0</v>
      </c>
      <c r="H328" s="150"/>
      <c r="I328" s="150">
        <v>1</v>
      </c>
      <c r="J328" s="150">
        <v>0</v>
      </c>
      <c r="K328" s="149">
        <v>24</v>
      </c>
      <c r="L328" s="149">
        <v>207</v>
      </c>
      <c r="M328" s="151">
        <v>0.11594202898550725</v>
      </c>
      <c r="N328" s="149">
        <v>24</v>
      </c>
      <c r="O328" s="149">
        <v>0</v>
      </c>
      <c r="P328" s="149">
        <v>24</v>
      </c>
      <c r="Q328" s="152">
        <v>24</v>
      </c>
      <c r="R328" s="152">
        <v>24</v>
      </c>
    </row>
    <row r="329" spans="1:18" x14ac:dyDescent="0.25">
      <c r="A329" s="148">
        <v>1</v>
      </c>
      <c r="B329" s="148">
        <v>17</v>
      </c>
      <c r="C329" s="148" t="s">
        <v>14427</v>
      </c>
      <c r="D329" s="148">
        <v>1718420</v>
      </c>
      <c r="E329" s="148" t="s">
        <v>2028</v>
      </c>
      <c r="F329" s="149">
        <v>250</v>
      </c>
      <c r="G329" s="150">
        <v>0</v>
      </c>
      <c r="H329" s="150"/>
      <c r="I329" s="150">
        <v>8</v>
      </c>
      <c r="J329" s="150">
        <v>0</v>
      </c>
      <c r="K329" s="149">
        <v>258</v>
      </c>
      <c r="L329" s="149">
        <v>2448</v>
      </c>
      <c r="M329" s="151">
        <v>0.1053921568627451</v>
      </c>
      <c r="N329" s="149">
        <v>258</v>
      </c>
      <c r="O329" s="149">
        <v>0</v>
      </c>
      <c r="P329" s="149">
        <v>258</v>
      </c>
      <c r="Q329" s="152">
        <v>258</v>
      </c>
      <c r="R329" s="152">
        <v>258</v>
      </c>
    </row>
    <row r="330" spans="1:18" x14ac:dyDescent="0.25">
      <c r="A330" s="148">
        <v>1</v>
      </c>
      <c r="B330" s="148">
        <v>17</v>
      </c>
      <c r="C330" s="148" t="s">
        <v>14427</v>
      </c>
      <c r="D330" s="148">
        <v>1718450</v>
      </c>
      <c r="E330" s="148" t="s">
        <v>2029</v>
      </c>
      <c r="F330" s="149">
        <v>716</v>
      </c>
      <c r="G330" s="150">
        <v>0</v>
      </c>
      <c r="H330" s="150"/>
      <c r="I330" s="150">
        <v>11</v>
      </c>
      <c r="J330" s="150">
        <v>0</v>
      </c>
      <c r="K330" s="149">
        <v>727</v>
      </c>
      <c r="L330" s="149">
        <v>1757</v>
      </c>
      <c r="M330" s="151">
        <v>0.41377347751849741</v>
      </c>
      <c r="N330" s="149">
        <v>727</v>
      </c>
      <c r="O330" s="149">
        <v>727</v>
      </c>
      <c r="P330" s="149">
        <v>727</v>
      </c>
      <c r="Q330" s="152">
        <v>1509.9990249999998</v>
      </c>
      <c r="R330" s="152">
        <v>2361.7379999999994</v>
      </c>
    </row>
    <row r="331" spans="1:18" x14ac:dyDescent="0.25">
      <c r="A331" s="148">
        <v>1</v>
      </c>
      <c r="B331" s="148">
        <v>17</v>
      </c>
      <c r="C331" s="148" t="s">
        <v>14427</v>
      </c>
      <c r="D331" s="148">
        <v>1718510</v>
      </c>
      <c r="E331" s="148" t="s">
        <v>2030</v>
      </c>
      <c r="F331" s="149">
        <v>173</v>
      </c>
      <c r="G331" s="150">
        <v>0</v>
      </c>
      <c r="H331" s="150"/>
      <c r="I331" s="150">
        <v>8</v>
      </c>
      <c r="J331" s="150">
        <v>0</v>
      </c>
      <c r="K331" s="149">
        <v>181</v>
      </c>
      <c r="L331" s="149">
        <v>847</v>
      </c>
      <c r="M331" s="151">
        <v>0.21369539551357733</v>
      </c>
      <c r="N331" s="149">
        <v>181</v>
      </c>
      <c r="O331" s="149">
        <v>181</v>
      </c>
      <c r="P331" s="149">
        <v>181</v>
      </c>
      <c r="Q331" s="152">
        <v>217.77805000000001</v>
      </c>
      <c r="R331" s="152">
        <v>230.03740000000002</v>
      </c>
    </row>
    <row r="332" spans="1:18" x14ac:dyDescent="0.25">
      <c r="A332" s="148">
        <v>1</v>
      </c>
      <c r="B332" s="148">
        <v>17</v>
      </c>
      <c r="C332" s="148" t="s">
        <v>14427</v>
      </c>
      <c r="D332" s="148">
        <v>1718570</v>
      </c>
      <c r="E332" s="148" t="s">
        <v>2031</v>
      </c>
      <c r="F332" s="149">
        <v>237</v>
      </c>
      <c r="G332" s="150">
        <v>0</v>
      </c>
      <c r="H332" s="150"/>
      <c r="I332" s="150">
        <v>3</v>
      </c>
      <c r="J332" s="150">
        <v>0</v>
      </c>
      <c r="K332" s="149">
        <v>240</v>
      </c>
      <c r="L332" s="149">
        <v>3707</v>
      </c>
      <c r="M332" s="151">
        <v>6.4742379282438631E-2</v>
      </c>
      <c r="N332" s="149">
        <v>240</v>
      </c>
      <c r="O332" s="149">
        <v>0</v>
      </c>
      <c r="P332" s="149">
        <v>240</v>
      </c>
      <c r="Q332" s="152">
        <v>240</v>
      </c>
      <c r="R332" s="152">
        <v>240</v>
      </c>
    </row>
    <row r="333" spans="1:18" x14ac:dyDescent="0.25">
      <c r="A333" s="148">
        <v>1</v>
      </c>
      <c r="B333" s="148">
        <v>17</v>
      </c>
      <c r="C333" s="148" t="s">
        <v>14427</v>
      </c>
      <c r="D333" s="148">
        <v>1718600</v>
      </c>
      <c r="E333" s="148" t="s">
        <v>2032</v>
      </c>
      <c r="F333" s="149">
        <v>405</v>
      </c>
      <c r="G333" s="150">
        <v>0</v>
      </c>
      <c r="H333" s="150"/>
      <c r="I333" s="150">
        <v>6</v>
      </c>
      <c r="J333" s="150">
        <v>0</v>
      </c>
      <c r="K333" s="149">
        <v>411</v>
      </c>
      <c r="L333" s="149">
        <v>996</v>
      </c>
      <c r="M333" s="151">
        <v>0.41265060240963858</v>
      </c>
      <c r="N333" s="149">
        <v>411</v>
      </c>
      <c r="O333" s="149">
        <v>411</v>
      </c>
      <c r="P333" s="149">
        <v>411</v>
      </c>
      <c r="Q333" s="152">
        <v>851.5077</v>
      </c>
      <c r="R333" s="152">
        <v>1329.8640000000003</v>
      </c>
    </row>
    <row r="334" spans="1:18" x14ac:dyDescent="0.25">
      <c r="A334" s="148">
        <v>1</v>
      </c>
      <c r="B334" s="148">
        <v>17</v>
      </c>
      <c r="C334" s="148" t="s">
        <v>14427</v>
      </c>
      <c r="D334" s="148">
        <v>1700115</v>
      </c>
      <c r="E334" s="148" t="s">
        <v>2033</v>
      </c>
      <c r="F334" s="149">
        <v>96</v>
      </c>
      <c r="G334" s="150">
        <v>0</v>
      </c>
      <c r="H334" s="150"/>
      <c r="I334" s="150">
        <v>8</v>
      </c>
      <c r="J334" s="150">
        <v>0</v>
      </c>
      <c r="K334" s="149">
        <v>104</v>
      </c>
      <c r="L334" s="149">
        <v>522</v>
      </c>
      <c r="M334" s="151">
        <v>0.19923371647509577</v>
      </c>
      <c r="N334" s="149">
        <v>104</v>
      </c>
      <c r="O334" s="149">
        <v>104</v>
      </c>
      <c r="P334" s="149">
        <v>104</v>
      </c>
      <c r="Q334" s="152">
        <v>121.0043</v>
      </c>
      <c r="R334" s="152">
        <v>126.6724</v>
      </c>
    </row>
    <row r="335" spans="1:18" x14ac:dyDescent="0.25">
      <c r="A335" s="148">
        <v>1</v>
      </c>
      <c r="B335" s="148">
        <v>17</v>
      </c>
      <c r="C335" s="148" t="s">
        <v>14427</v>
      </c>
      <c r="D335" s="148">
        <v>1700106</v>
      </c>
      <c r="E335" s="148" t="s">
        <v>2034</v>
      </c>
      <c r="F335" s="149">
        <v>46</v>
      </c>
      <c r="G335" s="150">
        <v>0</v>
      </c>
      <c r="H335" s="150"/>
      <c r="I335" s="150">
        <v>1</v>
      </c>
      <c r="J335" s="150">
        <v>0</v>
      </c>
      <c r="K335" s="149">
        <v>47</v>
      </c>
      <c r="L335" s="149">
        <v>458</v>
      </c>
      <c r="M335" s="151">
        <v>0.10262008733624454</v>
      </c>
      <c r="N335" s="149">
        <v>47</v>
      </c>
      <c r="O335" s="149">
        <v>0</v>
      </c>
      <c r="P335" s="149">
        <v>47</v>
      </c>
      <c r="Q335" s="152">
        <v>47.000000000000007</v>
      </c>
      <c r="R335" s="152">
        <v>47.000000000000007</v>
      </c>
    </row>
    <row r="336" spans="1:18" x14ac:dyDescent="0.25">
      <c r="A336" s="148">
        <v>1</v>
      </c>
      <c r="B336" s="148">
        <v>17</v>
      </c>
      <c r="C336" s="148" t="s">
        <v>14427</v>
      </c>
      <c r="D336" s="148">
        <v>1718810</v>
      </c>
      <c r="E336" s="148" t="s">
        <v>2035</v>
      </c>
      <c r="F336" s="149">
        <v>551</v>
      </c>
      <c r="G336" s="150">
        <v>0</v>
      </c>
      <c r="H336" s="150"/>
      <c r="I336" s="150">
        <v>24</v>
      </c>
      <c r="J336" s="150">
        <v>0</v>
      </c>
      <c r="K336" s="149">
        <v>575</v>
      </c>
      <c r="L336" s="149">
        <v>2687</v>
      </c>
      <c r="M336" s="151">
        <v>0.21399330107927056</v>
      </c>
      <c r="N336" s="149">
        <v>575</v>
      </c>
      <c r="O336" s="149">
        <v>575</v>
      </c>
      <c r="P336" s="149">
        <v>575</v>
      </c>
      <c r="Q336" s="152">
        <v>692.27404999999999</v>
      </c>
      <c r="R336" s="152">
        <v>731.36540000000002</v>
      </c>
    </row>
    <row r="337" spans="1:18" x14ac:dyDescent="0.25">
      <c r="A337" s="148">
        <v>1</v>
      </c>
      <c r="B337" s="148">
        <v>17</v>
      </c>
      <c r="C337" s="148" t="s">
        <v>14427</v>
      </c>
      <c r="D337" s="148">
        <v>1718840</v>
      </c>
      <c r="E337" s="148" t="s">
        <v>2036</v>
      </c>
      <c r="F337" s="149">
        <v>124</v>
      </c>
      <c r="G337" s="150">
        <v>0</v>
      </c>
      <c r="H337" s="150"/>
      <c r="I337" s="150">
        <v>2</v>
      </c>
      <c r="J337" s="150">
        <v>0</v>
      </c>
      <c r="K337" s="149">
        <v>126</v>
      </c>
      <c r="L337" s="149">
        <v>1768</v>
      </c>
      <c r="M337" s="151">
        <v>7.1266968325791852E-2</v>
      </c>
      <c r="N337" s="149">
        <v>126</v>
      </c>
      <c r="O337" s="149">
        <v>0</v>
      </c>
      <c r="P337" s="149">
        <v>126</v>
      </c>
      <c r="Q337" s="152">
        <v>126</v>
      </c>
      <c r="R337" s="152">
        <v>126</v>
      </c>
    </row>
    <row r="338" spans="1:18" x14ac:dyDescent="0.25">
      <c r="A338" s="148">
        <v>1</v>
      </c>
      <c r="B338" s="148">
        <v>17</v>
      </c>
      <c r="C338" s="148" t="s">
        <v>14427</v>
      </c>
      <c r="D338" s="148">
        <v>1718870</v>
      </c>
      <c r="E338" s="148" t="s">
        <v>2037</v>
      </c>
      <c r="F338" s="149">
        <v>73</v>
      </c>
      <c r="G338" s="150">
        <v>0</v>
      </c>
      <c r="H338" s="150"/>
      <c r="I338" s="150">
        <v>3</v>
      </c>
      <c r="J338" s="150">
        <v>0</v>
      </c>
      <c r="K338" s="149">
        <v>76</v>
      </c>
      <c r="L338" s="149">
        <v>934</v>
      </c>
      <c r="M338" s="151">
        <v>8.137044967880086E-2</v>
      </c>
      <c r="N338" s="149">
        <v>76</v>
      </c>
      <c r="O338" s="149">
        <v>0</v>
      </c>
      <c r="P338" s="149">
        <v>76</v>
      </c>
      <c r="Q338" s="152">
        <v>76</v>
      </c>
      <c r="R338" s="152">
        <v>76</v>
      </c>
    </row>
    <row r="339" spans="1:18" x14ac:dyDescent="0.25">
      <c r="A339" s="148">
        <v>1</v>
      </c>
      <c r="B339" s="148">
        <v>17</v>
      </c>
      <c r="C339" s="148" t="s">
        <v>14427</v>
      </c>
      <c r="D339" s="148">
        <v>1721300</v>
      </c>
      <c r="E339" s="148" t="s">
        <v>2038</v>
      </c>
      <c r="F339" s="149">
        <v>61</v>
      </c>
      <c r="G339" s="150">
        <v>0</v>
      </c>
      <c r="H339" s="150"/>
      <c r="I339" s="150">
        <v>1</v>
      </c>
      <c r="J339" s="150">
        <v>0</v>
      </c>
      <c r="K339" s="149">
        <v>62</v>
      </c>
      <c r="L339" s="149">
        <v>524</v>
      </c>
      <c r="M339" s="151">
        <v>0.1183206106870229</v>
      </c>
      <c r="N339" s="149">
        <v>62</v>
      </c>
      <c r="O339" s="149">
        <v>0</v>
      </c>
      <c r="P339" s="149">
        <v>62</v>
      </c>
      <c r="Q339" s="152">
        <v>62</v>
      </c>
      <c r="R339" s="152">
        <v>62</v>
      </c>
    </row>
    <row r="340" spans="1:18" x14ac:dyDescent="0.25">
      <c r="A340" s="148">
        <v>1</v>
      </c>
      <c r="B340" s="148">
        <v>17</v>
      </c>
      <c r="C340" s="148" t="s">
        <v>14427</v>
      </c>
      <c r="D340" s="148">
        <v>1718960</v>
      </c>
      <c r="E340" s="148" t="s">
        <v>2039</v>
      </c>
      <c r="F340" s="149">
        <v>77</v>
      </c>
      <c r="G340" s="150">
        <v>0</v>
      </c>
      <c r="H340" s="150"/>
      <c r="I340" s="150">
        <v>3</v>
      </c>
      <c r="J340" s="150">
        <v>0</v>
      </c>
      <c r="K340" s="149">
        <v>80</v>
      </c>
      <c r="L340" s="149">
        <v>385</v>
      </c>
      <c r="M340" s="151">
        <v>0.20779220779220781</v>
      </c>
      <c r="N340" s="149">
        <v>80</v>
      </c>
      <c r="O340" s="149">
        <v>80</v>
      </c>
      <c r="P340" s="149">
        <v>80</v>
      </c>
      <c r="Q340" s="152">
        <v>95.012749999999983</v>
      </c>
      <c r="R340" s="152">
        <v>100.017</v>
      </c>
    </row>
    <row r="341" spans="1:18" x14ac:dyDescent="0.25">
      <c r="A341" s="148">
        <v>1</v>
      </c>
      <c r="B341" s="148">
        <v>17</v>
      </c>
      <c r="C341" s="148" t="s">
        <v>14427</v>
      </c>
      <c r="D341" s="148">
        <v>1718990</v>
      </c>
      <c r="E341" s="148" t="s">
        <v>2040</v>
      </c>
      <c r="F341" s="149">
        <v>253</v>
      </c>
      <c r="G341" s="150">
        <v>0</v>
      </c>
      <c r="H341" s="150"/>
      <c r="I341" s="150">
        <v>9</v>
      </c>
      <c r="J341" s="150">
        <v>0</v>
      </c>
      <c r="K341" s="149">
        <v>262</v>
      </c>
      <c r="L341" s="149">
        <v>3225</v>
      </c>
      <c r="M341" s="151">
        <v>8.1240310077519376E-2</v>
      </c>
      <c r="N341" s="149">
        <v>262</v>
      </c>
      <c r="O341" s="149">
        <v>0</v>
      </c>
      <c r="P341" s="149">
        <v>262</v>
      </c>
      <c r="Q341" s="152">
        <v>262</v>
      </c>
      <c r="R341" s="152">
        <v>262</v>
      </c>
    </row>
    <row r="342" spans="1:18" x14ac:dyDescent="0.25">
      <c r="A342" s="148">
        <v>1</v>
      </c>
      <c r="B342" s="148">
        <v>17</v>
      </c>
      <c r="C342" s="148" t="s">
        <v>14427</v>
      </c>
      <c r="D342" s="148">
        <v>1719200</v>
      </c>
      <c r="E342" s="148" t="s">
        <v>2041</v>
      </c>
      <c r="F342" s="149">
        <v>281</v>
      </c>
      <c r="G342" s="150">
        <v>0</v>
      </c>
      <c r="H342" s="150"/>
      <c r="I342" s="150">
        <v>13</v>
      </c>
      <c r="J342" s="150">
        <v>0</v>
      </c>
      <c r="K342" s="149">
        <v>294</v>
      </c>
      <c r="L342" s="149">
        <v>1616</v>
      </c>
      <c r="M342" s="151">
        <v>0.18193069306930693</v>
      </c>
      <c r="N342" s="149">
        <v>294</v>
      </c>
      <c r="O342" s="149">
        <v>294</v>
      </c>
      <c r="P342" s="149">
        <v>294</v>
      </c>
      <c r="Q342" s="152">
        <v>325.67039999999997</v>
      </c>
      <c r="R342" s="152">
        <v>336.22719999999998</v>
      </c>
    </row>
    <row r="343" spans="1:18" x14ac:dyDescent="0.25">
      <c r="A343" s="148">
        <v>1</v>
      </c>
      <c r="B343" s="148">
        <v>17</v>
      </c>
      <c r="C343" s="148" t="s">
        <v>14427</v>
      </c>
      <c r="D343" s="148">
        <v>1719230</v>
      </c>
      <c r="E343" s="148" t="s">
        <v>2042</v>
      </c>
      <c r="F343" s="149">
        <v>81</v>
      </c>
      <c r="G343" s="150">
        <v>0</v>
      </c>
      <c r="H343" s="150"/>
      <c r="I343" s="150">
        <v>1</v>
      </c>
      <c r="J343" s="150">
        <v>0</v>
      </c>
      <c r="K343" s="149">
        <v>82</v>
      </c>
      <c r="L343" s="149">
        <v>465</v>
      </c>
      <c r="M343" s="151">
        <v>0.17634408602150536</v>
      </c>
      <c r="N343" s="149">
        <v>82</v>
      </c>
      <c r="O343" s="149">
        <v>82</v>
      </c>
      <c r="P343" s="149">
        <v>82</v>
      </c>
      <c r="Q343" s="152">
        <v>89.164749999999998</v>
      </c>
      <c r="R343" s="152">
        <v>91.552999999999997</v>
      </c>
    </row>
    <row r="344" spans="1:18" x14ac:dyDescent="0.25">
      <c r="A344" s="148">
        <v>1</v>
      </c>
      <c r="B344" s="148">
        <v>17</v>
      </c>
      <c r="C344" s="148" t="s">
        <v>14427</v>
      </c>
      <c r="D344" s="148">
        <v>1719260</v>
      </c>
      <c r="E344" s="148" t="s">
        <v>2043</v>
      </c>
      <c r="F344" s="149">
        <v>74</v>
      </c>
      <c r="G344" s="150">
        <v>0</v>
      </c>
      <c r="H344" s="150"/>
      <c r="I344" s="150">
        <v>1</v>
      </c>
      <c r="J344" s="150">
        <v>0</v>
      </c>
      <c r="K344" s="149">
        <v>75</v>
      </c>
      <c r="L344" s="149">
        <v>822</v>
      </c>
      <c r="M344" s="151">
        <v>9.1240875912408759E-2</v>
      </c>
      <c r="N344" s="149">
        <v>75</v>
      </c>
      <c r="O344" s="149">
        <v>0</v>
      </c>
      <c r="P344" s="149">
        <v>75</v>
      </c>
      <c r="Q344" s="152">
        <v>75</v>
      </c>
      <c r="R344" s="152">
        <v>75</v>
      </c>
    </row>
    <row r="345" spans="1:18" x14ac:dyDescent="0.25">
      <c r="A345" s="148">
        <v>1</v>
      </c>
      <c r="B345" s="148">
        <v>17</v>
      </c>
      <c r="C345" s="148" t="s">
        <v>14427</v>
      </c>
      <c r="D345" s="148">
        <v>1719290</v>
      </c>
      <c r="E345" s="148" t="s">
        <v>2044</v>
      </c>
      <c r="F345" s="149">
        <v>116</v>
      </c>
      <c r="G345" s="150">
        <v>0</v>
      </c>
      <c r="H345" s="150"/>
      <c r="I345" s="150">
        <v>1</v>
      </c>
      <c r="J345" s="150">
        <v>0</v>
      </c>
      <c r="K345" s="149">
        <v>117</v>
      </c>
      <c r="L345" s="149">
        <v>4269</v>
      </c>
      <c r="M345" s="151">
        <v>2.7406886858749119E-2</v>
      </c>
      <c r="N345" s="149">
        <v>117</v>
      </c>
      <c r="O345" s="149">
        <v>0</v>
      </c>
      <c r="P345" s="149">
        <v>0</v>
      </c>
      <c r="Q345" s="152">
        <v>0</v>
      </c>
      <c r="R345" s="152">
        <v>0</v>
      </c>
    </row>
    <row r="346" spans="1:18" x14ac:dyDescent="0.25">
      <c r="A346" s="148">
        <v>1</v>
      </c>
      <c r="B346" s="148">
        <v>17</v>
      </c>
      <c r="C346" s="148" t="s">
        <v>14427</v>
      </c>
      <c r="D346" s="148">
        <v>1719320</v>
      </c>
      <c r="E346" s="148" t="s">
        <v>2045</v>
      </c>
      <c r="F346" s="149">
        <v>252</v>
      </c>
      <c r="G346" s="150">
        <v>0</v>
      </c>
      <c r="H346" s="150"/>
      <c r="I346" s="150">
        <v>4</v>
      </c>
      <c r="J346" s="150">
        <v>0</v>
      </c>
      <c r="K346" s="149">
        <v>256</v>
      </c>
      <c r="L346" s="149">
        <v>4740</v>
      </c>
      <c r="M346" s="151">
        <v>5.4008438818565402E-2</v>
      </c>
      <c r="N346" s="149">
        <v>256</v>
      </c>
      <c r="O346" s="149">
        <v>0</v>
      </c>
      <c r="P346" s="149">
        <v>256</v>
      </c>
      <c r="Q346" s="152">
        <v>256</v>
      </c>
      <c r="R346" s="152">
        <v>256</v>
      </c>
    </row>
    <row r="347" spans="1:18" x14ac:dyDescent="0.25">
      <c r="A347" s="148">
        <v>1</v>
      </c>
      <c r="B347" s="148">
        <v>17</v>
      </c>
      <c r="C347" s="148" t="s">
        <v>14427</v>
      </c>
      <c r="D347" s="148">
        <v>1719420</v>
      </c>
      <c r="E347" s="148" t="s">
        <v>2046</v>
      </c>
      <c r="F347" s="149">
        <v>5</v>
      </c>
      <c r="G347" s="150">
        <v>0</v>
      </c>
      <c r="H347" s="150"/>
      <c r="I347" s="150">
        <v>0</v>
      </c>
      <c r="J347" s="150">
        <v>0</v>
      </c>
      <c r="K347" s="149">
        <v>5</v>
      </c>
      <c r="L347" s="149">
        <v>100</v>
      </c>
      <c r="M347" s="151">
        <v>0.05</v>
      </c>
      <c r="N347" s="149">
        <v>0</v>
      </c>
      <c r="O347" s="149">
        <v>0</v>
      </c>
      <c r="P347" s="149">
        <v>0</v>
      </c>
      <c r="Q347" s="152">
        <v>0</v>
      </c>
      <c r="R347" s="152">
        <v>0</v>
      </c>
    </row>
    <row r="348" spans="1:18" x14ac:dyDescent="0.25">
      <c r="A348" s="148">
        <v>1</v>
      </c>
      <c r="B348" s="148">
        <v>17</v>
      </c>
      <c r="C348" s="148" t="s">
        <v>14427</v>
      </c>
      <c r="D348" s="148">
        <v>1719500</v>
      </c>
      <c r="E348" s="148" t="s">
        <v>2047</v>
      </c>
      <c r="F348" s="149">
        <v>191</v>
      </c>
      <c r="G348" s="150">
        <v>0</v>
      </c>
      <c r="H348" s="150"/>
      <c r="I348" s="150">
        <v>6</v>
      </c>
      <c r="J348" s="150">
        <v>0</v>
      </c>
      <c r="K348" s="149">
        <v>197</v>
      </c>
      <c r="L348" s="149">
        <v>3975</v>
      </c>
      <c r="M348" s="151">
        <v>4.9559748427672953E-2</v>
      </c>
      <c r="N348" s="149">
        <v>197</v>
      </c>
      <c r="O348" s="149">
        <v>0</v>
      </c>
      <c r="P348" s="149">
        <v>0</v>
      </c>
      <c r="Q348" s="152">
        <v>0</v>
      </c>
      <c r="R348" s="152">
        <v>0</v>
      </c>
    </row>
    <row r="349" spans="1:18" x14ac:dyDescent="0.25">
      <c r="A349" s="148">
        <v>1</v>
      </c>
      <c r="B349" s="148">
        <v>17</v>
      </c>
      <c r="C349" s="148" t="s">
        <v>14427</v>
      </c>
      <c r="D349" s="148">
        <v>1719530</v>
      </c>
      <c r="E349" s="148" t="s">
        <v>2048</v>
      </c>
      <c r="F349" s="149">
        <v>213</v>
      </c>
      <c r="G349" s="150">
        <v>0</v>
      </c>
      <c r="H349" s="150"/>
      <c r="I349" s="150">
        <v>3</v>
      </c>
      <c r="J349" s="150">
        <v>0</v>
      </c>
      <c r="K349" s="149">
        <v>216</v>
      </c>
      <c r="L349" s="149">
        <v>1878</v>
      </c>
      <c r="M349" s="151">
        <v>0.11501597444089456</v>
      </c>
      <c r="N349" s="149">
        <v>216</v>
      </c>
      <c r="O349" s="149">
        <v>0</v>
      </c>
      <c r="P349" s="149">
        <v>216</v>
      </c>
      <c r="Q349" s="152">
        <v>216</v>
      </c>
      <c r="R349" s="152">
        <v>216</v>
      </c>
    </row>
    <row r="350" spans="1:18" x14ac:dyDescent="0.25">
      <c r="A350" s="148">
        <v>1</v>
      </c>
      <c r="B350" s="148">
        <v>17</v>
      </c>
      <c r="C350" s="148" t="s">
        <v>14427</v>
      </c>
      <c r="D350" s="148">
        <v>1719560</v>
      </c>
      <c r="E350" s="148" t="s">
        <v>2049</v>
      </c>
      <c r="F350" s="149">
        <v>243</v>
      </c>
      <c r="G350" s="150">
        <v>0</v>
      </c>
      <c r="H350" s="150"/>
      <c r="I350" s="150">
        <v>4</v>
      </c>
      <c r="J350" s="150">
        <v>0</v>
      </c>
      <c r="K350" s="149">
        <v>247</v>
      </c>
      <c r="L350" s="149">
        <v>2822</v>
      </c>
      <c r="M350" s="151">
        <v>8.7526576895818567E-2</v>
      </c>
      <c r="N350" s="149">
        <v>247</v>
      </c>
      <c r="O350" s="149">
        <v>0</v>
      </c>
      <c r="P350" s="149">
        <v>247</v>
      </c>
      <c r="Q350" s="152">
        <v>247.00000000000003</v>
      </c>
      <c r="R350" s="152">
        <v>247.00000000000003</v>
      </c>
    </row>
    <row r="351" spans="1:18" x14ac:dyDescent="0.25">
      <c r="A351" s="148">
        <v>1</v>
      </c>
      <c r="B351" s="148">
        <v>17</v>
      </c>
      <c r="C351" s="148" t="s">
        <v>14427</v>
      </c>
      <c r="D351" s="148">
        <v>1719620</v>
      </c>
      <c r="E351" s="148" t="s">
        <v>2050</v>
      </c>
      <c r="F351" s="149">
        <v>88</v>
      </c>
      <c r="G351" s="150">
        <v>0</v>
      </c>
      <c r="H351" s="150"/>
      <c r="I351" s="150">
        <v>2</v>
      </c>
      <c r="J351" s="150">
        <v>0</v>
      </c>
      <c r="K351" s="149">
        <v>90</v>
      </c>
      <c r="L351" s="149">
        <v>2191</v>
      </c>
      <c r="M351" s="151">
        <v>4.1077133728890908E-2</v>
      </c>
      <c r="N351" s="149">
        <v>90</v>
      </c>
      <c r="O351" s="149">
        <v>0</v>
      </c>
      <c r="P351" s="149">
        <v>0</v>
      </c>
      <c r="Q351" s="152">
        <v>0</v>
      </c>
      <c r="R351" s="152">
        <v>0</v>
      </c>
    </row>
    <row r="352" spans="1:18" x14ac:dyDescent="0.25">
      <c r="A352" s="148">
        <v>1</v>
      </c>
      <c r="B352" s="148">
        <v>17</v>
      </c>
      <c r="C352" s="148" t="s">
        <v>14427</v>
      </c>
      <c r="D352" s="148">
        <v>1719660</v>
      </c>
      <c r="E352" s="148" t="s">
        <v>2051</v>
      </c>
      <c r="F352" s="149">
        <v>268</v>
      </c>
      <c r="G352" s="150">
        <v>0</v>
      </c>
      <c r="H352" s="150"/>
      <c r="I352" s="150">
        <v>6</v>
      </c>
      <c r="J352" s="150">
        <v>0</v>
      </c>
      <c r="K352" s="149">
        <v>274</v>
      </c>
      <c r="L352" s="149">
        <v>1157</v>
      </c>
      <c r="M352" s="151">
        <v>0.23681936041486604</v>
      </c>
      <c r="N352" s="149">
        <v>274</v>
      </c>
      <c r="O352" s="149">
        <v>274</v>
      </c>
      <c r="P352" s="149">
        <v>274</v>
      </c>
      <c r="Q352" s="152">
        <v>357.94502499999999</v>
      </c>
      <c r="R352" s="152">
        <v>404.11400000000003</v>
      </c>
    </row>
    <row r="353" spans="1:18" x14ac:dyDescent="0.25">
      <c r="A353" s="148">
        <v>1</v>
      </c>
      <c r="B353" s="148">
        <v>17</v>
      </c>
      <c r="C353" s="148" t="s">
        <v>14427</v>
      </c>
      <c r="D353" s="148">
        <v>1719680</v>
      </c>
      <c r="E353" s="148" t="s">
        <v>2052</v>
      </c>
      <c r="F353" s="149">
        <v>269</v>
      </c>
      <c r="G353" s="150">
        <v>0</v>
      </c>
      <c r="H353" s="150"/>
      <c r="I353" s="150">
        <v>4</v>
      </c>
      <c r="J353" s="150">
        <v>0</v>
      </c>
      <c r="K353" s="149">
        <v>273</v>
      </c>
      <c r="L353" s="149">
        <v>891</v>
      </c>
      <c r="M353" s="151">
        <v>0.30639730639730639</v>
      </c>
      <c r="N353" s="149">
        <v>273</v>
      </c>
      <c r="O353" s="149">
        <v>273</v>
      </c>
      <c r="P353" s="149">
        <v>273</v>
      </c>
      <c r="Q353" s="152">
        <v>433.842375</v>
      </c>
      <c r="R353" s="152">
        <v>567.73080000000004</v>
      </c>
    </row>
    <row r="354" spans="1:18" x14ac:dyDescent="0.25">
      <c r="A354" s="148">
        <v>1</v>
      </c>
      <c r="B354" s="148">
        <v>17</v>
      </c>
      <c r="C354" s="148" t="s">
        <v>14427</v>
      </c>
      <c r="D354" s="148">
        <v>1719830</v>
      </c>
      <c r="E354" s="148" t="s">
        <v>2053</v>
      </c>
      <c r="F354" s="149">
        <v>256</v>
      </c>
      <c r="G354" s="150">
        <v>0</v>
      </c>
      <c r="H354" s="150"/>
      <c r="I354" s="150">
        <v>8</v>
      </c>
      <c r="J354" s="150">
        <v>0</v>
      </c>
      <c r="K354" s="149">
        <v>264</v>
      </c>
      <c r="L354" s="149">
        <v>8627</v>
      </c>
      <c r="M354" s="151">
        <v>3.0601599629071521E-2</v>
      </c>
      <c r="N354" s="149">
        <v>264</v>
      </c>
      <c r="O354" s="149">
        <v>0</v>
      </c>
      <c r="P354" s="149">
        <v>0</v>
      </c>
      <c r="Q354" s="152">
        <v>0</v>
      </c>
      <c r="R354" s="152">
        <v>0</v>
      </c>
    </row>
    <row r="355" spans="1:18" x14ac:dyDescent="0.25">
      <c r="A355" s="148">
        <v>1</v>
      </c>
      <c r="B355" s="148">
        <v>17</v>
      </c>
      <c r="C355" s="148" t="s">
        <v>14427</v>
      </c>
      <c r="D355" s="148">
        <v>1719920</v>
      </c>
      <c r="E355" s="148" t="s">
        <v>2054</v>
      </c>
      <c r="F355" s="149">
        <v>42</v>
      </c>
      <c r="G355" s="150">
        <v>0</v>
      </c>
      <c r="H355" s="150"/>
      <c r="I355" s="150">
        <v>2</v>
      </c>
      <c r="J355" s="150">
        <v>0</v>
      </c>
      <c r="K355" s="149">
        <v>44</v>
      </c>
      <c r="L355" s="149">
        <v>294</v>
      </c>
      <c r="M355" s="151">
        <v>0.14965986394557823</v>
      </c>
      <c r="N355" s="149">
        <v>44</v>
      </c>
      <c r="O355" s="149">
        <v>0</v>
      </c>
      <c r="P355" s="149">
        <v>44</v>
      </c>
      <c r="Q355" s="152">
        <v>44</v>
      </c>
      <c r="R355" s="152">
        <v>44</v>
      </c>
    </row>
    <row r="356" spans="1:18" x14ac:dyDescent="0.25">
      <c r="A356" s="148">
        <v>1</v>
      </c>
      <c r="B356" s="148">
        <v>17</v>
      </c>
      <c r="C356" s="148" t="s">
        <v>14427</v>
      </c>
      <c r="D356" s="148">
        <v>1719960</v>
      </c>
      <c r="E356" s="148" t="s">
        <v>2055</v>
      </c>
      <c r="F356" s="149">
        <v>87</v>
      </c>
      <c r="G356" s="150">
        <v>0</v>
      </c>
      <c r="H356" s="150"/>
      <c r="I356" s="150">
        <v>4</v>
      </c>
      <c r="J356" s="150">
        <v>0</v>
      </c>
      <c r="K356" s="149">
        <v>91</v>
      </c>
      <c r="L356" s="149">
        <v>941</v>
      </c>
      <c r="M356" s="151">
        <v>9.6705632306057387E-2</v>
      </c>
      <c r="N356" s="149">
        <v>91</v>
      </c>
      <c r="O356" s="149">
        <v>0</v>
      </c>
      <c r="P356" s="149">
        <v>91</v>
      </c>
      <c r="Q356" s="152">
        <v>91</v>
      </c>
      <c r="R356" s="152">
        <v>91</v>
      </c>
    </row>
    <row r="357" spans="1:18" x14ac:dyDescent="0.25">
      <c r="A357" s="148">
        <v>1</v>
      </c>
      <c r="B357" s="148">
        <v>17</v>
      </c>
      <c r="C357" s="148" t="s">
        <v>14427</v>
      </c>
      <c r="D357" s="148">
        <v>1700113</v>
      </c>
      <c r="E357" s="148" t="s">
        <v>2056</v>
      </c>
      <c r="F357" s="149">
        <v>122</v>
      </c>
      <c r="G357" s="150">
        <v>0</v>
      </c>
      <c r="H357" s="150"/>
      <c r="I357" s="150">
        <v>5</v>
      </c>
      <c r="J357" s="150">
        <v>0</v>
      </c>
      <c r="K357" s="149">
        <v>127</v>
      </c>
      <c r="L357" s="149">
        <v>680</v>
      </c>
      <c r="M357" s="151">
        <v>0.18676470588235294</v>
      </c>
      <c r="N357" s="149">
        <v>127</v>
      </c>
      <c r="O357" s="149">
        <v>127</v>
      </c>
      <c r="P357" s="149">
        <v>127</v>
      </c>
      <c r="Q357" s="152">
        <v>142.792</v>
      </c>
      <c r="R357" s="152">
        <v>148.05600000000001</v>
      </c>
    </row>
    <row r="358" spans="1:18" x14ac:dyDescent="0.25">
      <c r="A358" s="148">
        <v>1</v>
      </c>
      <c r="B358" s="148">
        <v>17</v>
      </c>
      <c r="C358" s="148" t="s">
        <v>14427</v>
      </c>
      <c r="D358" s="148">
        <v>1701384</v>
      </c>
      <c r="E358" s="148" t="s">
        <v>2057</v>
      </c>
      <c r="F358" s="149">
        <v>54</v>
      </c>
      <c r="G358" s="150">
        <v>0</v>
      </c>
      <c r="H358" s="150"/>
      <c r="I358" s="150">
        <v>2</v>
      </c>
      <c r="J358" s="150">
        <v>0</v>
      </c>
      <c r="K358" s="149">
        <v>56</v>
      </c>
      <c r="L358" s="149">
        <v>414</v>
      </c>
      <c r="M358" s="151">
        <v>0.13526570048309178</v>
      </c>
      <c r="N358" s="149">
        <v>56</v>
      </c>
      <c r="O358" s="149">
        <v>0</v>
      </c>
      <c r="P358" s="149">
        <v>56</v>
      </c>
      <c r="Q358" s="152">
        <v>56</v>
      </c>
      <c r="R358" s="152">
        <v>56</v>
      </c>
    </row>
    <row r="359" spans="1:18" x14ac:dyDescent="0.25">
      <c r="A359" s="148">
        <v>1</v>
      </c>
      <c r="B359" s="148">
        <v>17</v>
      </c>
      <c r="C359" s="148" t="s">
        <v>14427</v>
      </c>
      <c r="D359" s="148">
        <v>1719970</v>
      </c>
      <c r="E359" s="148" t="s">
        <v>2058</v>
      </c>
      <c r="F359" s="149">
        <v>257</v>
      </c>
      <c r="G359" s="150">
        <v>0</v>
      </c>
      <c r="H359" s="150"/>
      <c r="I359" s="150">
        <v>12</v>
      </c>
      <c r="J359" s="150">
        <v>0</v>
      </c>
      <c r="K359" s="149">
        <v>269</v>
      </c>
      <c r="L359" s="149">
        <v>2339</v>
      </c>
      <c r="M359" s="151">
        <v>0.11500641299700727</v>
      </c>
      <c r="N359" s="149">
        <v>269</v>
      </c>
      <c r="O359" s="149">
        <v>0</v>
      </c>
      <c r="P359" s="149">
        <v>269</v>
      </c>
      <c r="Q359" s="152">
        <v>269</v>
      </c>
      <c r="R359" s="152">
        <v>269</v>
      </c>
    </row>
    <row r="360" spans="1:18" x14ac:dyDescent="0.25">
      <c r="A360" s="148">
        <v>1</v>
      </c>
      <c r="B360" s="148">
        <v>17</v>
      </c>
      <c r="C360" s="148" t="s">
        <v>14427</v>
      </c>
      <c r="D360" s="148">
        <v>1735970</v>
      </c>
      <c r="E360" s="148" t="s">
        <v>2059</v>
      </c>
      <c r="F360" s="149">
        <v>83</v>
      </c>
      <c r="G360" s="150">
        <v>0</v>
      </c>
      <c r="H360" s="150"/>
      <c r="I360" s="150">
        <v>2</v>
      </c>
      <c r="J360" s="150">
        <v>0</v>
      </c>
      <c r="K360" s="149">
        <v>85</v>
      </c>
      <c r="L360" s="149">
        <v>790</v>
      </c>
      <c r="M360" s="151">
        <v>0.10759493670886076</v>
      </c>
      <c r="N360" s="149">
        <v>85</v>
      </c>
      <c r="O360" s="149">
        <v>0</v>
      </c>
      <c r="P360" s="149">
        <v>85</v>
      </c>
      <c r="Q360" s="152">
        <v>85</v>
      </c>
      <c r="R360" s="152">
        <v>85</v>
      </c>
    </row>
    <row r="361" spans="1:18" x14ac:dyDescent="0.25">
      <c r="A361" s="148">
        <v>1</v>
      </c>
      <c r="B361" s="148">
        <v>17</v>
      </c>
      <c r="C361" s="148" t="s">
        <v>14427</v>
      </c>
      <c r="D361" s="148">
        <v>1741690</v>
      </c>
      <c r="E361" s="148" t="s">
        <v>2060</v>
      </c>
      <c r="F361" s="149">
        <v>1318</v>
      </c>
      <c r="G361" s="150">
        <v>0</v>
      </c>
      <c r="H361" s="150"/>
      <c r="I361" s="150">
        <v>28</v>
      </c>
      <c r="J361" s="150">
        <v>0</v>
      </c>
      <c r="K361" s="149">
        <v>1346</v>
      </c>
      <c r="L361" s="149">
        <v>26761</v>
      </c>
      <c r="M361" s="151">
        <v>5.0297074100369939E-2</v>
      </c>
      <c r="N361" s="149">
        <v>1346</v>
      </c>
      <c r="O361" s="149">
        <v>0</v>
      </c>
      <c r="P361" s="149">
        <v>1346</v>
      </c>
      <c r="Q361" s="152">
        <v>1673.5</v>
      </c>
      <c r="R361" s="152">
        <v>2001</v>
      </c>
    </row>
    <row r="362" spans="1:18" x14ac:dyDescent="0.25">
      <c r="A362" s="148">
        <v>1</v>
      </c>
      <c r="B362" s="148">
        <v>17</v>
      </c>
      <c r="C362" s="148" t="s">
        <v>14427</v>
      </c>
      <c r="D362" s="148">
        <v>1707170</v>
      </c>
      <c r="E362" s="148" t="s">
        <v>2061</v>
      </c>
      <c r="F362" s="149">
        <v>693</v>
      </c>
      <c r="G362" s="150">
        <v>0</v>
      </c>
      <c r="H362" s="150"/>
      <c r="I362" s="150">
        <v>10</v>
      </c>
      <c r="J362" s="150">
        <v>0</v>
      </c>
      <c r="K362" s="149">
        <v>703</v>
      </c>
      <c r="L362" s="149">
        <v>2733</v>
      </c>
      <c r="M362" s="151">
        <v>0.25722649103549211</v>
      </c>
      <c r="N362" s="149">
        <v>703</v>
      </c>
      <c r="O362" s="149">
        <v>703</v>
      </c>
      <c r="P362" s="149">
        <v>703</v>
      </c>
      <c r="Q362" s="152">
        <v>984.94922499999984</v>
      </c>
      <c r="R362" s="152">
        <v>1177.6659999999997</v>
      </c>
    </row>
    <row r="363" spans="1:18" x14ac:dyDescent="0.25">
      <c r="A363" s="148">
        <v>1</v>
      </c>
      <c r="B363" s="148">
        <v>17</v>
      </c>
      <c r="C363" s="148" t="s">
        <v>14427</v>
      </c>
      <c r="D363" s="148">
        <v>1720170</v>
      </c>
      <c r="E363" s="148" t="s">
        <v>2062</v>
      </c>
      <c r="F363" s="149">
        <v>158</v>
      </c>
      <c r="G363" s="150">
        <v>0</v>
      </c>
      <c r="H363" s="150"/>
      <c r="I363" s="150">
        <v>4</v>
      </c>
      <c r="J363" s="150">
        <v>0</v>
      </c>
      <c r="K363" s="149">
        <v>162</v>
      </c>
      <c r="L363" s="149">
        <v>894</v>
      </c>
      <c r="M363" s="151">
        <v>0.18120805369127516</v>
      </c>
      <c r="N363" s="149">
        <v>162</v>
      </c>
      <c r="O363" s="149">
        <v>162</v>
      </c>
      <c r="P363" s="149">
        <v>162</v>
      </c>
      <c r="Q363" s="152">
        <v>179.03609999999998</v>
      </c>
      <c r="R363" s="152">
        <v>184.7148</v>
      </c>
    </row>
    <row r="364" spans="1:18" x14ac:dyDescent="0.25">
      <c r="A364" s="148">
        <v>1</v>
      </c>
      <c r="B364" s="148">
        <v>17</v>
      </c>
      <c r="C364" s="148" t="s">
        <v>14427</v>
      </c>
      <c r="D364" s="148">
        <v>1720180</v>
      </c>
      <c r="E364" s="148" t="s">
        <v>2063</v>
      </c>
      <c r="F364" s="149">
        <v>106</v>
      </c>
      <c r="G364" s="150">
        <v>0</v>
      </c>
      <c r="H364" s="150"/>
      <c r="I364" s="150">
        <v>3</v>
      </c>
      <c r="J364" s="150">
        <v>0</v>
      </c>
      <c r="K364" s="149">
        <v>109</v>
      </c>
      <c r="L364" s="149">
        <v>819</v>
      </c>
      <c r="M364" s="151">
        <v>0.13308913308913309</v>
      </c>
      <c r="N364" s="149">
        <v>109</v>
      </c>
      <c r="O364" s="149">
        <v>0</v>
      </c>
      <c r="P364" s="149">
        <v>109</v>
      </c>
      <c r="Q364" s="152">
        <v>109</v>
      </c>
      <c r="R364" s="152">
        <v>109</v>
      </c>
    </row>
    <row r="365" spans="1:18" x14ac:dyDescent="0.25">
      <c r="A365" s="148">
        <v>1</v>
      </c>
      <c r="B365" s="148">
        <v>17</v>
      </c>
      <c r="C365" s="148" t="s">
        <v>14427</v>
      </c>
      <c r="D365" s="148">
        <v>1720190</v>
      </c>
      <c r="E365" s="148" t="s">
        <v>2064</v>
      </c>
      <c r="F365" s="149">
        <v>17</v>
      </c>
      <c r="G365" s="150">
        <v>0</v>
      </c>
      <c r="H365" s="150"/>
      <c r="I365" s="150">
        <v>0</v>
      </c>
      <c r="J365" s="150">
        <v>0</v>
      </c>
      <c r="K365" s="149">
        <v>17</v>
      </c>
      <c r="L365" s="149">
        <v>70</v>
      </c>
      <c r="M365" s="151">
        <v>0.24285714285714285</v>
      </c>
      <c r="N365" s="149">
        <v>17</v>
      </c>
      <c r="O365" s="149">
        <v>17</v>
      </c>
      <c r="P365" s="149">
        <v>17</v>
      </c>
      <c r="Q365" s="152">
        <v>22.71275</v>
      </c>
      <c r="R365" s="152">
        <v>26.14</v>
      </c>
    </row>
    <row r="366" spans="1:18" x14ac:dyDescent="0.25">
      <c r="A366" s="148">
        <v>1</v>
      </c>
      <c r="B366" s="148">
        <v>17</v>
      </c>
      <c r="C366" s="148" t="s">
        <v>14427</v>
      </c>
      <c r="D366" s="148">
        <v>1720220</v>
      </c>
      <c r="E366" s="148" t="s">
        <v>2065</v>
      </c>
      <c r="F366" s="149">
        <v>70</v>
      </c>
      <c r="G366" s="150">
        <v>0</v>
      </c>
      <c r="H366" s="150"/>
      <c r="I366" s="150">
        <v>1</v>
      </c>
      <c r="J366" s="150">
        <v>0</v>
      </c>
      <c r="K366" s="149">
        <v>71</v>
      </c>
      <c r="L366" s="149">
        <v>1110</v>
      </c>
      <c r="M366" s="151">
        <v>6.3963963963963963E-2</v>
      </c>
      <c r="N366" s="149">
        <v>71</v>
      </c>
      <c r="O366" s="149">
        <v>0</v>
      </c>
      <c r="P366" s="149">
        <v>71</v>
      </c>
      <c r="Q366" s="152">
        <v>71</v>
      </c>
      <c r="R366" s="152">
        <v>71</v>
      </c>
    </row>
    <row r="367" spans="1:18" x14ac:dyDescent="0.25">
      <c r="A367" s="148">
        <v>1</v>
      </c>
      <c r="B367" s="148">
        <v>17</v>
      </c>
      <c r="C367" s="148" t="s">
        <v>14427</v>
      </c>
      <c r="D367" s="148">
        <v>1720250</v>
      </c>
      <c r="E367" s="148" t="s">
        <v>2066</v>
      </c>
      <c r="F367" s="149">
        <v>33</v>
      </c>
      <c r="G367" s="150">
        <v>0</v>
      </c>
      <c r="H367" s="150"/>
      <c r="I367" s="150">
        <v>2</v>
      </c>
      <c r="J367" s="150">
        <v>0</v>
      </c>
      <c r="K367" s="149">
        <v>35</v>
      </c>
      <c r="L367" s="149">
        <v>254</v>
      </c>
      <c r="M367" s="151">
        <v>0.13779527559055119</v>
      </c>
      <c r="N367" s="149">
        <v>35</v>
      </c>
      <c r="O367" s="149">
        <v>0</v>
      </c>
      <c r="P367" s="149">
        <v>35</v>
      </c>
      <c r="Q367" s="152">
        <v>35</v>
      </c>
      <c r="R367" s="152">
        <v>35</v>
      </c>
    </row>
    <row r="368" spans="1:18" x14ac:dyDescent="0.25">
      <c r="A368" s="148">
        <v>1</v>
      </c>
      <c r="B368" s="148">
        <v>17</v>
      </c>
      <c r="C368" s="148" t="s">
        <v>14427</v>
      </c>
      <c r="D368" s="148">
        <v>1726880</v>
      </c>
      <c r="E368" s="148" t="s">
        <v>2067</v>
      </c>
      <c r="F368" s="149">
        <v>1529</v>
      </c>
      <c r="G368" s="150">
        <v>0</v>
      </c>
      <c r="H368" s="150"/>
      <c r="I368" s="150">
        <v>23</v>
      </c>
      <c r="J368" s="150">
        <v>0</v>
      </c>
      <c r="K368" s="149">
        <v>1552</v>
      </c>
      <c r="L368" s="149">
        <v>8919</v>
      </c>
      <c r="M368" s="151">
        <v>0.1740105392981276</v>
      </c>
      <c r="N368" s="149">
        <v>1552</v>
      </c>
      <c r="O368" s="149">
        <v>1552</v>
      </c>
      <c r="P368" s="149">
        <v>1552</v>
      </c>
      <c r="Q368" s="152">
        <v>1982.5</v>
      </c>
      <c r="R368" s="152">
        <v>2413</v>
      </c>
    </row>
    <row r="369" spans="1:18" x14ac:dyDescent="0.25">
      <c r="A369" s="148">
        <v>1</v>
      </c>
      <c r="B369" s="148">
        <v>17</v>
      </c>
      <c r="C369" s="148" t="s">
        <v>14427</v>
      </c>
      <c r="D369" s="148">
        <v>1720280</v>
      </c>
      <c r="E369" s="148" t="s">
        <v>2068</v>
      </c>
      <c r="F369" s="149">
        <v>623</v>
      </c>
      <c r="G369" s="150">
        <v>0</v>
      </c>
      <c r="H369" s="150"/>
      <c r="I369" s="150">
        <v>23</v>
      </c>
      <c r="J369" s="150">
        <v>0</v>
      </c>
      <c r="K369" s="149">
        <v>646</v>
      </c>
      <c r="L369" s="149">
        <v>3470</v>
      </c>
      <c r="M369" s="151">
        <v>0.18616714697406339</v>
      </c>
      <c r="N369" s="149">
        <v>646</v>
      </c>
      <c r="O369" s="149">
        <v>646</v>
      </c>
      <c r="P369" s="149">
        <v>646</v>
      </c>
      <c r="Q369" s="152">
        <v>725.03050000000007</v>
      </c>
      <c r="R369" s="152">
        <v>751.37400000000014</v>
      </c>
    </row>
    <row r="370" spans="1:18" x14ac:dyDescent="0.25">
      <c r="A370" s="148">
        <v>1</v>
      </c>
      <c r="B370" s="148">
        <v>17</v>
      </c>
      <c r="C370" s="148" t="s">
        <v>14427</v>
      </c>
      <c r="D370" s="148">
        <v>1720370</v>
      </c>
      <c r="E370" s="148" t="s">
        <v>2069</v>
      </c>
      <c r="F370" s="149">
        <v>33</v>
      </c>
      <c r="G370" s="150">
        <v>0</v>
      </c>
      <c r="H370" s="150"/>
      <c r="I370" s="150">
        <v>2</v>
      </c>
      <c r="J370" s="150">
        <v>0</v>
      </c>
      <c r="K370" s="149">
        <v>35</v>
      </c>
      <c r="L370" s="149">
        <v>186</v>
      </c>
      <c r="M370" s="151">
        <v>0.18817204301075269</v>
      </c>
      <c r="N370" s="149">
        <v>35</v>
      </c>
      <c r="O370" s="149">
        <v>35</v>
      </c>
      <c r="P370" s="149">
        <v>35</v>
      </c>
      <c r="Q370" s="152">
        <v>39.515900000000002</v>
      </c>
      <c r="R370" s="152">
        <v>41.0212</v>
      </c>
    </row>
    <row r="371" spans="1:18" x14ac:dyDescent="0.25">
      <c r="A371" s="148">
        <v>1</v>
      </c>
      <c r="B371" s="148">
        <v>17</v>
      </c>
      <c r="C371" s="148" t="s">
        <v>14427</v>
      </c>
      <c r="D371" s="148">
        <v>1720380</v>
      </c>
      <c r="E371" s="148" t="s">
        <v>2070</v>
      </c>
      <c r="F371" s="149">
        <v>193</v>
      </c>
      <c r="G371" s="150">
        <v>0</v>
      </c>
      <c r="H371" s="150"/>
      <c r="I371" s="150">
        <v>24</v>
      </c>
      <c r="J371" s="150">
        <v>0</v>
      </c>
      <c r="K371" s="149">
        <v>217</v>
      </c>
      <c r="L371" s="149">
        <v>1470</v>
      </c>
      <c r="M371" s="151">
        <v>0.14761904761904762</v>
      </c>
      <c r="N371" s="149">
        <v>217</v>
      </c>
      <c r="O371" s="149">
        <v>0</v>
      </c>
      <c r="P371" s="149">
        <v>217</v>
      </c>
      <c r="Q371" s="152">
        <v>217</v>
      </c>
      <c r="R371" s="152">
        <v>217</v>
      </c>
    </row>
    <row r="372" spans="1:18" x14ac:dyDescent="0.25">
      <c r="A372" s="148">
        <v>1</v>
      </c>
      <c r="B372" s="148">
        <v>17</v>
      </c>
      <c r="C372" s="148" t="s">
        <v>14427</v>
      </c>
      <c r="D372" s="148">
        <v>1720430</v>
      </c>
      <c r="E372" s="148" t="s">
        <v>2071</v>
      </c>
      <c r="F372" s="149">
        <v>330</v>
      </c>
      <c r="G372" s="150">
        <v>0</v>
      </c>
      <c r="H372" s="150"/>
      <c r="I372" s="150">
        <v>9</v>
      </c>
      <c r="J372" s="150">
        <v>0</v>
      </c>
      <c r="K372" s="149">
        <v>339</v>
      </c>
      <c r="L372" s="149">
        <v>2783</v>
      </c>
      <c r="M372" s="151">
        <v>0.1218109953287819</v>
      </c>
      <c r="N372" s="149">
        <v>339</v>
      </c>
      <c r="O372" s="149">
        <v>0</v>
      </c>
      <c r="P372" s="149">
        <v>339</v>
      </c>
      <c r="Q372" s="152">
        <v>339</v>
      </c>
      <c r="R372" s="152">
        <v>339</v>
      </c>
    </row>
    <row r="373" spans="1:18" x14ac:dyDescent="0.25">
      <c r="A373" s="148">
        <v>1</v>
      </c>
      <c r="B373" s="148">
        <v>17</v>
      </c>
      <c r="C373" s="148" t="s">
        <v>14427</v>
      </c>
      <c r="D373" s="148">
        <v>1720490</v>
      </c>
      <c r="E373" s="148" t="s">
        <v>2072</v>
      </c>
      <c r="F373" s="149">
        <v>97</v>
      </c>
      <c r="G373" s="150">
        <v>0</v>
      </c>
      <c r="H373" s="150"/>
      <c r="I373" s="150">
        <v>3</v>
      </c>
      <c r="J373" s="150">
        <v>0</v>
      </c>
      <c r="K373" s="149">
        <v>100</v>
      </c>
      <c r="L373" s="149">
        <v>1993</v>
      </c>
      <c r="M373" s="151">
        <v>5.0175614651279482E-2</v>
      </c>
      <c r="N373" s="149">
        <v>100</v>
      </c>
      <c r="O373" s="149">
        <v>0</v>
      </c>
      <c r="P373" s="149">
        <v>100</v>
      </c>
      <c r="Q373" s="152">
        <v>100</v>
      </c>
      <c r="R373" s="152">
        <v>100</v>
      </c>
    </row>
    <row r="374" spans="1:18" x14ac:dyDescent="0.25">
      <c r="A374" s="148">
        <v>1</v>
      </c>
      <c r="B374" s="148">
        <v>17</v>
      </c>
      <c r="C374" s="148" t="s">
        <v>14427</v>
      </c>
      <c r="D374" s="148">
        <v>1720550</v>
      </c>
      <c r="E374" s="148" t="s">
        <v>2073</v>
      </c>
      <c r="F374" s="149">
        <v>244</v>
      </c>
      <c r="G374" s="150">
        <v>0</v>
      </c>
      <c r="H374" s="150"/>
      <c r="I374" s="150">
        <v>10</v>
      </c>
      <c r="J374" s="150">
        <v>0</v>
      </c>
      <c r="K374" s="149">
        <v>254</v>
      </c>
      <c r="L374" s="149">
        <v>1216</v>
      </c>
      <c r="M374" s="151">
        <v>0.20888157894736842</v>
      </c>
      <c r="N374" s="149">
        <v>254</v>
      </c>
      <c r="O374" s="149">
        <v>254</v>
      </c>
      <c r="P374" s="149">
        <v>254</v>
      </c>
      <c r="Q374" s="152">
        <v>302.41039999999998</v>
      </c>
      <c r="R374" s="152">
        <v>318.54719999999998</v>
      </c>
    </row>
    <row r="375" spans="1:18" x14ac:dyDescent="0.25">
      <c r="A375" s="148">
        <v>1</v>
      </c>
      <c r="B375" s="148">
        <v>17</v>
      </c>
      <c r="C375" s="148" t="s">
        <v>14427</v>
      </c>
      <c r="D375" s="148">
        <v>1720580</v>
      </c>
      <c r="E375" s="148" t="s">
        <v>2074</v>
      </c>
      <c r="F375" s="149">
        <v>2361</v>
      </c>
      <c r="G375" s="150">
        <v>0</v>
      </c>
      <c r="H375" s="150"/>
      <c r="I375" s="150">
        <v>73</v>
      </c>
      <c r="J375" s="150">
        <v>0</v>
      </c>
      <c r="K375" s="149">
        <v>2434</v>
      </c>
      <c r="L375" s="149">
        <v>10177</v>
      </c>
      <c r="M375" s="151">
        <v>0.23916674855065342</v>
      </c>
      <c r="N375" s="149">
        <v>2434</v>
      </c>
      <c r="O375" s="149">
        <v>2434</v>
      </c>
      <c r="P375" s="149">
        <v>2434</v>
      </c>
      <c r="Q375" s="152">
        <v>3391.5</v>
      </c>
      <c r="R375" s="152">
        <v>4349</v>
      </c>
    </row>
    <row r="376" spans="1:18" x14ac:dyDescent="0.25">
      <c r="A376" s="148">
        <v>1</v>
      </c>
      <c r="B376" s="148">
        <v>17</v>
      </c>
      <c r="C376" s="148" t="s">
        <v>14427</v>
      </c>
      <c r="D376" s="148">
        <v>1720610</v>
      </c>
      <c r="E376" s="148" t="s">
        <v>2075</v>
      </c>
      <c r="F376" s="149">
        <v>956</v>
      </c>
      <c r="G376" s="150">
        <v>0</v>
      </c>
      <c r="H376" s="150"/>
      <c r="I376" s="150">
        <v>30</v>
      </c>
      <c r="J376" s="150">
        <v>0</v>
      </c>
      <c r="K376" s="149">
        <v>986</v>
      </c>
      <c r="L376" s="149">
        <v>6252</v>
      </c>
      <c r="M376" s="151">
        <v>0.15770953294945617</v>
      </c>
      <c r="N376" s="149">
        <v>986</v>
      </c>
      <c r="O376" s="149">
        <v>986</v>
      </c>
      <c r="P376" s="149">
        <v>986</v>
      </c>
      <c r="Q376" s="152">
        <v>1133.5</v>
      </c>
      <c r="R376" s="152">
        <v>1281</v>
      </c>
    </row>
    <row r="377" spans="1:18" x14ac:dyDescent="0.25">
      <c r="A377" s="148">
        <v>1</v>
      </c>
      <c r="B377" s="148">
        <v>17</v>
      </c>
      <c r="C377" s="148" t="s">
        <v>14427</v>
      </c>
      <c r="D377" s="148">
        <v>1720640</v>
      </c>
      <c r="E377" s="148" t="s">
        <v>2076</v>
      </c>
      <c r="F377" s="149">
        <v>65</v>
      </c>
      <c r="G377" s="150">
        <v>0</v>
      </c>
      <c r="H377" s="150"/>
      <c r="I377" s="150">
        <v>2</v>
      </c>
      <c r="J377" s="150">
        <v>0</v>
      </c>
      <c r="K377" s="149">
        <v>67</v>
      </c>
      <c r="L377" s="149">
        <v>353</v>
      </c>
      <c r="M377" s="151">
        <v>0.18980169971671387</v>
      </c>
      <c r="N377" s="149">
        <v>67</v>
      </c>
      <c r="O377" s="149">
        <v>67</v>
      </c>
      <c r="P377" s="149">
        <v>67</v>
      </c>
      <c r="Q377" s="152">
        <v>76.001949999999994</v>
      </c>
      <c r="R377" s="152">
        <v>79.002600000000001</v>
      </c>
    </row>
    <row r="378" spans="1:18" x14ac:dyDescent="0.25">
      <c r="A378" s="148">
        <v>1</v>
      </c>
      <c r="B378" s="148">
        <v>17</v>
      </c>
      <c r="C378" s="148" t="s">
        <v>14427</v>
      </c>
      <c r="D378" s="148">
        <v>1700015</v>
      </c>
      <c r="E378" s="148" t="s">
        <v>2077</v>
      </c>
      <c r="F378" s="149">
        <v>76</v>
      </c>
      <c r="G378" s="150">
        <v>0</v>
      </c>
      <c r="H378" s="150"/>
      <c r="I378" s="150">
        <v>2</v>
      </c>
      <c r="J378" s="150">
        <v>0</v>
      </c>
      <c r="K378" s="149">
        <v>78</v>
      </c>
      <c r="L378" s="149">
        <v>265</v>
      </c>
      <c r="M378" s="151">
        <v>0.29433962264150942</v>
      </c>
      <c r="N378" s="149">
        <v>78</v>
      </c>
      <c r="O378" s="149">
        <v>78</v>
      </c>
      <c r="P378" s="149">
        <v>78</v>
      </c>
      <c r="Q378" s="152">
        <v>120.09112500000001</v>
      </c>
      <c r="R378" s="152">
        <v>153.52999999999997</v>
      </c>
    </row>
    <row r="379" spans="1:18" x14ac:dyDescent="0.25">
      <c r="A379" s="148">
        <v>1</v>
      </c>
      <c r="B379" s="148">
        <v>17</v>
      </c>
      <c r="C379" s="148" t="s">
        <v>14427</v>
      </c>
      <c r="D379" s="148">
        <v>1724480</v>
      </c>
      <c r="E379" s="148" t="s">
        <v>2078</v>
      </c>
      <c r="F379" s="149">
        <v>195</v>
      </c>
      <c r="G379" s="150">
        <v>0</v>
      </c>
      <c r="H379" s="150"/>
      <c r="I379" s="150">
        <v>2</v>
      </c>
      <c r="J379" s="150">
        <v>0</v>
      </c>
      <c r="K379" s="149">
        <v>197</v>
      </c>
      <c r="L379" s="149">
        <v>4743</v>
      </c>
      <c r="M379" s="151">
        <v>4.1534893527303392E-2</v>
      </c>
      <c r="N379" s="149">
        <v>197</v>
      </c>
      <c r="O379" s="149">
        <v>0</v>
      </c>
      <c r="P379" s="149">
        <v>0</v>
      </c>
      <c r="Q379" s="152">
        <v>0</v>
      </c>
      <c r="R379" s="152">
        <v>0</v>
      </c>
    </row>
    <row r="380" spans="1:18" x14ac:dyDescent="0.25">
      <c r="A380" s="148">
        <v>1</v>
      </c>
      <c r="B380" s="148">
        <v>17</v>
      </c>
      <c r="C380" s="148" t="s">
        <v>14427</v>
      </c>
      <c r="D380" s="148">
        <v>1720760</v>
      </c>
      <c r="E380" s="148" t="s">
        <v>2079</v>
      </c>
      <c r="F380" s="149">
        <v>1296</v>
      </c>
      <c r="G380" s="150">
        <v>0</v>
      </c>
      <c r="H380" s="150"/>
      <c r="I380" s="150">
        <v>26</v>
      </c>
      <c r="J380" s="150">
        <v>0</v>
      </c>
      <c r="K380" s="149">
        <v>1322</v>
      </c>
      <c r="L380" s="149">
        <v>4867</v>
      </c>
      <c r="M380" s="151">
        <v>0.27162523114855147</v>
      </c>
      <c r="N380" s="149">
        <v>1322</v>
      </c>
      <c r="O380" s="149">
        <v>1322</v>
      </c>
      <c r="P380" s="149">
        <v>1322</v>
      </c>
      <c r="Q380" s="152">
        <v>1929.2207749999998</v>
      </c>
      <c r="R380" s="152">
        <v>2377.5339999999997</v>
      </c>
    </row>
    <row r="381" spans="1:18" x14ac:dyDescent="0.25">
      <c r="A381" s="148">
        <v>1</v>
      </c>
      <c r="B381" s="148">
        <v>17</v>
      </c>
      <c r="C381" s="148" t="s">
        <v>14427</v>
      </c>
      <c r="D381" s="148">
        <v>1720790</v>
      </c>
      <c r="E381" s="148" t="s">
        <v>2080</v>
      </c>
      <c r="F381" s="149">
        <v>40</v>
      </c>
      <c r="G381" s="150">
        <v>0</v>
      </c>
      <c r="H381" s="150"/>
      <c r="I381" s="150">
        <v>1</v>
      </c>
      <c r="J381" s="150">
        <v>0</v>
      </c>
      <c r="K381" s="149">
        <v>41</v>
      </c>
      <c r="L381" s="149">
        <v>214</v>
      </c>
      <c r="M381" s="151">
        <v>0.19158878504672897</v>
      </c>
      <c r="N381" s="149">
        <v>41</v>
      </c>
      <c r="O381" s="149">
        <v>41</v>
      </c>
      <c r="P381" s="149">
        <v>41</v>
      </c>
      <c r="Q381" s="152">
        <v>46.744099999999989</v>
      </c>
      <c r="R381" s="152">
        <v>48.658799999999985</v>
      </c>
    </row>
    <row r="382" spans="1:18" x14ac:dyDescent="0.25">
      <c r="A382" s="148">
        <v>1</v>
      </c>
      <c r="B382" s="148">
        <v>17</v>
      </c>
      <c r="C382" s="148" t="s">
        <v>14427</v>
      </c>
      <c r="D382" s="148">
        <v>1720880</v>
      </c>
      <c r="E382" s="148" t="s">
        <v>2081</v>
      </c>
      <c r="F382" s="149">
        <v>206</v>
      </c>
      <c r="G382" s="150">
        <v>0</v>
      </c>
      <c r="H382" s="150"/>
      <c r="I382" s="150">
        <v>3</v>
      </c>
      <c r="J382" s="150">
        <v>0</v>
      </c>
      <c r="K382" s="149">
        <v>209</v>
      </c>
      <c r="L382" s="149">
        <v>1581</v>
      </c>
      <c r="M382" s="151">
        <v>0.13219481340923467</v>
      </c>
      <c r="N382" s="149">
        <v>209</v>
      </c>
      <c r="O382" s="149">
        <v>0</v>
      </c>
      <c r="P382" s="149">
        <v>209</v>
      </c>
      <c r="Q382" s="152">
        <v>209</v>
      </c>
      <c r="R382" s="152">
        <v>209</v>
      </c>
    </row>
    <row r="383" spans="1:18" x14ac:dyDescent="0.25">
      <c r="A383" s="148">
        <v>1</v>
      </c>
      <c r="B383" s="148">
        <v>17</v>
      </c>
      <c r="C383" s="148" t="s">
        <v>14427</v>
      </c>
      <c r="D383" s="148">
        <v>1720910</v>
      </c>
      <c r="E383" s="148" t="s">
        <v>2082</v>
      </c>
      <c r="F383" s="149">
        <v>14</v>
      </c>
      <c r="G383" s="150">
        <v>0</v>
      </c>
      <c r="H383" s="150"/>
      <c r="I383" s="150">
        <v>1</v>
      </c>
      <c r="J383" s="150">
        <v>0</v>
      </c>
      <c r="K383" s="149">
        <v>15</v>
      </c>
      <c r="L383" s="149">
        <v>120</v>
      </c>
      <c r="M383" s="151">
        <v>0.125</v>
      </c>
      <c r="N383" s="149">
        <v>15</v>
      </c>
      <c r="O383" s="149">
        <v>0</v>
      </c>
      <c r="P383" s="149">
        <v>15</v>
      </c>
      <c r="Q383" s="152">
        <v>15</v>
      </c>
      <c r="R383" s="152">
        <v>15</v>
      </c>
    </row>
    <row r="384" spans="1:18" x14ac:dyDescent="0.25">
      <c r="A384" s="148">
        <v>1</v>
      </c>
      <c r="B384" s="148">
        <v>17</v>
      </c>
      <c r="C384" s="148" t="s">
        <v>14427</v>
      </c>
      <c r="D384" s="148">
        <v>1720970</v>
      </c>
      <c r="E384" s="148" t="s">
        <v>2083</v>
      </c>
      <c r="F384" s="149">
        <v>17</v>
      </c>
      <c r="G384" s="150">
        <v>0</v>
      </c>
      <c r="H384" s="150"/>
      <c r="I384" s="150">
        <v>0</v>
      </c>
      <c r="J384" s="150">
        <v>0</v>
      </c>
      <c r="K384" s="149">
        <v>17</v>
      </c>
      <c r="L384" s="149">
        <v>491</v>
      </c>
      <c r="M384" s="151">
        <v>3.4623217922606933E-2</v>
      </c>
      <c r="N384" s="149">
        <v>17</v>
      </c>
      <c r="O384" s="149">
        <v>0</v>
      </c>
      <c r="P384" s="149">
        <v>0</v>
      </c>
      <c r="Q384" s="152">
        <v>0</v>
      </c>
      <c r="R384" s="152">
        <v>0</v>
      </c>
    </row>
    <row r="385" spans="1:18" x14ac:dyDescent="0.25">
      <c r="A385" s="148">
        <v>1</v>
      </c>
      <c r="B385" s="148">
        <v>17</v>
      </c>
      <c r="C385" s="148" t="s">
        <v>14427</v>
      </c>
      <c r="D385" s="148">
        <v>1721000</v>
      </c>
      <c r="E385" s="148" t="s">
        <v>2084</v>
      </c>
      <c r="F385" s="149">
        <v>471</v>
      </c>
      <c r="G385" s="150">
        <v>0</v>
      </c>
      <c r="H385" s="150"/>
      <c r="I385" s="150">
        <v>16</v>
      </c>
      <c r="J385" s="150">
        <v>0</v>
      </c>
      <c r="K385" s="149">
        <v>487</v>
      </c>
      <c r="L385" s="149">
        <v>1924</v>
      </c>
      <c r="M385" s="151">
        <v>0.25311850311850309</v>
      </c>
      <c r="N385" s="149">
        <v>487</v>
      </c>
      <c r="O385" s="149">
        <v>487</v>
      </c>
      <c r="P385" s="149">
        <v>487</v>
      </c>
      <c r="Q385" s="152">
        <v>673.63329999999985</v>
      </c>
      <c r="R385" s="152">
        <v>797.44799999999987</v>
      </c>
    </row>
    <row r="386" spans="1:18" x14ac:dyDescent="0.25">
      <c r="A386" s="148">
        <v>1</v>
      </c>
      <c r="B386" s="148">
        <v>17</v>
      </c>
      <c r="C386" s="148" t="s">
        <v>14427</v>
      </c>
      <c r="D386" s="148">
        <v>1721030</v>
      </c>
      <c r="E386" s="148" t="s">
        <v>2085</v>
      </c>
      <c r="F386" s="149">
        <v>130</v>
      </c>
      <c r="G386" s="150">
        <v>0</v>
      </c>
      <c r="H386" s="150"/>
      <c r="I386" s="150">
        <v>2</v>
      </c>
      <c r="J386" s="150">
        <v>0</v>
      </c>
      <c r="K386" s="149">
        <v>132</v>
      </c>
      <c r="L386" s="149">
        <v>3370</v>
      </c>
      <c r="M386" s="151">
        <v>3.9169139465875372E-2</v>
      </c>
      <c r="N386" s="149">
        <v>132</v>
      </c>
      <c r="O386" s="149">
        <v>0</v>
      </c>
      <c r="P386" s="149">
        <v>0</v>
      </c>
      <c r="Q386" s="152">
        <v>0</v>
      </c>
      <c r="R386" s="152">
        <v>0</v>
      </c>
    </row>
    <row r="387" spans="1:18" x14ac:dyDescent="0.25">
      <c r="A387" s="148">
        <v>1</v>
      </c>
      <c r="B387" s="148">
        <v>17</v>
      </c>
      <c r="C387" s="148" t="s">
        <v>14427</v>
      </c>
      <c r="D387" s="148">
        <v>1721130</v>
      </c>
      <c r="E387" s="148" t="s">
        <v>2086</v>
      </c>
      <c r="F387" s="149">
        <v>20</v>
      </c>
      <c r="G387" s="150">
        <v>0</v>
      </c>
      <c r="H387" s="150"/>
      <c r="I387" s="150">
        <v>1</v>
      </c>
      <c r="J387" s="150">
        <v>0</v>
      </c>
      <c r="K387" s="149">
        <v>21</v>
      </c>
      <c r="L387" s="149">
        <v>129</v>
      </c>
      <c r="M387" s="151">
        <v>0.16279069767441862</v>
      </c>
      <c r="N387" s="149">
        <v>21</v>
      </c>
      <c r="O387" s="149">
        <v>21</v>
      </c>
      <c r="P387" s="149">
        <v>21</v>
      </c>
      <c r="Q387" s="152">
        <v>21.676350000000003</v>
      </c>
      <c r="R387" s="152">
        <v>21.901800000000001</v>
      </c>
    </row>
    <row r="388" spans="1:18" x14ac:dyDescent="0.25">
      <c r="A388" s="148">
        <v>1</v>
      </c>
      <c r="B388" s="148">
        <v>17</v>
      </c>
      <c r="C388" s="148" t="s">
        <v>14427</v>
      </c>
      <c r="D388" s="148">
        <v>1721180</v>
      </c>
      <c r="E388" s="148" t="s">
        <v>2087</v>
      </c>
      <c r="F388" s="149">
        <v>145</v>
      </c>
      <c r="G388" s="150">
        <v>0</v>
      </c>
      <c r="H388" s="150"/>
      <c r="I388" s="150">
        <v>4</v>
      </c>
      <c r="J388" s="150">
        <v>0</v>
      </c>
      <c r="K388" s="149">
        <v>149</v>
      </c>
      <c r="L388" s="149">
        <v>1839</v>
      </c>
      <c r="M388" s="151">
        <v>8.1022294725394239E-2</v>
      </c>
      <c r="N388" s="149">
        <v>149</v>
      </c>
      <c r="O388" s="149">
        <v>0</v>
      </c>
      <c r="P388" s="149">
        <v>149</v>
      </c>
      <c r="Q388" s="152">
        <v>149</v>
      </c>
      <c r="R388" s="152">
        <v>149</v>
      </c>
    </row>
    <row r="389" spans="1:18" x14ac:dyDescent="0.25">
      <c r="A389" s="148">
        <v>1</v>
      </c>
      <c r="B389" s="148">
        <v>17</v>
      </c>
      <c r="C389" s="148" t="s">
        <v>14427</v>
      </c>
      <c r="D389" s="148">
        <v>1721270</v>
      </c>
      <c r="E389" s="148" t="s">
        <v>2088</v>
      </c>
      <c r="F389" s="149">
        <v>388</v>
      </c>
      <c r="G389" s="150">
        <v>0</v>
      </c>
      <c r="H389" s="150"/>
      <c r="I389" s="150">
        <v>6</v>
      </c>
      <c r="J389" s="150">
        <v>0</v>
      </c>
      <c r="K389" s="149">
        <v>394</v>
      </c>
      <c r="L389" s="149">
        <v>3619</v>
      </c>
      <c r="M389" s="151">
        <v>0.10886985355070461</v>
      </c>
      <c r="N389" s="149">
        <v>394</v>
      </c>
      <c r="O389" s="149">
        <v>0</v>
      </c>
      <c r="P389" s="149">
        <v>394</v>
      </c>
      <c r="Q389" s="152">
        <v>394</v>
      </c>
      <c r="R389" s="152">
        <v>394</v>
      </c>
    </row>
    <row r="390" spans="1:18" x14ac:dyDescent="0.25">
      <c r="A390" s="148">
        <v>1</v>
      </c>
      <c r="B390" s="148">
        <v>17</v>
      </c>
      <c r="C390" s="148" t="s">
        <v>14427</v>
      </c>
      <c r="D390" s="148">
        <v>1721390</v>
      </c>
      <c r="E390" s="148" t="s">
        <v>2089</v>
      </c>
      <c r="F390" s="149">
        <v>142</v>
      </c>
      <c r="G390" s="150">
        <v>0</v>
      </c>
      <c r="H390" s="150"/>
      <c r="I390" s="150">
        <v>5</v>
      </c>
      <c r="J390" s="150">
        <v>0</v>
      </c>
      <c r="K390" s="149">
        <v>147</v>
      </c>
      <c r="L390" s="149">
        <v>1018</v>
      </c>
      <c r="M390" s="151">
        <v>0.14440078585461691</v>
      </c>
      <c r="N390" s="149">
        <v>147</v>
      </c>
      <c r="O390" s="149">
        <v>0</v>
      </c>
      <c r="P390" s="149">
        <v>147</v>
      </c>
      <c r="Q390" s="152">
        <v>147</v>
      </c>
      <c r="R390" s="152">
        <v>147</v>
      </c>
    </row>
    <row r="391" spans="1:18" x14ac:dyDescent="0.25">
      <c r="A391" s="148">
        <v>1</v>
      </c>
      <c r="B391" s="148">
        <v>17</v>
      </c>
      <c r="C391" s="148" t="s">
        <v>14427</v>
      </c>
      <c r="D391" s="148">
        <v>1721420</v>
      </c>
      <c r="E391" s="148" t="s">
        <v>2090</v>
      </c>
      <c r="F391" s="149">
        <v>69</v>
      </c>
      <c r="G391" s="150">
        <v>0</v>
      </c>
      <c r="H391" s="150"/>
      <c r="I391" s="150">
        <v>1</v>
      </c>
      <c r="J391" s="150">
        <v>0</v>
      </c>
      <c r="K391" s="149">
        <v>70</v>
      </c>
      <c r="L391" s="149">
        <v>592</v>
      </c>
      <c r="M391" s="151">
        <v>0.11824324324324324</v>
      </c>
      <c r="N391" s="149">
        <v>70</v>
      </c>
      <c r="O391" s="149">
        <v>0</v>
      </c>
      <c r="P391" s="149">
        <v>70</v>
      </c>
      <c r="Q391" s="152">
        <v>70</v>
      </c>
      <c r="R391" s="152">
        <v>70</v>
      </c>
    </row>
    <row r="392" spans="1:18" x14ac:dyDescent="0.25">
      <c r="A392" s="148">
        <v>1</v>
      </c>
      <c r="B392" s="148">
        <v>17</v>
      </c>
      <c r="C392" s="148" t="s">
        <v>14427</v>
      </c>
      <c r="D392" s="148">
        <v>1701381</v>
      </c>
      <c r="E392" s="148" t="s">
        <v>2091</v>
      </c>
      <c r="F392" s="149">
        <v>39</v>
      </c>
      <c r="G392" s="150">
        <v>0</v>
      </c>
      <c r="H392" s="150"/>
      <c r="I392" s="150">
        <v>1</v>
      </c>
      <c r="J392" s="150">
        <v>0</v>
      </c>
      <c r="K392" s="149">
        <v>40</v>
      </c>
      <c r="L392" s="149">
        <v>208</v>
      </c>
      <c r="M392" s="151">
        <v>0.19230769230769232</v>
      </c>
      <c r="N392" s="149">
        <v>40</v>
      </c>
      <c r="O392" s="149">
        <v>40</v>
      </c>
      <c r="P392" s="149">
        <v>40</v>
      </c>
      <c r="Q392" s="152">
        <v>45.695200000000014</v>
      </c>
      <c r="R392" s="152">
        <v>47.593600000000016</v>
      </c>
    </row>
    <row r="393" spans="1:18" x14ac:dyDescent="0.25">
      <c r="A393" s="148">
        <v>1</v>
      </c>
      <c r="B393" s="148">
        <v>17</v>
      </c>
      <c r="C393" s="148" t="s">
        <v>14427</v>
      </c>
      <c r="D393" s="148">
        <v>1721680</v>
      </c>
      <c r="E393" s="148" t="s">
        <v>2092</v>
      </c>
      <c r="F393" s="149">
        <v>41</v>
      </c>
      <c r="G393" s="150">
        <v>0</v>
      </c>
      <c r="H393" s="150"/>
      <c r="I393" s="150">
        <v>0</v>
      </c>
      <c r="J393" s="150">
        <v>0</v>
      </c>
      <c r="K393" s="149">
        <v>41</v>
      </c>
      <c r="L393" s="149">
        <v>233</v>
      </c>
      <c r="M393" s="151">
        <v>0.17596566523605151</v>
      </c>
      <c r="N393" s="149">
        <v>41</v>
      </c>
      <c r="O393" s="149">
        <v>41</v>
      </c>
      <c r="P393" s="149">
        <v>41</v>
      </c>
      <c r="Q393" s="152">
        <v>44.523950000000006</v>
      </c>
      <c r="R393" s="152">
        <v>45.698600000000006</v>
      </c>
    </row>
    <row r="394" spans="1:18" x14ac:dyDescent="0.25">
      <c r="A394" s="148">
        <v>1</v>
      </c>
      <c r="B394" s="148">
        <v>17</v>
      </c>
      <c r="C394" s="148" t="s">
        <v>14427</v>
      </c>
      <c r="D394" s="148">
        <v>1721510</v>
      </c>
      <c r="E394" s="148" t="s">
        <v>2093</v>
      </c>
      <c r="F394" s="149">
        <v>41</v>
      </c>
      <c r="G394" s="150">
        <v>0</v>
      </c>
      <c r="H394" s="150"/>
      <c r="I394" s="150">
        <v>0</v>
      </c>
      <c r="J394" s="150">
        <v>0</v>
      </c>
      <c r="K394" s="149">
        <v>41</v>
      </c>
      <c r="L394" s="149">
        <v>201</v>
      </c>
      <c r="M394" s="151">
        <v>0.20398009950248755</v>
      </c>
      <c r="N394" s="149">
        <v>41</v>
      </c>
      <c r="O394" s="149">
        <v>41</v>
      </c>
      <c r="P394" s="149">
        <v>41</v>
      </c>
      <c r="Q394" s="152">
        <v>48.263149999999996</v>
      </c>
      <c r="R394" s="152">
        <v>50.684199999999997</v>
      </c>
    </row>
    <row r="395" spans="1:18" x14ac:dyDescent="0.25">
      <c r="A395" s="148">
        <v>1</v>
      </c>
      <c r="B395" s="148">
        <v>17</v>
      </c>
      <c r="C395" s="148" t="s">
        <v>14427</v>
      </c>
      <c r="D395" s="148">
        <v>1719110</v>
      </c>
      <c r="E395" s="148" t="s">
        <v>2094</v>
      </c>
      <c r="F395" s="149">
        <v>38</v>
      </c>
      <c r="G395" s="150">
        <v>0</v>
      </c>
      <c r="H395" s="150"/>
      <c r="I395" s="150">
        <v>1</v>
      </c>
      <c r="J395" s="150">
        <v>0</v>
      </c>
      <c r="K395" s="149">
        <v>39</v>
      </c>
      <c r="L395" s="149">
        <v>1163</v>
      </c>
      <c r="M395" s="151">
        <v>3.3533963886500429E-2</v>
      </c>
      <c r="N395" s="149">
        <v>39</v>
      </c>
      <c r="O395" s="149">
        <v>0</v>
      </c>
      <c r="P395" s="149">
        <v>0</v>
      </c>
      <c r="Q395" s="152">
        <v>0</v>
      </c>
      <c r="R395" s="152">
        <v>0</v>
      </c>
    </row>
    <row r="396" spans="1:18" x14ac:dyDescent="0.25">
      <c r="A396" s="148">
        <v>1</v>
      </c>
      <c r="B396" s="148">
        <v>17</v>
      </c>
      <c r="C396" s="148" t="s">
        <v>14427</v>
      </c>
      <c r="D396" s="148">
        <v>1721600</v>
      </c>
      <c r="E396" s="148" t="s">
        <v>2095</v>
      </c>
      <c r="F396" s="149">
        <v>194</v>
      </c>
      <c r="G396" s="150">
        <v>0</v>
      </c>
      <c r="H396" s="150"/>
      <c r="I396" s="150">
        <v>3</v>
      </c>
      <c r="J396" s="150">
        <v>0</v>
      </c>
      <c r="K396" s="149">
        <v>197</v>
      </c>
      <c r="L396" s="149">
        <v>3618</v>
      </c>
      <c r="M396" s="151">
        <v>5.4449972360420117E-2</v>
      </c>
      <c r="N396" s="149">
        <v>197</v>
      </c>
      <c r="O396" s="149">
        <v>0</v>
      </c>
      <c r="P396" s="149">
        <v>197</v>
      </c>
      <c r="Q396" s="152">
        <v>197</v>
      </c>
      <c r="R396" s="152">
        <v>197</v>
      </c>
    </row>
    <row r="397" spans="1:18" x14ac:dyDescent="0.25">
      <c r="A397" s="148">
        <v>1</v>
      </c>
      <c r="B397" s="148">
        <v>17</v>
      </c>
      <c r="C397" s="148" t="s">
        <v>14427</v>
      </c>
      <c r="D397" s="148">
        <v>1721630</v>
      </c>
      <c r="E397" s="148" t="s">
        <v>2096</v>
      </c>
      <c r="F397" s="149">
        <v>154</v>
      </c>
      <c r="G397" s="150">
        <v>0</v>
      </c>
      <c r="H397" s="150"/>
      <c r="I397" s="150">
        <v>2</v>
      </c>
      <c r="J397" s="150">
        <v>0</v>
      </c>
      <c r="K397" s="149">
        <v>156</v>
      </c>
      <c r="L397" s="149">
        <v>1487</v>
      </c>
      <c r="M397" s="151">
        <v>0.10490921318090114</v>
      </c>
      <c r="N397" s="149">
        <v>156</v>
      </c>
      <c r="O397" s="149">
        <v>0</v>
      </c>
      <c r="P397" s="149">
        <v>156</v>
      </c>
      <c r="Q397" s="152">
        <v>156</v>
      </c>
      <c r="R397" s="152">
        <v>156</v>
      </c>
    </row>
    <row r="398" spans="1:18" x14ac:dyDescent="0.25">
      <c r="A398" s="148">
        <v>1</v>
      </c>
      <c r="B398" s="148">
        <v>17</v>
      </c>
      <c r="C398" s="148" t="s">
        <v>14427</v>
      </c>
      <c r="D398" s="148">
        <v>1721720</v>
      </c>
      <c r="E398" s="148" t="s">
        <v>2097</v>
      </c>
      <c r="F398" s="149">
        <v>60</v>
      </c>
      <c r="G398" s="150">
        <v>0</v>
      </c>
      <c r="H398" s="150"/>
      <c r="I398" s="150">
        <v>1</v>
      </c>
      <c r="J398" s="150">
        <v>0</v>
      </c>
      <c r="K398" s="149">
        <v>61</v>
      </c>
      <c r="L398" s="149">
        <v>1072</v>
      </c>
      <c r="M398" s="151">
        <v>5.6902985074626863E-2</v>
      </c>
      <c r="N398" s="149">
        <v>61</v>
      </c>
      <c r="O398" s="149">
        <v>0</v>
      </c>
      <c r="P398" s="149">
        <v>61</v>
      </c>
      <c r="Q398" s="152">
        <v>61</v>
      </c>
      <c r="R398" s="152">
        <v>61</v>
      </c>
    </row>
    <row r="399" spans="1:18" x14ac:dyDescent="0.25">
      <c r="A399" s="148">
        <v>1</v>
      </c>
      <c r="B399" s="148">
        <v>17</v>
      </c>
      <c r="C399" s="148" t="s">
        <v>14427</v>
      </c>
      <c r="D399" s="148">
        <v>1721780</v>
      </c>
      <c r="E399" s="148" t="s">
        <v>2098</v>
      </c>
      <c r="F399" s="149">
        <v>55</v>
      </c>
      <c r="G399" s="150">
        <v>0</v>
      </c>
      <c r="H399" s="150"/>
      <c r="I399" s="150">
        <v>1</v>
      </c>
      <c r="J399" s="150">
        <v>0</v>
      </c>
      <c r="K399" s="149">
        <v>56</v>
      </c>
      <c r="L399" s="149">
        <v>1809</v>
      </c>
      <c r="M399" s="151">
        <v>3.0956329463792152E-2</v>
      </c>
      <c r="N399" s="149">
        <v>56</v>
      </c>
      <c r="O399" s="149">
        <v>0</v>
      </c>
      <c r="P399" s="149">
        <v>0</v>
      </c>
      <c r="Q399" s="152">
        <v>0</v>
      </c>
      <c r="R399" s="152">
        <v>0</v>
      </c>
    </row>
    <row r="400" spans="1:18" x14ac:dyDescent="0.25">
      <c r="A400" s="148">
        <v>1</v>
      </c>
      <c r="B400" s="148">
        <v>17</v>
      </c>
      <c r="C400" s="148" t="s">
        <v>14427</v>
      </c>
      <c r="D400" s="148">
        <v>1721750</v>
      </c>
      <c r="E400" s="148" t="s">
        <v>2099</v>
      </c>
      <c r="F400" s="149">
        <v>65</v>
      </c>
      <c r="G400" s="150">
        <v>0</v>
      </c>
      <c r="H400" s="150"/>
      <c r="I400" s="150">
        <v>1</v>
      </c>
      <c r="J400" s="150">
        <v>0</v>
      </c>
      <c r="K400" s="149">
        <v>66</v>
      </c>
      <c r="L400" s="149">
        <v>2283</v>
      </c>
      <c r="M400" s="151">
        <v>2.8909329829172142E-2</v>
      </c>
      <c r="N400" s="149">
        <v>66</v>
      </c>
      <c r="O400" s="149">
        <v>0</v>
      </c>
      <c r="P400" s="149">
        <v>0</v>
      </c>
      <c r="Q400" s="152">
        <v>0</v>
      </c>
      <c r="R400" s="152">
        <v>0</v>
      </c>
    </row>
    <row r="401" spans="1:18" x14ac:dyDescent="0.25">
      <c r="A401" s="148">
        <v>1</v>
      </c>
      <c r="B401" s="148">
        <v>17</v>
      </c>
      <c r="C401" s="148" t="s">
        <v>14427</v>
      </c>
      <c r="D401" s="148">
        <v>1721840</v>
      </c>
      <c r="E401" s="148" t="s">
        <v>2100</v>
      </c>
      <c r="F401" s="149">
        <v>190</v>
      </c>
      <c r="G401" s="150">
        <v>0</v>
      </c>
      <c r="H401" s="150"/>
      <c r="I401" s="150">
        <v>3</v>
      </c>
      <c r="J401" s="150">
        <v>0</v>
      </c>
      <c r="K401" s="149">
        <v>193</v>
      </c>
      <c r="L401" s="149">
        <v>2822</v>
      </c>
      <c r="M401" s="151">
        <v>6.8391211906449326E-2</v>
      </c>
      <c r="N401" s="149">
        <v>193</v>
      </c>
      <c r="O401" s="149">
        <v>0</v>
      </c>
      <c r="P401" s="149">
        <v>193</v>
      </c>
      <c r="Q401" s="152">
        <v>193</v>
      </c>
      <c r="R401" s="152">
        <v>193</v>
      </c>
    </row>
    <row r="402" spans="1:18" x14ac:dyDescent="0.25">
      <c r="A402" s="148">
        <v>1</v>
      </c>
      <c r="B402" s="148">
        <v>17</v>
      </c>
      <c r="C402" s="148" t="s">
        <v>14427</v>
      </c>
      <c r="D402" s="148">
        <v>1721870</v>
      </c>
      <c r="E402" s="148" t="s">
        <v>2101</v>
      </c>
      <c r="F402" s="149">
        <v>187</v>
      </c>
      <c r="G402" s="150">
        <v>7</v>
      </c>
      <c r="H402" s="150"/>
      <c r="I402" s="150">
        <v>2</v>
      </c>
      <c r="J402" s="150">
        <v>0</v>
      </c>
      <c r="K402" s="149">
        <v>196</v>
      </c>
      <c r="L402" s="149">
        <v>2874</v>
      </c>
      <c r="M402" s="151">
        <v>6.819763395963814E-2</v>
      </c>
      <c r="N402" s="149">
        <v>196</v>
      </c>
      <c r="O402" s="149">
        <v>0</v>
      </c>
      <c r="P402" s="149">
        <v>196</v>
      </c>
      <c r="Q402" s="152">
        <v>196.00000000000003</v>
      </c>
      <c r="R402" s="152">
        <v>196.00000000000003</v>
      </c>
    </row>
    <row r="403" spans="1:18" x14ac:dyDescent="0.25">
      <c r="A403" s="148">
        <v>1</v>
      </c>
      <c r="B403" s="148">
        <v>17</v>
      </c>
      <c r="C403" s="148" t="s">
        <v>14427</v>
      </c>
      <c r="D403" s="148">
        <v>1721900</v>
      </c>
      <c r="E403" s="148" t="s">
        <v>2102</v>
      </c>
      <c r="F403" s="149">
        <v>239</v>
      </c>
      <c r="G403" s="150">
        <v>0</v>
      </c>
      <c r="H403" s="150"/>
      <c r="I403" s="150">
        <v>3</v>
      </c>
      <c r="J403" s="150">
        <v>0</v>
      </c>
      <c r="K403" s="149">
        <v>242</v>
      </c>
      <c r="L403" s="149">
        <v>6166</v>
      </c>
      <c r="M403" s="151">
        <v>3.9247486214725923E-2</v>
      </c>
      <c r="N403" s="149">
        <v>242</v>
      </c>
      <c r="O403" s="149">
        <v>0</v>
      </c>
      <c r="P403" s="149">
        <v>0</v>
      </c>
      <c r="Q403" s="152">
        <v>0</v>
      </c>
      <c r="R403" s="152">
        <v>0</v>
      </c>
    </row>
    <row r="404" spans="1:18" x14ac:dyDescent="0.25">
      <c r="A404" s="148">
        <v>1</v>
      </c>
      <c r="B404" s="148">
        <v>17</v>
      </c>
      <c r="C404" s="148" t="s">
        <v>14427</v>
      </c>
      <c r="D404" s="148">
        <v>1722020</v>
      </c>
      <c r="E404" s="148" t="s">
        <v>2103</v>
      </c>
      <c r="F404" s="149">
        <v>608</v>
      </c>
      <c r="G404" s="150">
        <v>0</v>
      </c>
      <c r="H404" s="150"/>
      <c r="I404" s="150">
        <v>9</v>
      </c>
      <c r="J404" s="150">
        <v>0</v>
      </c>
      <c r="K404" s="149">
        <v>617</v>
      </c>
      <c r="L404" s="149">
        <v>2870</v>
      </c>
      <c r="M404" s="151">
        <v>0.21498257839721255</v>
      </c>
      <c r="N404" s="149">
        <v>617</v>
      </c>
      <c r="O404" s="149">
        <v>617</v>
      </c>
      <c r="P404" s="149">
        <v>617</v>
      </c>
      <c r="Q404" s="152">
        <v>744.39049999999997</v>
      </c>
      <c r="R404" s="152">
        <v>786.85400000000004</v>
      </c>
    </row>
    <row r="405" spans="1:18" x14ac:dyDescent="0.25">
      <c r="A405" s="148">
        <v>1</v>
      </c>
      <c r="B405" s="148">
        <v>17</v>
      </c>
      <c r="C405" s="148" t="s">
        <v>14427</v>
      </c>
      <c r="D405" s="148">
        <v>1722050</v>
      </c>
      <c r="E405" s="148" t="s">
        <v>2104</v>
      </c>
      <c r="F405" s="149">
        <v>99</v>
      </c>
      <c r="G405" s="150">
        <v>0</v>
      </c>
      <c r="H405" s="150"/>
      <c r="I405" s="150">
        <v>3</v>
      </c>
      <c r="J405" s="150">
        <v>0</v>
      </c>
      <c r="K405" s="149">
        <v>102</v>
      </c>
      <c r="L405" s="149">
        <v>344</v>
      </c>
      <c r="M405" s="151">
        <v>0.29651162790697677</v>
      </c>
      <c r="N405" s="149">
        <v>102</v>
      </c>
      <c r="O405" s="149">
        <v>102</v>
      </c>
      <c r="P405" s="149">
        <v>102</v>
      </c>
      <c r="Q405" s="152">
        <v>157.75980000000001</v>
      </c>
      <c r="R405" s="152">
        <v>202.28800000000001</v>
      </c>
    </row>
    <row r="406" spans="1:18" x14ac:dyDescent="0.25">
      <c r="A406" s="148">
        <v>1</v>
      </c>
      <c r="B406" s="148">
        <v>17</v>
      </c>
      <c r="C406" s="148" t="s">
        <v>14427</v>
      </c>
      <c r="D406" s="148">
        <v>1722080</v>
      </c>
      <c r="E406" s="148" t="s">
        <v>2105</v>
      </c>
      <c r="F406" s="149">
        <v>287</v>
      </c>
      <c r="G406" s="150">
        <v>0</v>
      </c>
      <c r="H406" s="150"/>
      <c r="I406" s="150">
        <v>5</v>
      </c>
      <c r="J406" s="150">
        <v>0</v>
      </c>
      <c r="K406" s="149">
        <v>292</v>
      </c>
      <c r="L406" s="149">
        <v>987</v>
      </c>
      <c r="M406" s="151">
        <v>0.29584599797365757</v>
      </c>
      <c r="N406" s="149">
        <v>292</v>
      </c>
      <c r="O406" s="149">
        <v>292</v>
      </c>
      <c r="P406" s="149">
        <v>292</v>
      </c>
      <c r="Q406" s="152">
        <v>450.99977500000011</v>
      </c>
      <c r="R406" s="152">
        <v>577.77400000000011</v>
      </c>
    </row>
    <row r="407" spans="1:18" x14ac:dyDescent="0.25">
      <c r="A407" s="148">
        <v>1</v>
      </c>
      <c r="B407" s="148">
        <v>17</v>
      </c>
      <c r="C407" s="148" t="s">
        <v>14427</v>
      </c>
      <c r="D407" s="148">
        <v>1722110</v>
      </c>
      <c r="E407" s="148" t="s">
        <v>2106</v>
      </c>
      <c r="F407" s="149">
        <v>199</v>
      </c>
      <c r="G407" s="150">
        <v>0</v>
      </c>
      <c r="H407" s="150"/>
      <c r="I407" s="150">
        <v>4</v>
      </c>
      <c r="J407" s="150">
        <v>0</v>
      </c>
      <c r="K407" s="149">
        <v>203</v>
      </c>
      <c r="L407" s="149">
        <v>1381</v>
      </c>
      <c r="M407" s="151">
        <v>0.14699493120926865</v>
      </c>
      <c r="N407" s="149">
        <v>203</v>
      </c>
      <c r="O407" s="149">
        <v>0</v>
      </c>
      <c r="P407" s="149">
        <v>203</v>
      </c>
      <c r="Q407" s="152">
        <v>203</v>
      </c>
      <c r="R407" s="152">
        <v>203</v>
      </c>
    </row>
    <row r="408" spans="1:18" x14ac:dyDescent="0.25">
      <c r="A408" s="148">
        <v>1</v>
      </c>
      <c r="B408" s="148">
        <v>17</v>
      </c>
      <c r="C408" s="148" t="s">
        <v>14427</v>
      </c>
      <c r="D408" s="148">
        <v>1722150</v>
      </c>
      <c r="E408" s="148" t="s">
        <v>2107</v>
      </c>
      <c r="F408" s="149">
        <v>271</v>
      </c>
      <c r="G408" s="150">
        <v>0</v>
      </c>
      <c r="H408" s="150"/>
      <c r="I408" s="150">
        <v>10</v>
      </c>
      <c r="J408" s="150">
        <v>0</v>
      </c>
      <c r="K408" s="149">
        <v>281</v>
      </c>
      <c r="L408" s="149">
        <v>1215</v>
      </c>
      <c r="M408" s="151">
        <v>0.23127572016460907</v>
      </c>
      <c r="N408" s="149">
        <v>281</v>
      </c>
      <c r="O408" s="149">
        <v>281</v>
      </c>
      <c r="P408" s="149">
        <v>281</v>
      </c>
      <c r="Q408" s="152">
        <v>359.04987500000004</v>
      </c>
      <c r="R408" s="152">
        <v>397.43000000000012</v>
      </c>
    </row>
    <row r="409" spans="1:18" x14ac:dyDescent="0.25">
      <c r="A409" s="148">
        <v>1</v>
      </c>
      <c r="B409" s="148">
        <v>17</v>
      </c>
      <c r="C409" s="148" t="s">
        <v>14427</v>
      </c>
      <c r="D409" s="148">
        <v>1722620</v>
      </c>
      <c r="E409" s="148" t="s">
        <v>2108</v>
      </c>
      <c r="F409" s="149">
        <v>48</v>
      </c>
      <c r="G409" s="150">
        <v>0</v>
      </c>
      <c r="H409" s="150"/>
      <c r="I409" s="150">
        <v>2</v>
      </c>
      <c r="J409" s="150">
        <v>0</v>
      </c>
      <c r="K409" s="149">
        <v>50</v>
      </c>
      <c r="L409" s="149">
        <v>751</v>
      </c>
      <c r="M409" s="151">
        <v>6.6577896138482029E-2</v>
      </c>
      <c r="N409" s="149">
        <v>50</v>
      </c>
      <c r="O409" s="149">
        <v>0</v>
      </c>
      <c r="P409" s="149">
        <v>50</v>
      </c>
      <c r="Q409" s="152">
        <v>50.000000000000007</v>
      </c>
      <c r="R409" s="152">
        <v>50.000000000000007</v>
      </c>
    </row>
    <row r="410" spans="1:18" x14ac:dyDescent="0.25">
      <c r="A410" s="148">
        <v>1</v>
      </c>
      <c r="B410" s="148">
        <v>17</v>
      </c>
      <c r="C410" s="148" t="s">
        <v>14427</v>
      </c>
      <c r="D410" s="148">
        <v>1722300</v>
      </c>
      <c r="E410" s="148" t="s">
        <v>2109</v>
      </c>
      <c r="F410" s="149">
        <v>89</v>
      </c>
      <c r="G410" s="150">
        <v>0</v>
      </c>
      <c r="H410" s="150"/>
      <c r="I410" s="150">
        <v>3</v>
      </c>
      <c r="J410" s="150">
        <v>0</v>
      </c>
      <c r="K410" s="149">
        <v>92</v>
      </c>
      <c r="L410" s="149">
        <v>652</v>
      </c>
      <c r="M410" s="151">
        <v>0.1411042944785276</v>
      </c>
      <c r="N410" s="149">
        <v>92</v>
      </c>
      <c r="O410" s="149">
        <v>0</v>
      </c>
      <c r="P410" s="149">
        <v>92</v>
      </c>
      <c r="Q410" s="152">
        <v>92</v>
      </c>
      <c r="R410" s="152">
        <v>92</v>
      </c>
    </row>
    <row r="411" spans="1:18" x14ac:dyDescent="0.25">
      <c r="A411" s="148">
        <v>1</v>
      </c>
      <c r="B411" s="148">
        <v>17</v>
      </c>
      <c r="C411" s="148" t="s">
        <v>14427</v>
      </c>
      <c r="D411" s="148">
        <v>1722350</v>
      </c>
      <c r="E411" s="148" t="s">
        <v>2110</v>
      </c>
      <c r="F411" s="149">
        <v>34</v>
      </c>
      <c r="G411" s="150">
        <v>0</v>
      </c>
      <c r="H411" s="150"/>
      <c r="I411" s="150">
        <v>1</v>
      </c>
      <c r="J411" s="150">
        <v>0</v>
      </c>
      <c r="K411" s="149">
        <v>35</v>
      </c>
      <c r="L411" s="149">
        <v>224</v>
      </c>
      <c r="M411" s="151">
        <v>0.15625</v>
      </c>
      <c r="N411" s="149">
        <v>35</v>
      </c>
      <c r="O411" s="149">
        <v>35</v>
      </c>
      <c r="P411" s="149">
        <v>35</v>
      </c>
      <c r="Q411" s="152">
        <v>35.075600000000001</v>
      </c>
      <c r="R411" s="152">
        <v>35.100800000000007</v>
      </c>
    </row>
    <row r="412" spans="1:18" x14ac:dyDescent="0.25">
      <c r="A412" s="148">
        <v>1</v>
      </c>
      <c r="B412" s="148">
        <v>17</v>
      </c>
      <c r="C412" s="148" t="s">
        <v>14427</v>
      </c>
      <c r="D412" s="148">
        <v>1722870</v>
      </c>
      <c r="E412" s="148" t="s">
        <v>2111</v>
      </c>
      <c r="F412" s="149">
        <v>41</v>
      </c>
      <c r="G412" s="150">
        <v>0</v>
      </c>
      <c r="H412" s="150"/>
      <c r="I412" s="150">
        <v>1</v>
      </c>
      <c r="J412" s="150">
        <v>0</v>
      </c>
      <c r="K412" s="149">
        <v>42</v>
      </c>
      <c r="L412" s="149">
        <v>319</v>
      </c>
      <c r="M412" s="151">
        <v>0.13166144200626959</v>
      </c>
      <c r="N412" s="149">
        <v>42</v>
      </c>
      <c r="O412" s="149">
        <v>0</v>
      </c>
      <c r="P412" s="149">
        <v>42</v>
      </c>
      <c r="Q412" s="152">
        <v>42</v>
      </c>
      <c r="R412" s="152">
        <v>42</v>
      </c>
    </row>
    <row r="413" spans="1:18" x14ac:dyDescent="0.25">
      <c r="A413" s="148">
        <v>1</v>
      </c>
      <c r="B413" s="148">
        <v>17</v>
      </c>
      <c r="C413" s="148" t="s">
        <v>14427</v>
      </c>
      <c r="D413" s="148">
        <v>1722500</v>
      </c>
      <c r="E413" s="148" t="s">
        <v>2112</v>
      </c>
      <c r="F413" s="149">
        <v>67</v>
      </c>
      <c r="G413" s="150">
        <v>0</v>
      </c>
      <c r="H413" s="150"/>
      <c r="I413" s="150">
        <v>1</v>
      </c>
      <c r="J413" s="150">
        <v>0</v>
      </c>
      <c r="K413" s="149">
        <v>68</v>
      </c>
      <c r="L413" s="149">
        <v>1607</v>
      </c>
      <c r="M413" s="151">
        <v>4.2314872433105173E-2</v>
      </c>
      <c r="N413" s="149">
        <v>68</v>
      </c>
      <c r="O413" s="149">
        <v>0</v>
      </c>
      <c r="P413" s="149">
        <v>0</v>
      </c>
      <c r="Q413" s="152">
        <v>0</v>
      </c>
      <c r="R413" s="152">
        <v>0</v>
      </c>
    </row>
    <row r="414" spans="1:18" x14ac:dyDescent="0.25">
      <c r="A414" s="148">
        <v>1</v>
      </c>
      <c r="B414" s="148">
        <v>17</v>
      </c>
      <c r="C414" s="148" t="s">
        <v>14427</v>
      </c>
      <c r="D414" s="148">
        <v>1707290</v>
      </c>
      <c r="E414" s="148" t="s">
        <v>2113</v>
      </c>
      <c r="F414" s="149">
        <v>160</v>
      </c>
      <c r="G414" s="150">
        <v>0</v>
      </c>
      <c r="H414" s="150"/>
      <c r="I414" s="150">
        <v>2</v>
      </c>
      <c r="J414" s="150">
        <v>0</v>
      </c>
      <c r="K414" s="149">
        <v>162</v>
      </c>
      <c r="L414" s="149">
        <v>3083</v>
      </c>
      <c r="M414" s="151">
        <v>5.2546221213104122E-2</v>
      </c>
      <c r="N414" s="149">
        <v>162</v>
      </c>
      <c r="O414" s="149">
        <v>0</v>
      </c>
      <c r="P414" s="149">
        <v>162</v>
      </c>
      <c r="Q414" s="152">
        <v>162</v>
      </c>
      <c r="R414" s="152">
        <v>162</v>
      </c>
    </row>
    <row r="415" spans="1:18" x14ac:dyDescent="0.25">
      <c r="A415" s="148">
        <v>1</v>
      </c>
      <c r="B415" s="148">
        <v>17</v>
      </c>
      <c r="C415" s="148" t="s">
        <v>14427</v>
      </c>
      <c r="D415" s="148">
        <v>1722530</v>
      </c>
      <c r="E415" s="148" t="s">
        <v>2114</v>
      </c>
      <c r="F415" s="149">
        <v>71</v>
      </c>
      <c r="G415" s="150">
        <v>0</v>
      </c>
      <c r="H415" s="150"/>
      <c r="I415" s="150">
        <v>2</v>
      </c>
      <c r="J415" s="150">
        <v>0</v>
      </c>
      <c r="K415" s="149">
        <v>73</v>
      </c>
      <c r="L415" s="149">
        <v>834</v>
      </c>
      <c r="M415" s="151">
        <v>8.7529976019184649E-2</v>
      </c>
      <c r="N415" s="149">
        <v>73</v>
      </c>
      <c r="O415" s="149">
        <v>0</v>
      </c>
      <c r="P415" s="149">
        <v>73</v>
      </c>
      <c r="Q415" s="152">
        <v>73</v>
      </c>
      <c r="R415" s="152">
        <v>73</v>
      </c>
    </row>
    <row r="416" spans="1:18" x14ac:dyDescent="0.25">
      <c r="A416" s="148">
        <v>1</v>
      </c>
      <c r="B416" s="148">
        <v>17</v>
      </c>
      <c r="C416" s="148" t="s">
        <v>14427</v>
      </c>
      <c r="D416" s="148">
        <v>1700153</v>
      </c>
      <c r="E416" s="148" t="s">
        <v>2115</v>
      </c>
      <c r="F416" s="149">
        <v>122</v>
      </c>
      <c r="G416" s="150">
        <v>0</v>
      </c>
      <c r="H416" s="150"/>
      <c r="I416" s="150">
        <v>6</v>
      </c>
      <c r="J416" s="150">
        <v>0</v>
      </c>
      <c r="K416" s="149">
        <v>128</v>
      </c>
      <c r="L416" s="149">
        <v>628</v>
      </c>
      <c r="M416" s="151">
        <v>0.20382165605095542</v>
      </c>
      <c r="N416" s="149">
        <v>128</v>
      </c>
      <c r="O416" s="149">
        <v>128</v>
      </c>
      <c r="P416" s="149">
        <v>128</v>
      </c>
      <c r="Q416" s="152">
        <v>150.61820000000006</v>
      </c>
      <c r="R416" s="152">
        <v>158.15760000000006</v>
      </c>
    </row>
    <row r="417" spans="1:18" x14ac:dyDescent="0.25">
      <c r="A417" s="148">
        <v>1</v>
      </c>
      <c r="B417" s="148">
        <v>17</v>
      </c>
      <c r="C417" s="148" t="s">
        <v>14427</v>
      </c>
      <c r="D417" s="148">
        <v>1722710</v>
      </c>
      <c r="E417" s="148" t="s">
        <v>2116</v>
      </c>
      <c r="F417" s="149">
        <v>50</v>
      </c>
      <c r="G417" s="150">
        <v>0</v>
      </c>
      <c r="H417" s="150"/>
      <c r="I417" s="150">
        <v>2</v>
      </c>
      <c r="J417" s="150">
        <v>0</v>
      </c>
      <c r="K417" s="149">
        <v>52</v>
      </c>
      <c r="L417" s="149">
        <v>569</v>
      </c>
      <c r="M417" s="151">
        <v>9.1388400702987704E-2</v>
      </c>
      <c r="N417" s="149">
        <v>52</v>
      </c>
      <c r="O417" s="149">
        <v>0</v>
      </c>
      <c r="P417" s="149">
        <v>52</v>
      </c>
      <c r="Q417" s="152">
        <v>52</v>
      </c>
      <c r="R417" s="152">
        <v>52</v>
      </c>
    </row>
    <row r="418" spans="1:18" x14ac:dyDescent="0.25">
      <c r="A418" s="148">
        <v>1</v>
      </c>
      <c r="B418" s="148">
        <v>17</v>
      </c>
      <c r="C418" s="148" t="s">
        <v>14427</v>
      </c>
      <c r="D418" s="148">
        <v>1722740</v>
      </c>
      <c r="E418" s="148" t="s">
        <v>2117</v>
      </c>
      <c r="F418" s="149">
        <v>455</v>
      </c>
      <c r="G418" s="150">
        <v>0</v>
      </c>
      <c r="H418" s="150"/>
      <c r="I418" s="150">
        <v>7</v>
      </c>
      <c r="J418" s="150">
        <v>0</v>
      </c>
      <c r="K418" s="149">
        <v>462</v>
      </c>
      <c r="L418" s="149">
        <v>3409</v>
      </c>
      <c r="M418" s="151">
        <v>0.13552361396303902</v>
      </c>
      <c r="N418" s="149">
        <v>462</v>
      </c>
      <c r="O418" s="149">
        <v>0</v>
      </c>
      <c r="P418" s="149">
        <v>462</v>
      </c>
      <c r="Q418" s="152">
        <v>462.00000000000006</v>
      </c>
      <c r="R418" s="152">
        <v>462.00000000000006</v>
      </c>
    </row>
    <row r="419" spans="1:18" x14ac:dyDescent="0.25">
      <c r="A419" s="148">
        <v>1</v>
      </c>
      <c r="B419" s="148">
        <v>17</v>
      </c>
      <c r="C419" s="148" t="s">
        <v>14427</v>
      </c>
      <c r="D419" s="148">
        <v>1722770</v>
      </c>
      <c r="E419" s="148" t="s">
        <v>2118</v>
      </c>
      <c r="F419" s="149">
        <v>39</v>
      </c>
      <c r="G419" s="150">
        <v>0</v>
      </c>
      <c r="H419" s="150"/>
      <c r="I419" s="150">
        <v>2</v>
      </c>
      <c r="J419" s="150">
        <v>0</v>
      </c>
      <c r="K419" s="149">
        <v>41</v>
      </c>
      <c r="L419" s="149">
        <v>640</v>
      </c>
      <c r="M419" s="151">
        <v>6.4062499999999994E-2</v>
      </c>
      <c r="N419" s="149">
        <v>41</v>
      </c>
      <c r="O419" s="149">
        <v>0</v>
      </c>
      <c r="P419" s="149">
        <v>41</v>
      </c>
      <c r="Q419" s="152">
        <v>41</v>
      </c>
      <c r="R419" s="152">
        <v>41</v>
      </c>
    </row>
    <row r="420" spans="1:18" x14ac:dyDescent="0.25">
      <c r="A420" s="148">
        <v>1</v>
      </c>
      <c r="B420" s="148">
        <v>17</v>
      </c>
      <c r="C420" s="148" t="s">
        <v>14427</v>
      </c>
      <c r="D420" s="148">
        <v>1722830</v>
      </c>
      <c r="E420" s="148" t="s">
        <v>2119</v>
      </c>
      <c r="F420" s="149">
        <v>95</v>
      </c>
      <c r="G420" s="150">
        <v>0</v>
      </c>
      <c r="H420" s="150"/>
      <c r="I420" s="150">
        <v>1</v>
      </c>
      <c r="J420" s="150">
        <v>0</v>
      </c>
      <c r="K420" s="149">
        <v>96</v>
      </c>
      <c r="L420" s="149">
        <v>3322</v>
      </c>
      <c r="M420" s="151">
        <v>2.8898254063816981E-2</v>
      </c>
      <c r="N420" s="149">
        <v>96</v>
      </c>
      <c r="O420" s="149">
        <v>0</v>
      </c>
      <c r="P420" s="149">
        <v>0</v>
      </c>
      <c r="Q420" s="152">
        <v>0</v>
      </c>
      <c r="R420" s="152">
        <v>0</v>
      </c>
    </row>
    <row r="421" spans="1:18" x14ac:dyDescent="0.25">
      <c r="A421" s="148">
        <v>1</v>
      </c>
      <c r="B421" s="148">
        <v>17</v>
      </c>
      <c r="C421" s="148" t="s">
        <v>14427</v>
      </c>
      <c r="D421" s="148">
        <v>1722800</v>
      </c>
      <c r="E421" s="148" t="s">
        <v>2120</v>
      </c>
      <c r="F421" s="149">
        <v>60</v>
      </c>
      <c r="G421" s="150">
        <v>0</v>
      </c>
      <c r="H421" s="150"/>
      <c r="I421" s="150">
        <v>1</v>
      </c>
      <c r="J421" s="150">
        <v>0</v>
      </c>
      <c r="K421" s="149">
        <v>61</v>
      </c>
      <c r="L421" s="149">
        <v>2524</v>
      </c>
      <c r="M421" s="151">
        <v>2.4167987321711569E-2</v>
      </c>
      <c r="N421" s="149">
        <v>61</v>
      </c>
      <c r="O421" s="149">
        <v>0</v>
      </c>
      <c r="P421" s="149">
        <v>0</v>
      </c>
      <c r="Q421" s="152">
        <v>0</v>
      </c>
      <c r="R421" s="152">
        <v>0</v>
      </c>
    </row>
    <row r="422" spans="1:18" x14ac:dyDescent="0.25">
      <c r="A422" s="148">
        <v>1</v>
      </c>
      <c r="B422" s="148">
        <v>17</v>
      </c>
      <c r="C422" s="148" t="s">
        <v>14427</v>
      </c>
      <c r="D422" s="148">
        <v>1722860</v>
      </c>
      <c r="E422" s="148" t="s">
        <v>2121</v>
      </c>
      <c r="F422" s="149">
        <v>17</v>
      </c>
      <c r="G422" s="150">
        <v>0</v>
      </c>
      <c r="H422" s="150"/>
      <c r="I422" s="150">
        <v>0</v>
      </c>
      <c r="J422" s="150">
        <v>0</v>
      </c>
      <c r="K422" s="149">
        <v>17</v>
      </c>
      <c r="L422" s="149">
        <v>125</v>
      </c>
      <c r="M422" s="151">
        <v>0.13600000000000001</v>
      </c>
      <c r="N422" s="149">
        <v>17</v>
      </c>
      <c r="O422" s="149">
        <v>0</v>
      </c>
      <c r="P422" s="149">
        <v>17</v>
      </c>
      <c r="Q422" s="152">
        <v>17</v>
      </c>
      <c r="R422" s="152">
        <v>17</v>
      </c>
    </row>
    <row r="423" spans="1:18" x14ac:dyDescent="0.25">
      <c r="A423" s="148">
        <v>1</v>
      </c>
      <c r="B423" s="148">
        <v>17</v>
      </c>
      <c r="C423" s="148" t="s">
        <v>14427</v>
      </c>
      <c r="D423" s="148">
        <v>1722950</v>
      </c>
      <c r="E423" s="148" t="s">
        <v>2122</v>
      </c>
      <c r="F423" s="149">
        <v>194</v>
      </c>
      <c r="G423" s="150">
        <v>0</v>
      </c>
      <c r="H423" s="150"/>
      <c r="I423" s="150">
        <v>9</v>
      </c>
      <c r="J423" s="150">
        <v>0</v>
      </c>
      <c r="K423" s="149">
        <v>203</v>
      </c>
      <c r="L423" s="149">
        <v>1087</v>
      </c>
      <c r="M423" s="151">
        <v>0.18675252989880406</v>
      </c>
      <c r="N423" s="149">
        <v>203</v>
      </c>
      <c r="O423" s="149">
        <v>203</v>
      </c>
      <c r="P423" s="149">
        <v>203</v>
      </c>
      <c r="Q423" s="152">
        <v>228.23405000000002</v>
      </c>
      <c r="R423" s="152">
        <v>236.64540000000005</v>
      </c>
    </row>
    <row r="424" spans="1:18" x14ac:dyDescent="0.25">
      <c r="A424" s="148">
        <v>1</v>
      </c>
      <c r="B424" s="148">
        <v>17</v>
      </c>
      <c r="C424" s="148" t="s">
        <v>14427</v>
      </c>
      <c r="D424" s="148">
        <v>1722920</v>
      </c>
      <c r="E424" s="148" t="s">
        <v>2123</v>
      </c>
      <c r="F424" s="149">
        <v>14</v>
      </c>
      <c r="G424" s="150">
        <v>0</v>
      </c>
      <c r="H424" s="150"/>
      <c r="I424" s="150">
        <v>1</v>
      </c>
      <c r="J424" s="150">
        <v>0</v>
      </c>
      <c r="K424" s="149">
        <v>15</v>
      </c>
      <c r="L424" s="149">
        <v>179</v>
      </c>
      <c r="M424" s="151">
        <v>8.3798882681564241E-2</v>
      </c>
      <c r="N424" s="149">
        <v>15</v>
      </c>
      <c r="O424" s="149">
        <v>0</v>
      </c>
      <c r="P424" s="149">
        <v>15</v>
      </c>
      <c r="Q424" s="152">
        <v>15</v>
      </c>
      <c r="R424" s="152">
        <v>15</v>
      </c>
    </row>
    <row r="425" spans="1:18" x14ac:dyDescent="0.25">
      <c r="A425" s="148">
        <v>1</v>
      </c>
      <c r="B425" s="148">
        <v>17</v>
      </c>
      <c r="C425" s="148" t="s">
        <v>14427</v>
      </c>
      <c r="D425" s="148">
        <v>1723050</v>
      </c>
      <c r="E425" s="148" t="s">
        <v>2124</v>
      </c>
      <c r="F425" s="149">
        <v>82</v>
      </c>
      <c r="G425" s="150">
        <v>0</v>
      </c>
      <c r="H425" s="150"/>
      <c r="I425" s="150">
        <v>3</v>
      </c>
      <c r="J425" s="150">
        <v>0</v>
      </c>
      <c r="K425" s="149">
        <v>85</v>
      </c>
      <c r="L425" s="149">
        <v>874</v>
      </c>
      <c r="M425" s="151">
        <v>9.7254004576659045E-2</v>
      </c>
      <c r="N425" s="149">
        <v>85</v>
      </c>
      <c r="O425" s="149">
        <v>0</v>
      </c>
      <c r="P425" s="149">
        <v>85</v>
      </c>
      <c r="Q425" s="152">
        <v>85</v>
      </c>
      <c r="R425" s="152">
        <v>85</v>
      </c>
    </row>
    <row r="426" spans="1:18" x14ac:dyDescent="0.25">
      <c r="A426" s="148">
        <v>1</v>
      </c>
      <c r="B426" s="148">
        <v>17</v>
      </c>
      <c r="C426" s="148" t="s">
        <v>14427</v>
      </c>
      <c r="D426" s="148">
        <v>1708100</v>
      </c>
      <c r="E426" s="148" t="s">
        <v>2125</v>
      </c>
      <c r="F426" s="149">
        <v>300</v>
      </c>
      <c r="G426" s="150">
        <v>0</v>
      </c>
      <c r="H426" s="150"/>
      <c r="I426" s="150">
        <v>4</v>
      </c>
      <c r="J426" s="150">
        <v>0</v>
      </c>
      <c r="K426" s="149">
        <v>304</v>
      </c>
      <c r="L426" s="149">
        <v>872</v>
      </c>
      <c r="M426" s="151">
        <v>0.34862385321100919</v>
      </c>
      <c r="N426" s="149">
        <v>304</v>
      </c>
      <c r="O426" s="149">
        <v>304</v>
      </c>
      <c r="P426" s="149">
        <v>304</v>
      </c>
      <c r="Q426" s="152">
        <v>544.26099999999985</v>
      </c>
      <c r="R426" s="152">
        <v>776.55359999999985</v>
      </c>
    </row>
    <row r="427" spans="1:18" x14ac:dyDescent="0.25">
      <c r="A427" s="148">
        <v>1</v>
      </c>
      <c r="B427" s="148">
        <v>17</v>
      </c>
      <c r="C427" s="148" t="s">
        <v>14427</v>
      </c>
      <c r="D427" s="148">
        <v>1722980</v>
      </c>
      <c r="E427" s="148" t="s">
        <v>2126</v>
      </c>
      <c r="F427" s="149">
        <v>299</v>
      </c>
      <c r="G427" s="150">
        <v>0</v>
      </c>
      <c r="H427" s="150"/>
      <c r="I427" s="150">
        <v>12</v>
      </c>
      <c r="J427" s="150">
        <v>0</v>
      </c>
      <c r="K427" s="149">
        <v>311</v>
      </c>
      <c r="L427" s="149">
        <v>1263</v>
      </c>
      <c r="M427" s="151">
        <v>0.24623911322248615</v>
      </c>
      <c r="N427" s="149">
        <v>311</v>
      </c>
      <c r="O427" s="149">
        <v>311</v>
      </c>
      <c r="P427" s="149">
        <v>311</v>
      </c>
      <c r="Q427" s="152">
        <v>420.48147500000016</v>
      </c>
      <c r="R427" s="152">
        <v>488.72600000000023</v>
      </c>
    </row>
    <row r="428" spans="1:18" x14ac:dyDescent="0.25">
      <c r="A428" s="148">
        <v>1</v>
      </c>
      <c r="B428" s="148">
        <v>17</v>
      </c>
      <c r="C428" s="148" t="s">
        <v>14427</v>
      </c>
      <c r="D428" s="148">
        <v>1723070</v>
      </c>
      <c r="E428" s="148" t="s">
        <v>2127</v>
      </c>
      <c r="F428" s="149">
        <v>233</v>
      </c>
      <c r="G428" s="150">
        <v>0</v>
      </c>
      <c r="H428" s="150"/>
      <c r="I428" s="150">
        <v>7</v>
      </c>
      <c r="J428" s="150">
        <v>0</v>
      </c>
      <c r="K428" s="149">
        <v>240</v>
      </c>
      <c r="L428" s="149">
        <v>7271</v>
      </c>
      <c r="M428" s="151">
        <v>3.3007839361848437E-2</v>
      </c>
      <c r="N428" s="149">
        <v>240</v>
      </c>
      <c r="O428" s="149">
        <v>0</v>
      </c>
      <c r="P428" s="149">
        <v>0</v>
      </c>
      <c r="Q428" s="152">
        <v>0</v>
      </c>
      <c r="R428" s="152">
        <v>0</v>
      </c>
    </row>
    <row r="429" spans="1:18" x14ac:dyDescent="0.25">
      <c r="A429" s="148">
        <v>1</v>
      </c>
      <c r="B429" s="148">
        <v>17</v>
      </c>
      <c r="C429" s="148" t="s">
        <v>14427</v>
      </c>
      <c r="D429" s="148">
        <v>1723090</v>
      </c>
      <c r="E429" s="148" t="s">
        <v>2128</v>
      </c>
      <c r="F429" s="149">
        <v>52</v>
      </c>
      <c r="G429" s="150">
        <v>0</v>
      </c>
      <c r="H429" s="150"/>
      <c r="I429" s="150">
        <v>1</v>
      </c>
      <c r="J429" s="150">
        <v>0</v>
      </c>
      <c r="K429" s="149">
        <v>53</v>
      </c>
      <c r="L429" s="149">
        <v>1945</v>
      </c>
      <c r="M429" s="151">
        <v>2.7249357326478148E-2</v>
      </c>
      <c r="N429" s="149">
        <v>53</v>
      </c>
      <c r="O429" s="149">
        <v>0</v>
      </c>
      <c r="P429" s="149">
        <v>0</v>
      </c>
      <c r="Q429" s="152">
        <v>0</v>
      </c>
      <c r="R429" s="152">
        <v>0</v>
      </c>
    </row>
    <row r="430" spans="1:18" x14ac:dyDescent="0.25">
      <c r="A430" s="148">
        <v>1</v>
      </c>
      <c r="B430" s="148">
        <v>17</v>
      </c>
      <c r="C430" s="148" t="s">
        <v>14427</v>
      </c>
      <c r="D430" s="148">
        <v>1723100</v>
      </c>
      <c r="E430" s="148" t="s">
        <v>2129</v>
      </c>
      <c r="F430" s="149">
        <v>176</v>
      </c>
      <c r="G430" s="150">
        <v>0</v>
      </c>
      <c r="H430" s="150"/>
      <c r="I430" s="150">
        <v>3</v>
      </c>
      <c r="J430" s="150">
        <v>0</v>
      </c>
      <c r="K430" s="149">
        <v>179</v>
      </c>
      <c r="L430" s="149">
        <v>1446</v>
      </c>
      <c r="M430" s="151">
        <v>0.12378976486860305</v>
      </c>
      <c r="N430" s="149">
        <v>179</v>
      </c>
      <c r="O430" s="149">
        <v>0</v>
      </c>
      <c r="P430" s="149">
        <v>179</v>
      </c>
      <c r="Q430" s="152">
        <v>179</v>
      </c>
      <c r="R430" s="152">
        <v>179</v>
      </c>
    </row>
    <row r="431" spans="1:18" x14ac:dyDescent="0.25">
      <c r="A431" s="148">
        <v>1</v>
      </c>
      <c r="B431" s="148">
        <v>17</v>
      </c>
      <c r="C431" s="148" t="s">
        <v>14427</v>
      </c>
      <c r="D431" s="148">
        <v>1713440</v>
      </c>
      <c r="E431" s="148" t="s">
        <v>2130</v>
      </c>
      <c r="F431" s="149">
        <v>85</v>
      </c>
      <c r="G431" s="150">
        <v>0</v>
      </c>
      <c r="H431" s="150"/>
      <c r="I431" s="150">
        <v>1</v>
      </c>
      <c r="J431" s="150">
        <v>0</v>
      </c>
      <c r="K431" s="149">
        <v>86</v>
      </c>
      <c r="L431" s="149">
        <v>410</v>
      </c>
      <c r="M431" s="151">
        <v>0.2097560975609756</v>
      </c>
      <c r="N431" s="149">
        <v>86</v>
      </c>
      <c r="O431" s="149">
        <v>86</v>
      </c>
      <c r="P431" s="149">
        <v>86</v>
      </c>
      <c r="Q431" s="152">
        <v>102.59150000000002</v>
      </c>
      <c r="R431" s="152">
        <v>108.12200000000001</v>
      </c>
    </row>
    <row r="432" spans="1:18" x14ac:dyDescent="0.25">
      <c r="A432" s="148">
        <v>1</v>
      </c>
      <c r="B432" s="148">
        <v>17</v>
      </c>
      <c r="C432" s="148" t="s">
        <v>14427</v>
      </c>
      <c r="D432" s="148">
        <v>1723160</v>
      </c>
      <c r="E432" s="148" t="s">
        <v>2131</v>
      </c>
      <c r="F432" s="149">
        <v>8</v>
      </c>
      <c r="G432" s="150">
        <v>0</v>
      </c>
      <c r="H432" s="150"/>
      <c r="I432" s="150">
        <v>0</v>
      </c>
      <c r="J432" s="150">
        <v>0</v>
      </c>
      <c r="K432" s="149">
        <v>8</v>
      </c>
      <c r="L432" s="149">
        <v>117</v>
      </c>
      <c r="M432" s="151">
        <v>6.8376068376068383E-2</v>
      </c>
      <c r="N432" s="149">
        <v>0</v>
      </c>
      <c r="O432" s="149">
        <v>0</v>
      </c>
      <c r="P432" s="149">
        <v>0</v>
      </c>
      <c r="Q432" s="152">
        <v>0</v>
      </c>
      <c r="R432" s="152">
        <v>0</v>
      </c>
    </row>
    <row r="433" spans="1:18" x14ac:dyDescent="0.25">
      <c r="A433" s="148">
        <v>1</v>
      </c>
      <c r="B433" s="148">
        <v>17</v>
      </c>
      <c r="C433" s="148" t="s">
        <v>14427</v>
      </c>
      <c r="D433" s="148">
        <v>1723200</v>
      </c>
      <c r="E433" s="148" t="s">
        <v>2132</v>
      </c>
      <c r="F433" s="149">
        <v>120</v>
      </c>
      <c r="G433" s="150">
        <v>6</v>
      </c>
      <c r="H433" s="150"/>
      <c r="I433" s="150">
        <v>2</v>
      </c>
      <c r="J433" s="150">
        <v>0</v>
      </c>
      <c r="K433" s="149">
        <v>128</v>
      </c>
      <c r="L433" s="149">
        <v>1841</v>
      </c>
      <c r="M433" s="151">
        <v>6.9527430744160776E-2</v>
      </c>
      <c r="N433" s="149">
        <v>128</v>
      </c>
      <c r="O433" s="149">
        <v>0</v>
      </c>
      <c r="P433" s="149">
        <v>128</v>
      </c>
      <c r="Q433" s="152">
        <v>128</v>
      </c>
      <c r="R433" s="152">
        <v>128</v>
      </c>
    </row>
    <row r="434" spans="1:18" x14ac:dyDescent="0.25">
      <c r="A434" s="148">
        <v>1</v>
      </c>
      <c r="B434" s="148">
        <v>17</v>
      </c>
      <c r="C434" s="148" t="s">
        <v>14427</v>
      </c>
      <c r="D434" s="148">
        <v>1723250</v>
      </c>
      <c r="E434" s="148" t="s">
        <v>2133</v>
      </c>
      <c r="F434" s="149">
        <v>237</v>
      </c>
      <c r="G434" s="150">
        <v>0</v>
      </c>
      <c r="H434" s="150"/>
      <c r="I434" s="150">
        <v>12</v>
      </c>
      <c r="J434" s="150">
        <v>0</v>
      </c>
      <c r="K434" s="149">
        <v>249</v>
      </c>
      <c r="L434" s="149">
        <v>1427</v>
      </c>
      <c r="M434" s="151">
        <v>0.17449194113524877</v>
      </c>
      <c r="N434" s="149">
        <v>249</v>
      </c>
      <c r="O434" s="149">
        <v>249</v>
      </c>
      <c r="P434" s="149">
        <v>249</v>
      </c>
      <c r="Q434" s="152">
        <v>269.00504999999993</v>
      </c>
      <c r="R434" s="152">
        <v>275.6733999999999</v>
      </c>
    </row>
    <row r="435" spans="1:18" x14ac:dyDescent="0.25">
      <c r="A435" s="148">
        <v>1</v>
      </c>
      <c r="B435" s="148">
        <v>17</v>
      </c>
      <c r="C435" s="148" t="s">
        <v>14427</v>
      </c>
      <c r="D435" s="148">
        <v>1709210</v>
      </c>
      <c r="E435" s="148" t="s">
        <v>2134</v>
      </c>
      <c r="F435" s="149">
        <v>54</v>
      </c>
      <c r="G435" s="150">
        <v>0</v>
      </c>
      <c r="H435" s="150"/>
      <c r="I435" s="150">
        <v>2</v>
      </c>
      <c r="J435" s="150">
        <v>0</v>
      </c>
      <c r="K435" s="149">
        <v>56</v>
      </c>
      <c r="L435" s="149">
        <v>633</v>
      </c>
      <c r="M435" s="151">
        <v>8.8467614533965247E-2</v>
      </c>
      <c r="N435" s="149">
        <v>56</v>
      </c>
      <c r="O435" s="149">
        <v>0</v>
      </c>
      <c r="P435" s="149">
        <v>56</v>
      </c>
      <c r="Q435" s="152">
        <v>56</v>
      </c>
      <c r="R435" s="152">
        <v>56</v>
      </c>
    </row>
    <row r="436" spans="1:18" x14ac:dyDescent="0.25">
      <c r="A436" s="148">
        <v>1</v>
      </c>
      <c r="B436" s="148">
        <v>17</v>
      </c>
      <c r="C436" s="148" t="s">
        <v>14427</v>
      </c>
      <c r="D436" s="148">
        <v>1723350</v>
      </c>
      <c r="E436" s="148" t="s">
        <v>2135</v>
      </c>
      <c r="F436" s="149">
        <v>256</v>
      </c>
      <c r="G436" s="150">
        <v>0</v>
      </c>
      <c r="H436" s="150"/>
      <c r="I436" s="150">
        <v>8</v>
      </c>
      <c r="J436" s="150">
        <v>0</v>
      </c>
      <c r="K436" s="149">
        <v>264</v>
      </c>
      <c r="L436" s="149">
        <v>3998</v>
      </c>
      <c r="M436" s="151">
        <v>6.6033016508254133E-2</v>
      </c>
      <c r="N436" s="149">
        <v>264</v>
      </c>
      <c r="O436" s="149">
        <v>0</v>
      </c>
      <c r="P436" s="149">
        <v>264</v>
      </c>
      <c r="Q436" s="152">
        <v>264</v>
      </c>
      <c r="R436" s="152">
        <v>264</v>
      </c>
    </row>
    <row r="437" spans="1:18" x14ac:dyDescent="0.25">
      <c r="A437" s="148">
        <v>1</v>
      </c>
      <c r="B437" s="148">
        <v>17</v>
      </c>
      <c r="C437" s="148" t="s">
        <v>14427</v>
      </c>
      <c r="D437" s="148">
        <v>1723460</v>
      </c>
      <c r="E437" s="148" t="s">
        <v>2136</v>
      </c>
      <c r="F437" s="149">
        <v>272</v>
      </c>
      <c r="G437" s="150">
        <v>0</v>
      </c>
      <c r="H437" s="150"/>
      <c r="I437" s="150">
        <v>4</v>
      </c>
      <c r="J437" s="150">
        <v>0</v>
      </c>
      <c r="K437" s="149">
        <v>276</v>
      </c>
      <c r="L437" s="149">
        <v>3526</v>
      </c>
      <c r="M437" s="151">
        <v>7.8275666477595013E-2</v>
      </c>
      <c r="N437" s="149">
        <v>276</v>
      </c>
      <c r="O437" s="149">
        <v>0</v>
      </c>
      <c r="P437" s="149">
        <v>276</v>
      </c>
      <c r="Q437" s="152">
        <v>276</v>
      </c>
      <c r="R437" s="152">
        <v>276</v>
      </c>
    </row>
    <row r="438" spans="1:18" x14ac:dyDescent="0.25">
      <c r="A438" s="148">
        <v>1</v>
      </c>
      <c r="B438" s="148">
        <v>17</v>
      </c>
      <c r="C438" s="148" t="s">
        <v>14427</v>
      </c>
      <c r="D438" s="148">
        <v>1700120</v>
      </c>
      <c r="E438" s="148" t="s">
        <v>2137</v>
      </c>
      <c r="F438" s="149">
        <v>12</v>
      </c>
      <c r="G438" s="150">
        <v>0</v>
      </c>
      <c r="H438" s="150"/>
      <c r="I438" s="150">
        <v>0</v>
      </c>
      <c r="J438" s="150">
        <v>0</v>
      </c>
      <c r="K438" s="149">
        <v>12</v>
      </c>
      <c r="L438" s="149">
        <v>113</v>
      </c>
      <c r="M438" s="151">
        <v>0.10619469026548672</v>
      </c>
      <c r="N438" s="149">
        <v>12</v>
      </c>
      <c r="O438" s="149">
        <v>0</v>
      </c>
      <c r="P438" s="149">
        <v>12</v>
      </c>
      <c r="Q438" s="152">
        <v>12</v>
      </c>
      <c r="R438" s="152">
        <v>12</v>
      </c>
    </row>
    <row r="439" spans="1:18" x14ac:dyDescent="0.25">
      <c r="A439" s="148">
        <v>1</v>
      </c>
      <c r="B439" s="148">
        <v>17</v>
      </c>
      <c r="C439" s="148" t="s">
        <v>14427</v>
      </c>
      <c r="D439" s="148">
        <v>1740920</v>
      </c>
      <c r="E439" s="148" t="s">
        <v>2138</v>
      </c>
      <c r="F439" s="149">
        <v>49</v>
      </c>
      <c r="G439" s="150">
        <v>0</v>
      </c>
      <c r="H439" s="150"/>
      <c r="I439" s="150">
        <v>4</v>
      </c>
      <c r="J439" s="150">
        <v>0</v>
      </c>
      <c r="K439" s="149">
        <v>53</v>
      </c>
      <c r="L439" s="149">
        <v>388</v>
      </c>
      <c r="M439" s="151">
        <v>0.13659793814432988</v>
      </c>
      <c r="N439" s="149">
        <v>53</v>
      </c>
      <c r="O439" s="149">
        <v>0</v>
      </c>
      <c r="P439" s="149">
        <v>53</v>
      </c>
      <c r="Q439" s="152">
        <v>53</v>
      </c>
      <c r="R439" s="152">
        <v>53</v>
      </c>
    </row>
    <row r="440" spans="1:18" x14ac:dyDescent="0.25">
      <c r="A440" s="148">
        <v>1</v>
      </c>
      <c r="B440" s="148">
        <v>17</v>
      </c>
      <c r="C440" s="148" t="s">
        <v>14427</v>
      </c>
      <c r="D440" s="148">
        <v>1723700</v>
      </c>
      <c r="E440" s="148" t="s">
        <v>2139</v>
      </c>
      <c r="F440" s="149">
        <v>25</v>
      </c>
      <c r="G440" s="150">
        <v>0</v>
      </c>
      <c r="H440" s="150"/>
      <c r="I440" s="150">
        <v>1</v>
      </c>
      <c r="J440" s="150">
        <v>0</v>
      </c>
      <c r="K440" s="149">
        <v>26</v>
      </c>
      <c r="L440" s="149">
        <v>105</v>
      </c>
      <c r="M440" s="151">
        <v>0.24761904761904763</v>
      </c>
      <c r="N440" s="149">
        <v>26</v>
      </c>
      <c r="O440" s="149">
        <v>26</v>
      </c>
      <c r="P440" s="149">
        <v>26</v>
      </c>
      <c r="Q440" s="152">
        <v>35.319125000000007</v>
      </c>
      <c r="R440" s="152">
        <v>41.210000000000008</v>
      </c>
    </row>
    <row r="441" spans="1:18" x14ac:dyDescent="0.25">
      <c r="A441" s="148">
        <v>1</v>
      </c>
      <c r="B441" s="148">
        <v>17</v>
      </c>
      <c r="C441" s="148" t="s">
        <v>14427</v>
      </c>
      <c r="D441" s="148">
        <v>1723850</v>
      </c>
      <c r="E441" s="148" t="s">
        <v>2140</v>
      </c>
      <c r="F441" s="149">
        <v>439</v>
      </c>
      <c r="G441" s="150">
        <v>0</v>
      </c>
      <c r="H441" s="150"/>
      <c r="I441" s="150">
        <v>6</v>
      </c>
      <c r="J441" s="150">
        <v>0</v>
      </c>
      <c r="K441" s="149">
        <v>445</v>
      </c>
      <c r="L441" s="149">
        <v>2589</v>
      </c>
      <c r="M441" s="151">
        <v>0.17188103514870606</v>
      </c>
      <c r="N441" s="149">
        <v>445</v>
      </c>
      <c r="O441" s="149">
        <v>445</v>
      </c>
      <c r="P441" s="149">
        <v>445</v>
      </c>
      <c r="Q441" s="152">
        <v>476.22534999999988</v>
      </c>
      <c r="R441" s="152">
        <v>486.63379999999984</v>
      </c>
    </row>
    <row r="442" spans="1:18" x14ac:dyDescent="0.25">
      <c r="A442" s="148">
        <v>1</v>
      </c>
      <c r="B442" s="148">
        <v>17</v>
      </c>
      <c r="C442" s="148" t="s">
        <v>14427</v>
      </c>
      <c r="D442" s="148">
        <v>1723880</v>
      </c>
      <c r="E442" s="148" t="s">
        <v>2141</v>
      </c>
      <c r="F442" s="149">
        <v>193</v>
      </c>
      <c r="G442" s="150">
        <v>0</v>
      </c>
      <c r="H442" s="150"/>
      <c r="I442" s="150">
        <v>3</v>
      </c>
      <c r="J442" s="150">
        <v>0</v>
      </c>
      <c r="K442" s="149">
        <v>196</v>
      </c>
      <c r="L442" s="149">
        <v>4401</v>
      </c>
      <c r="M442" s="151">
        <v>4.4535332878891158E-2</v>
      </c>
      <c r="N442" s="149">
        <v>196</v>
      </c>
      <c r="O442" s="149">
        <v>0</v>
      </c>
      <c r="P442" s="149">
        <v>0</v>
      </c>
      <c r="Q442" s="152">
        <v>0</v>
      </c>
      <c r="R442" s="152">
        <v>0</v>
      </c>
    </row>
    <row r="443" spans="1:18" x14ac:dyDescent="0.25">
      <c r="A443" s="148">
        <v>1</v>
      </c>
      <c r="B443" s="148">
        <v>17</v>
      </c>
      <c r="C443" s="148" t="s">
        <v>14427</v>
      </c>
      <c r="D443" s="148">
        <v>1723920</v>
      </c>
      <c r="E443" s="148" t="s">
        <v>2142</v>
      </c>
      <c r="F443" s="149">
        <v>438</v>
      </c>
      <c r="G443" s="150">
        <v>0</v>
      </c>
      <c r="H443" s="150"/>
      <c r="I443" s="150">
        <v>39</v>
      </c>
      <c r="J443" s="150">
        <v>0</v>
      </c>
      <c r="K443" s="149">
        <v>477</v>
      </c>
      <c r="L443" s="149">
        <v>2030</v>
      </c>
      <c r="M443" s="151">
        <v>0.23497536945812808</v>
      </c>
      <c r="N443" s="149">
        <v>477</v>
      </c>
      <c r="O443" s="149">
        <v>477</v>
      </c>
      <c r="P443" s="149">
        <v>477</v>
      </c>
      <c r="Q443" s="152">
        <v>618.66975000000002</v>
      </c>
      <c r="R443" s="152">
        <v>694.06000000000006</v>
      </c>
    </row>
    <row r="444" spans="1:18" x14ac:dyDescent="0.25">
      <c r="A444" s="148">
        <v>1</v>
      </c>
      <c r="B444" s="148">
        <v>17</v>
      </c>
      <c r="C444" s="148" t="s">
        <v>14427</v>
      </c>
      <c r="D444" s="148">
        <v>1723970</v>
      </c>
      <c r="E444" s="148" t="s">
        <v>2143</v>
      </c>
      <c r="F444" s="149">
        <v>315</v>
      </c>
      <c r="G444" s="150">
        <v>0</v>
      </c>
      <c r="H444" s="150"/>
      <c r="I444" s="150">
        <v>12</v>
      </c>
      <c r="J444" s="150">
        <v>0</v>
      </c>
      <c r="K444" s="149">
        <v>327</v>
      </c>
      <c r="L444" s="149">
        <v>721</v>
      </c>
      <c r="M444" s="151">
        <v>0.45353675450762831</v>
      </c>
      <c r="N444" s="149">
        <v>327</v>
      </c>
      <c r="O444" s="149">
        <v>327</v>
      </c>
      <c r="P444" s="149">
        <v>327</v>
      </c>
      <c r="Q444" s="152">
        <v>734.31832500000007</v>
      </c>
      <c r="R444" s="152">
        <v>1198.5140000000001</v>
      </c>
    </row>
    <row r="445" spans="1:18" x14ac:dyDescent="0.25">
      <c r="A445" s="148">
        <v>1</v>
      </c>
      <c r="B445" s="148">
        <v>17</v>
      </c>
      <c r="C445" s="148" t="s">
        <v>14427</v>
      </c>
      <c r="D445" s="148">
        <v>1724000</v>
      </c>
      <c r="E445" s="148" t="s">
        <v>2144</v>
      </c>
      <c r="F445" s="149">
        <v>161</v>
      </c>
      <c r="G445" s="150">
        <v>0</v>
      </c>
      <c r="H445" s="150"/>
      <c r="I445" s="150">
        <v>3</v>
      </c>
      <c r="J445" s="150">
        <v>0</v>
      </c>
      <c r="K445" s="149">
        <v>164</v>
      </c>
      <c r="L445" s="149">
        <v>1516</v>
      </c>
      <c r="M445" s="151">
        <v>0.10817941952506596</v>
      </c>
      <c r="N445" s="149">
        <v>164</v>
      </c>
      <c r="O445" s="149">
        <v>0</v>
      </c>
      <c r="P445" s="149">
        <v>164</v>
      </c>
      <c r="Q445" s="152">
        <v>164</v>
      </c>
      <c r="R445" s="152">
        <v>164</v>
      </c>
    </row>
    <row r="446" spans="1:18" x14ac:dyDescent="0.25">
      <c r="A446" s="148">
        <v>1</v>
      </c>
      <c r="B446" s="148">
        <v>17</v>
      </c>
      <c r="C446" s="148" t="s">
        <v>14427</v>
      </c>
      <c r="D446" s="148">
        <v>1724060</v>
      </c>
      <c r="E446" s="148" t="s">
        <v>2145</v>
      </c>
      <c r="F446" s="149">
        <v>133</v>
      </c>
      <c r="G446" s="150">
        <v>0</v>
      </c>
      <c r="H446" s="150"/>
      <c r="I446" s="150">
        <v>6</v>
      </c>
      <c r="J446" s="150">
        <v>0</v>
      </c>
      <c r="K446" s="149">
        <v>139</v>
      </c>
      <c r="L446" s="149">
        <v>3477</v>
      </c>
      <c r="M446" s="151">
        <v>3.997699165947656E-2</v>
      </c>
      <c r="N446" s="149">
        <v>139</v>
      </c>
      <c r="O446" s="149">
        <v>0</v>
      </c>
      <c r="P446" s="149">
        <v>0</v>
      </c>
      <c r="Q446" s="152">
        <v>0</v>
      </c>
      <c r="R446" s="152">
        <v>0</v>
      </c>
    </row>
    <row r="447" spans="1:18" x14ac:dyDescent="0.25">
      <c r="A447" s="148">
        <v>1</v>
      </c>
      <c r="B447" s="148">
        <v>17</v>
      </c>
      <c r="C447" s="148" t="s">
        <v>14427</v>
      </c>
      <c r="D447" s="148">
        <v>1724090</v>
      </c>
      <c r="E447" s="148" t="s">
        <v>2146</v>
      </c>
      <c r="F447" s="149">
        <v>645</v>
      </c>
      <c r="G447" s="150">
        <v>0</v>
      </c>
      <c r="H447" s="150"/>
      <c r="I447" s="150">
        <v>9</v>
      </c>
      <c r="J447" s="150">
        <v>0</v>
      </c>
      <c r="K447" s="149">
        <v>654</v>
      </c>
      <c r="L447" s="149">
        <v>7541</v>
      </c>
      <c r="M447" s="151">
        <v>8.6725898421959949E-2</v>
      </c>
      <c r="N447" s="149">
        <v>654</v>
      </c>
      <c r="O447" s="149">
        <v>0</v>
      </c>
      <c r="P447" s="149">
        <v>654</v>
      </c>
      <c r="Q447" s="152">
        <v>654</v>
      </c>
      <c r="R447" s="152">
        <v>654</v>
      </c>
    </row>
    <row r="448" spans="1:18" x14ac:dyDescent="0.25">
      <c r="A448" s="148">
        <v>1</v>
      </c>
      <c r="B448" s="148">
        <v>17</v>
      </c>
      <c r="C448" s="148" t="s">
        <v>14427</v>
      </c>
      <c r="D448" s="148">
        <v>1724120</v>
      </c>
      <c r="E448" s="148" t="s">
        <v>2147</v>
      </c>
      <c r="F448" s="149">
        <v>10</v>
      </c>
      <c r="G448" s="150">
        <v>0</v>
      </c>
      <c r="H448" s="150"/>
      <c r="I448" s="150">
        <v>0</v>
      </c>
      <c r="J448" s="150">
        <v>0</v>
      </c>
      <c r="K448" s="149">
        <v>10</v>
      </c>
      <c r="L448" s="149">
        <v>60</v>
      </c>
      <c r="M448" s="151">
        <v>0.16666666666666666</v>
      </c>
      <c r="N448" s="149">
        <v>10</v>
      </c>
      <c r="O448" s="149">
        <v>10</v>
      </c>
      <c r="P448" s="149">
        <v>10</v>
      </c>
      <c r="Q448" s="152">
        <v>10.488999999999995</v>
      </c>
      <c r="R448" s="152">
        <v>10.651999999999996</v>
      </c>
    </row>
    <row r="449" spans="1:18" x14ac:dyDescent="0.25">
      <c r="A449" s="148">
        <v>1</v>
      </c>
      <c r="B449" s="148">
        <v>17</v>
      </c>
      <c r="C449" s="148" t="s">
        <v>14427</v>
      </c>
      <c r="D449" s="148">
        <v>1724270</v>
      </c>
      <c r="E449" s="148" t="s">
        <v>2148</v>
      </c>
      <c r="F449" s="149">
        <v>62</v>
      </c>
      <c r="G449" s="150">
        <v>0</v>
      </c>
      <c r="H449" s="150"/>
      <c r="I449" s="150">
        <v>2</v>
      </c>
      <c r="J449" s="150">
        <v>0</v>
      </c>
      <c r="K449" s="149">
        <v>64</v>
      </c>
      <c r="L449" s="149">
        <v>1682</v>
      </c>
      <c r="M449" s="151">
        <v>3.8049940546967892E-2</v>
      </c>
      <c r="N449" s="149">
        <v>64</v>
      </c>
      <c r="O449" s="149">
        <v>0</v>
      </c>
      <c r="P449" s="149">
        <v>0</v>
      </c>
      <c r="Q449" s="152">
        <v>0</v>
      </c>
      <c r="R449" s="152">
        <v>0</v>
      </c>
    </row>
    <row r="450" spans="1:18" x14ac:dyDescent="0.25">
      <c r="A450" s="148">
        <v>1</v>
      </c>
      <c r="B450" s="148">
        <v>17</v>
      </c>
      <c r="C450" s="148" t="s">
        <v>14427</v>
      </c>
      <c r="D450" s="148">
        <v>1724330</v>
      </c>
      <c r="E450" s="148" t="s">
        <v>2149</v>
      </c>
      <c r="F450" s="149">
        <v>403</v>
      </c>
      <c r="G450" s="150">
        <v>0</v>
      </c>
      <c r="H450" s="150"/>
      <c r="I450" s="150">
        <v>6</v>
      </c>
      <c r="J450" s="150">
        <v>0</v>
      </c>
      <c r="K450" s="149">
        <v>409</v>
      </c>
      <c r="L450" s="149">
        <v>2419</v>
      </c>
      <c r="M450" s="151">
        <v>0.16907813145928069</v>
      </c>
      <c r="N450" s="149">
        <v>409</v>
      </c>
      <c r="O450" s="149">
        <v>409</v>
      </c>
      <c r="P450" s="149">
        <v>409</v>
      </c>
      <c r="Q450" s="152">
        <v>433.08985000000013</v>
      </c>
      <c r="R450" s="152">
        <v>441.11980000000017</v>
      </c>
    </row>
    <row r="451" spans="1:18" x14ac:dyDescent="0.25">
      <c r="A451" s="148">
        <v>1</v>
      </c>
      <c r="B451" s="148">
        <v>17</v>
      </c>
      <c r="C451" s="148" t="s">
        <v>14427</v>
      </c>
      <c r="D451" s="148">
        <v>1724390</v>
      </c>
      <c r="E451" s="148" t="s">
        <v>2150</v>
      </c>
      <c r="F451" s="149">
        <v>167</v>
      </c>
      <c r="G451" s="150">
        <v>0</v>
      </c>
      <c r="H451" s="150"/>
      <c r="I451" s="150">
        <v>3</v>
      </c>
      <c r="J451" s="150">
        <v>0</v>
      </c>
      <c r="K451" s="149">
        <v>170</v>
      </c>
      <c r="L451" s="149">
        <v>2053</v>
      </c>
      <c r="M451" s="151">
        <v>8.2805650267900627E-2</v>
      </c>
      <c r="N451" s="149">
        <v>170</v>
      </c>
      <c r="O451" s="149">
        <v>0</v>
      </c>
      <c r="P451" s="149">
        <v>170</v>
      </c>
      <c r="Q451" s="152">
        <v>170</v>
      </c>
      <c r="R451" s="152">
        <v>170</v>
      </c>
    </row>
    <row r="452" spans="1:18" x14ac:dyDescent="0.25">
      <c r="A452" s="148">
        <v>1</v>
      </c>
      <c r="B452" s="148">
        <v>17</v>
      </c>
      <c r="C452" s="148" t="s">
        <v>14427</v>
      </c>
      <c r="D452" s="148">
        <v>1724570</v>
      </c>
      <c r="E452" s="148" t="s">
        <v>2151</v>
      </c>
      <c r="F452" s="149">
        <v>50</v>
      </c>
      <c r="G452" s="150">
        <v>0</v>
      </c>
      <c r="H452" s="150"/>
      <c r="I452" s="150">
        <v>2</v>
      </c>
      <c r="J452" s="150">
        <v>0</v>
      </c>
      <c r="K452" s="149">
        <v>52</v>
      </c>
      <c r="L452" s="149">
        <v>806</v>
      </c>
      <c r="M452" s="151">
        <v>6.4516129032258063E-2</v>
      </c>
      <c r="N452" s="149">
        <v>52</v>
      </c>
      <c r="O452" s="149">
        <v>0</v>
      </c>
      <c r="P452" s="149">
        <v>52</v>
      </c>
      <c r="Q452" s="152">
        <v>52</v>
      </c>
      <c r="R452" s="152">
        <v>52</v>
      </c>
    </row>
    <row r="453" spans="1:18" x14ac:dyDescent="0.25">
      <c r="A453" s="148">
        <v>1</v>
      </c>
      <c r="B453" s="148">
        <v>17</v>
      </c>
      <c r="C453" s="148" t="s">
        <v>14427</v>
      </c>
      <c r="D453" s="148">
        <v>1700077</v>
      </c>
      <c r="E453" s="148" t="s">
        <v>2152</v>
      </c>
      <c r="F453" s="149">
        <v>97</v>
      </c>
      <c r="G453" s="150">
        <v>0</v>
      </c>
      <c r="H453" s="150"/>
      <c r="I453" s="150">
        <v>3</v>
      </c>
      <c r="J453" s="150">
        <v>0</v>
      </c>
      <c r="K453" s="149">
        <v>100</v>
      </c>
      <c r="L453" s="149">
        <v>1138</v>
      </c>
      <c r="M453" s="151">
        <v>8.7873462214411252E-2</v>
      </c>
      <c r="N453" s="149">
        <v>100</v>
      </c>
      <c r="O453" s="149">
        <v>0</v>
      </c>
      <c r="P453" s="149">
        <v>100</v>
      </c>
      <c r="Q453" s="152">
        <v>100</v>
      </c>
      <c r="R453" s="152">
        <v>100</v>
      </c>
    </row>
    <row r="454" spans="1:18" x14ac:dyDescent="0.25">
      <c r="A454" s="148">
        <v>1</v>
      </c>
      <c r="B454" s="148">
        <v>17</v>
      </c>
      <c r="C454" s="148" t="s">
        <v>14427</v>
      </c>
      <c r="D454" s="148">
        <v>1724600</v>
      </c>
      <c r="E454" s="148" t="s">
        <v>2153</v>
      </c>
      <c r="F454" s="149">
        <v>763</v>
      </c>
      <c r="G454" s="150">
        <v>0</v>
      </c>
      <c r="H454" s="150"/>
      <c r="I454" s="150">
        <v>33</v>
      </c>
      <c r="J454" s="150">
        <v>0</v>
      </c>
      <c r="K454" s="149">
        <v>796</v>
      </c>
      <c r="L454" s="149">
        <v>4124</v>
      </c>
      <c r="M454" s="151">
        <v>0.19301648884578079</v>
      </c>
      <c r="N454" s="149">
        <v>796</v>
      </c>
      <c r="O454" s="149">
        <v>796</v>
      </c>
      <c r="P454" s="149">
        <v>796</v>
      </c>
      <c r="Q454" s="152">
        <v>911.11059999999998</v>
      </c>
      <c r="R454" s="152">
        <v>949.48080000000004</v>
      </c>
    </row>
    <row r="455" spans="1:18" x14ac:dyDescent="0.25">
      <c r="A455" s="148">
        <v>1</v>
      </c>
      <c r="B455" s="148">
        <v>17</v>
      </c>
      <c r="C455" s="148" t="s">
        <v>14427</v>
      </c>
      <c r="D455" s="148">
        <v>1724650</v>
      </c>
      <c r="E455" s="148" t="s">
        <v>2154</v>
      </c>
      <c r="F455" s="149">
        <v>110</v>
      </c>
      <c r="G455" s="150">
        <v>0</v>
      </c>
      <c r="H455" s="150"/>
      <c r="I455" s="150">
        <v>4</v>
      </c>
      <c r="J455" s="150">
        <v>0</v>
      </c>
      <c r="K455" s="149">
        <v>114</v>
      </c>
      <c r="L455" s="149">
        <v>485</v>
      </c>
      <c r="M455" s="151">
        <v>0.23505154639175257</v>
      </c>
      <c r="N455" s="149">
        <v>114</v>
      </c>
      <c r="O455" s="149">
        <v>114</v>
      </c>
      <c r="P455" s="149">
        <v>114</v>
      </c>
      <c r="Q455" s="152">
        <v>147.90262499999994</v>
      </c>
      <c r="R455" s="152">
        <v>165.96999999999997</v>
      </c>
    </row>
    <row r="456" spans="1:18" x14ac:dyDescent="0.25">
      <c r="A456" s="148">
        <v>1</v>
      </c>
      <c r="B456" s="148">
        <v>17</v>
      </c>
      <c r="C456" s="148" t="s">
        <v>14427</v>
      </c>
      <c r="D456" s="148">
        <v>1724750</v>
      </c>
      <c r="E456" s="148" t="s">
        <v>2155</v>
      </c>
      <c r="F456" s="149">
        <v>96</v>
      </c>
      <c r="G456" s="150">
        <v>0</v>
      </c>
      <c r="H456" s="150"/>
      <c r="I456" s="150">
        <v>3</v>
      </c>
      <c r="J456" s="150">
        <v>0</v>
      </c>
      <c r="K456" s="149">
        <v>99</v>
      </c>
      <c r="L456" s="149">
        <v>1257</v>
      </c>
      <c r="M456" s="151">
        <v>7.8758949880668255E-2</v>
      </c>
      <c r="N456" s="149">
        <v>99</v>
      </c>
      <c r="O456" s="149">
        <v>0</v>
      </c>
      <c r="P456" s="149">
        <v>99</v>
      </c>
      <c r="Q456" s="152">
        <v>99</v>
      </c>
      <c r="R456" s="152">
        <v>99</v>
      </c>
    </row>
    <row r="457" spans="1:18" x14ac:dyDescent="0.25">
      <c r="A457" s="148">
        <v>1</v>
      </c>
      <c r="B457" s="148">
        <v>17</v>
      </c>
      <c r="C457" s="148" t="s">
        <v>14427</v>
      </c>
      <c r="D457" s="148">
        <v>1724780</v>
      </c>
      <c r="E457" s="148" t="s">
        <v>2156</v>
      </c>
      <c r="F457" s="149">
        <v>441</v>
      </c>
      <c r="G457" s="150">
        <v>0</v>
      </c>
      <c r="H457" s="150"/>
      <c r="I457" s="150">
        <v>7</v>
      </c>
      <c r="J457" s="150">
        <v>0</v>
      </c>
      <c r="K457" s="149">
        <v>448</v>
      </c>
      <c r="L457" s="149">
        <v>2675</v>
      </c>
      <c r="M457" s="151">
        <v>0.1674766355140187</v>
      </c>
      <c r="N457" s="149">
        <v>448</v>
      </c>
      <c r="O457" s="149">
        <v>448</v>
      </c>
      <c r="P457" s="149">
        <v>448</v>
      </c>
      <c r="Q457" s="152">
        <v>471.42625000000004</v>
      </c>
      <c r="R457" s="152">
        <v>479.23500000000007</v>
      </c>
    </row>
    <row r="458" spans="1:18" x14ac:dyDescent="0.25">
      <c r="A458" s="148">
        <v>1</v>
      </c>
      <c r="B458" s="148">
        <v>17</v>
      </c>
      <c r="C458" s="148" t="s">
        <v>14427</v>
      </c>
      <c r="D458" s="148">
        <v>1705466</v>
      </c>
      <c r="E458" s="148" t="s">
        <v>2157</v>
      </c>
      <c r="F458" s="149">
        <v>124</v>
      </c>
      <c r="G458" s="150">
        <v>0</v>
      </c>
      <c r="H458" s="150"/>
      <c r="I458" s="150">
        <v>2</v>
      </c>
      <c r="J458" s="150">
        <v>0</v>
      </c>
      <c r="K458" s="149">
        <v>126</v>
      </c>
      <c r="L458" s="149">
        <v>500</v>
      </c>
      <c r="M458" s="151">
        <v>0.252</v>
      </c>
      <c r="N458" s="149">
        <v>126</v>
      </c>
      <c r="O458" s="149">
        <v>126</v>
      </c>
      <c r="P458" s="149">
        <v>126</v>
      </c>
      <c r="Q458" s="152">
        <v>173.66250000000002</v>
      </c>
      <c r="R458" s="152">
        <v>205</v>
      </c>
    </row>
    <row r="459" spans="1:18" x14ac:dyDescent="0.25">
      <c r="A459" s="148">
        <v>1</v>
      </c>
      <c r="B459" s="148">
        <v>17</v>
      </c>
      <c r="C459" s="148" t="s">
        <v>14427</v>
      </c>
      <c r="D459" s="148">
        <v>1724870</v>
      </c>
      <c r="E459" s="148" t="s">
        <v>2158</v>
      </c>
      <c r="F459" s="149">
        <v>204</v>
      </c>
      <c r="G459" s="150">
        <v>0</v>
      </c>
      <c r="H459" s="150"/>
      <c r="I459" s="150">
        <v>13</v>
      </c>
      <c r="J459" s="150">
        <v>0</v>
      </c>
      <c r="K459" s="149">
        <v>217</v>
      </c>
      <c r="L459" s="149">
        <v>1317</v>
      </c>
      <c r="M459" s="151">
        <v>0.16476841305998483</v>
      </c>
      <c r="N459" s="149">
        <v>217</v>
      </c>
      <c r="O459" s="149">
        <v>217</v>
      </c>
      <c r="P459" s="149">
        <v>217</v>
      </c>
      <c r="Q459" s="152">
        <v>225.85855000000001</v>
      </c>
      <c r="R459" s="152">
        <v>228.81140000000002</v>
      </c>
    </row>
    <row r="460" spans="1:18" x14ac:dyDescent="0.25">
      <c r="A460" s="148">
        <v>1</v>
      </c>
      <c r="B460" s="148">
        <v>17</v>
      </c>
      <c r="C460" s="148" t="s">
        <v>14427</v>
      </c>
      <c r="D460" s="148">
        <v>1724900</v>
      </c>
      <c r="E460" s="148" t="s">
        <v>2159</v>
      </c>
      <c r="F460" s="149">
        <v>78</v>
      </c>
      <c r="G460" s="150">
        <v>0</v>
      </c>
      <c r="H460" s="150"/>
      <c r="I460" s="150">
        <v>5</v>
      </c>
      <c r="J460" s="150">
        <v>0</v>
      </c>
      <c r="K460" s="149">
        <v>83</v>
      </c>
      <c r="L460" s="149">
        <v>439</v>
      </c>
      <c r="M460" s="151">
        <v>0.18906605922551253</v>
      </c>
      <c r="N460" s="149">
        <v>83</v>
      </c>
      <c r="O460" s="149">
        <v>83</v>
      </c>
      <c r="P460" s="149">
        <v>83</v>
      </c>
      <c r="Q460" s="152">
        <v>93.952849999999998</v>
      </c>
      <c r="R460" s="152">
        <v>97.603800000000007</v>
      </c>
    </row>
    <row r="461" spans="1:18" x14ac:dyDescent="0.25">
      <c r="A461" s="148">
        <v>1</v>
      </c>
      <c r="B461" s="148">
        <v>17</v>
      </c>
      <c r="C461" s="148" t="s">
        <v>14427</v>
      </c>
      <c r="D461" s="148">
        <v>1724940</v>
      </c>
      <c r="E461" s="148" t="s">
        <v>2160</v>
      </c>
      <c r="F461" s="149">
        <v>240</v>
      </c>
      <c r="G461" s="150">
        <v>0</v>
      </c>
      <c r="H461" s="150"/>
      <c r="I461" s="150">
        <v>9</v>
      </c>
      <c r="J461" s="150">
        <v>0</v>
      </c>
      <c r="K461" s="149">
        <v>249</v>
      </c>
      <c r="L461" s="149">
        <v>4315</v>
      </c>
      <c r="M461" s="151">
        <v>5.7705677867902663E-2</v>
      </c>
      <c r="N461" s="149">
        <v>249</v>
      </c>
      <c r="O461" s="149">
        <v>0</v>
      </c>
      <c r="P461" s="149">
        <v>249</v>
      </c>
      <c r="Q461" s="152">
        <v>249</v>
      </c>
      <c r="R461" s="152">
        <v>249</v>
      </c>
    </row>
    <row r="462" spans="1:18" x14ac:dyDescent="0.25">
      <c r="A462" s="148">
        <v>1</v>
      </c>
      <c r="B462" s="148">
        <v>17</v>
      </c>
      <c r="C462" s="148" t="s">
        <v>14427</v>
      </c>
      <c r="D462" s="148">
        <v>1725000</v>
      </c>
      <c r="E462" s="148" t="s">
        <v>2161</v>
      </c>
      <c r="F462" s="149">
        <v>479</v>
      </c>
      <c r="G462" s="150">
        <v>0</v>
      </c>
      <c r="H462" s="150"/>
      <c r="I462" s="150">
        <v>11</v>
      </c>
      <c r="J462" s="150">
        <v>0</v>
      </c>
      <c r="K462" s="149">
        <v>490</v>
      </c>
      <c r="L462" s="149">
        <v>1946</v>
      </c>
      <c r="M462" s="151">
        <v>0.25179856115107913</v>
      </c>
      <c r="N462" s="149">
        <v>490</v>
      </c>
      <c r="O462" s="149">
        <v>490</v>
      </c>
      <c r="P462" s="149">
        <v>490</v>
      </c>
      <c r="Q462" s="152">
        <v>674.91444999999999</v>
      </c>
      <c r="R462" s="152">
        <v>796.29199999999992</v>
      </c>
    </row>
    <row r="463" spans="1:18" x14ac:dyDescent="0.25">
      <c r="A463" s="148">
        <v>1</v>
      </c>
      <c r="B463" s="148">
        <v>17</v>
      </c>
      <c r="C463" s="148" t="s">
        <v>14427</v>
      </c>
      <c r="D463" s="148">
        <v>1725020</v>
      </c>
      <c r="E463" s="148" t="s">
        <v>2162</v>
      </c>
      <c r="F463" s="149">
        <v>638</v>
      </c>
      <c r="G463" s="150">
        <v>0</v>
      </c>
      <c r="H463" s="150"/>
      <c r="I463" s="150">
        <v>9</v>
      </c>
      <c r="J463" s="150">
        <v>0</v>
      </c>
      <c r="K463" s="149">
        <v>647</v>
      </c>
      <c r="L463" s="149">
        <v>2634</v>
      </c>
      <c r="M463" s="151">
        <v>0.24563401670463175</v>
      </c>
      <c r="N463" s="149">
        <v>647</v>
      </c>
      <c r="O463" s="149">
        <v>647</v>
      </c>
      <c r="P463" s="149">
        <v>647</v>
      </c>
      <c r="Q463" s="152">
        <v>872.93405000000007</v>
      </c>
      <c r="R463" s="152">
        <v>1012.8680000000003</v>
      </c>
    </row>
    <row r="464" spans="1:18" x14ac:dyDescent="0.25">
      <c r="A464" s="148">
        <v>1</v>
      </c>
      <c r="B464" s="148">
        <v>17</v>
      </c>
      <c r="C464" s="148" t="s">
        <v>14427</v>
      </c>
      <c r="D464" s="148">
        <v>1725050</v>
      </c>
      <c r="E464" s="148" t="s">
        <v>2163</v>
      </c>
      <c r="F464" s="149">
        <v>574</v>
      </c>
      <c r="G464" s="150">
        <v>0</v>
      </c>
      <c r="H464" s="150"/>
      <c r="I464" s="150">
        <v>27</v>
      </c>
      <c r="J464" s="150">
        <v>0</v>
      </c>
      <c r="K464" s="149">
        <v>601</v>
      </c>
      <c r="L464" s="149">
        <v>3114</v>
      </c>
      <c r="M464" s="151">
        <v>0.19299935773924212</v>
      </c>
      <c r="N464" s="149">
        <v>601</v>
      </c>
      <c r="O464" s="149">
        <v>601</v>
      </c>
      <c r="P464" s="149">
        <v>601</v>
      </c>
      <c r="Q464" s="152">
        <v>687.87909999999999</v>
      </c>
      <c r="R464" s="152">
        <v>716.83879999999999</v>
      </c>
    </row>
    <row r="465" spans="1:18" x14ac:dyDescent="0.25">
      <c r="A465" s="148">
        <v>1</v>
      </c>
      <c r="B465" s="148">
        <v>17</v>
      </c>
      <c r="C465" s="148" t="s">
        <v>14427</v>
      </c>
      <c r="D465" s="148">
        <v>1725110</v>
      </c>
      <c r="E465" s="148" t="s">
        <v>2164</v>
      </c>
      <c r="F465" s="149">
        <v>1275</v>
      </c>
      <c r="G465" s="150">
        <v>0</v>
      </c>
      <c r="H465" s="150"/>
      <c r="I465" s="150">
        <v>19</v>
      </c>
      <c r="J465" s="150">
        <v>0</v>
      </c>
      <c r="K465" s="149">
        <v>1294</v>
      </c>
      <c r="L465" s="149">
        <v>5379</v>
      </c>
      <c r="M465" s="151">
        <v>0.24056516081055959</v>
      </c>
      <c r="N465" s="149">
        <v>1294</v>
      </c>
      <c r="O465" s="149">
        <v>1294</v>
      </c>
      <c r="P465" s="149">
        <v>1294</v>
      </c>
      <c r="Q465" s="152">
        <v>1714.4911750000003</v>
      </c>
      <c r="R465" s="152">
        <v>1959.3580000000006</v>
      </c>
    </row>
    <row r="466" spans="1:18" x14ac:dyDescent="0.25">
      <c r="A466" s="148">
        <v>1</v>
      </c>
      <c r="B466" s="148">
        <v>17</v>
      </c>
      <c r="C466" s="148" t="s">
        <v>14427</v>
      </c>
      <c r="D466" s="148">
        <v>1725190</v>
      </c>
      <c r="E466" s="148" t="s">
        <v>2165</v>
      </c>
      <c r="F466" s="149">
        <v>58</v>
      </c>
      <c r="G466" s="150">
        <v>0</v>
      </c>
      <c r="H466" s="150"/>
      <c r="I466" s="150">
        <v>1</v>
      </c>
      <c r="J466" s="150">
        <v>0</v>
      </c>
      <c r="K466" s="149">
        <v>59</v>
      </c>
      <c r="L466" s="149">
        <v>385</v>
      </c>
      <c r="M466" s="151">
        <v>0.15324675324675324</v>
      </c>
      <c r="N466" s="149">
        <v>59</v>
      </c>
      <c r="O466" s="149">
        <v>59</v>
      </c>
      <c r="P466" s="149">
        <v>59</v>
      </c>
      <c r="Q466" s="152">
        <v>59</v>
      </c>
      <c r="R466" s="152">
        <v>59</v>
      </c>
    </row>
    <row r="467" spans="1:18" x14ac:dyDescent="0.25">
      <c r="A467" s="148">
        <v>1</v>
      </c>
      <c r="B467" s="148">
        <v>17</v>
      </c>
      <c r="C467" s="148" t="s">
        <v>14427</v>
      </c>
      <c r="D467" s="148">
        <v>1725260</v>
      </c>
      <c r="E467" s="148" t="s">
        <v>2166</v>
      </c>
      <c r="F467" s="149">
        <v>11</v>
      </c>
      <c r="G467" s="150">
        <v>0</v>
      </c>
      <c r="H467" s="150"/>
      <c r="I467" s="150">
        <v>1</v>
      </c>
      <c r="J467" s="150">
        <v>0</v>
      </c>
      <c r="K467" s="149">
        <v>12</v>
      </c>
      <c r="L467" s="149">
        <v>72</v>
      </c>
      <c r="M467" s="151">
        <v>0.16666666666666666</v>
      </c>
      <c r="N467" s="149">
        <v>12</v>
      </c>
      <c r="O467" s="149">
        <v>12</v>
      </c>
      <c r="P467" s="149">
        <v>12</v>
      </c>
      <c r="Q467" s="152">
        <v>12.586799999999995</v>
      </c>
      <c r="R467" s="152">
        <v>12.782399999999996</v>
      </c>
    </row>
    <row r="468" spans="1:18" x14ac:dyDescent="0.25">
      <c r="A468" s="148">
        <v>1</v>
      </c>
      <c r="B468" s="148">
        <v>17</v>
      </c>
      <c r="C468" s="148" t="s">
        <v>14427</v>
      </c>
      <c r="D468" s="148">
        <v>1725290</v>
      </c>
      <c r="E468" s="148" t="s">
        <v>2167</v>
      </c>
      <c r="F468" s="149">
        <v>367</v>
      </c>
      <c r="G468" s="150">
        <v>0</v>
      </c>
      <c r="H468" s="150"/>
      <c r="I468" s="150">
        <v>9</v>
      </c>
      <c r="J468" s="150">
        <v>0</v>
      </c>
      <c r="K468" s="149">
        <v>376</v>
      </c>
      <c r="L468" s="149">
        <v>4539</v>
      </c>
      <c r="M468" s="151">
        <v>8.2837629433795995E-2</v>
      </c>
      <c r="N468" s="149">
        <v>376</v>
      </c>
      <c r="O468" s="149">
        <v>0</v>
      </c>
      <c r="P468" s="149">
        <v>376</v>
      </c>
      <c r="Q468" s="152">
        <v>376</v>
      </c>
      <c r="R468" s="152">
        <v>376</v>
      </c>
    </row>
    <row r="469" spans="1:18" x14ac:dyDescent="0.25">
      <c r="A469" s="148">
        <v>1</v>
      </c>
      <c r="B469" s="148">
        <v>17</v>
      </c>
      <c r="C469" s="148" t="s">
        <v>14427</v>
      </c>
      <c r="D469" s="148">
        <v>1725320</v>
      </c>
      <c r="E469" s="148" t="s">
        <v>2168</v>
      </c>
      <c r="F469" s="149">
        <v>150</v>
      </c>
      <c r="G469" s="150">
        <v>0</v>
      </c>
      <c r="H469" s="150"/>
      <c r="I469" s="150">
        <v>5</v>
      </c>
      <c r="J469" s="150">
        <v>0</v>
      </c>
      <c r="K469" s="149">
        <v>155</v>
      </c>
      <c r="L469" s="149">
        <v>2327</v>
      </c>
      <c r="M469" s="151">
        <v>6.6609368285345943E-2</v>
      </c>
      <c r="N469" s="149">
        <v>155</v>
      </c>
      <c r="O469" s="149">
        <v>0</v>
      </c>
      <c r="P469" s="149">
        <v>155</v>
      </c>
      <c r="Q469" s="152">
        <v>155</v>
      </c>
      <c r="R469" s="152">
        <v>155</v>
      </c>
    </row>
    <row r="470" spans="1:18" x14ac:dyDescent="0.25">
      <c r="A470" s="148">
        <v>1</v>
      </c>
      <c r="B470" s="148">
        <v>17</v>
      </c>
      <c r="C470" s="148" t="s">
        <v>14427</v>
      </c>
      <c r="D470" s="148">
        <v>1728620</v>
      </c>
      <c r="E470" s="148" t="s">
        <v>2169</v>
      </c>
      <c r="F470" s="149">
        <v>1293</v>
      </c>
      <c r="G470" s="150">
        <v>0</v>
      </c>
      <c r="H470" s="150"/>
      <c r="I470" s="150">
        <v>54</v>
      </c>
      <c r="J470" s="150">
        <v>0</v>
      </c>
      <c r="K470" s="149">
        <v>1347</v>
      </c>
      <c r="L470" s="149">
        <v>15095</v>
      </c>
      <c r="M470" s="151">
        <v>8.9234845975488572E-2</v>
      </c>
      <c r="N470" s="149">
        <v>1347</v>
      </c>
      <c r="O470" s="149">
        <v>0</v>
      </c>
      <c r="P470" s="149">
        <v>1347</v>
      </c>
      <c r="Q470" s="152">
        <v>1675</v>
      </c>
      <c r="R470" s="152">
        <v>2003</v>
      </c>
    </row>
    <row r="471" spans="1:18" x14ac:dyDescent="0.25">
      <c r="A471" s="148">
        <v>1</v>
      </c>
      <c r="B471" s="148">
        <v>17</v>
      </c>
      <c r="C471" s="148" t="s">
        <v>14427</v>
      </c>
      <c r="D471" s="148">
        <v>1725500</v>
      </c>
      <c r="E471" s="148" t="s">
        <v>2170</v>
      </c>
      <c r="F471" s="149">
        <v>65</v>
      </c>
      <c r="G471" s="150">
        <v>0</v>
      </c>
      <c r="H471" s="150"/>
      <c r="I471" s="150">
        <v>1</v>
      </c>
      <c r="J471" s="150">
        <v>0</v>
      </c>
      <c r="K471" s="149">
        <v>66</v>
      </c>
      <c r="L471" s="149">
        <v>749</v>
      </c>
      <c r="M471" s="151">
        <v>8.8117489986648867E-2</v>
      </c>
      <c r="N471" s="149">
        <v>66</v>
      </c>
      <c r="O471" s="149">
        <v>0</v>
      </c>
      <c r="P471" s="149">
        <v>66</v>
      </c>
      <c r="Q471" s="152">
        <v>66</v>
      </c>
      <c r="R471" s="152">
        <v>66</v>
      </c>
    </row>
    <row r="472" spans="1:18" x14ac:dyDescent="0.25">
      <c r="A472" s="148">
        <v>1</v>
      </c>
      <c r="B472" s="148">
        <v>17</v>
      </c>
      <c r="C472" s="148" t="s">
        <v>14427</v>
      </c>
      <c r="D472" s="148">
        <v>1725620</v>
      </c>
      <c r="E472" s="148" t="s">
        <v>2171</v>
      </c>
      <c r="F472" s="149">
        <v>205</v>
      </c>
      <c r="G472" s="150">
        <v>0</v>
      </c>
      <c r="H472" s="150"/>
      <c r="I472" s="150">
        <v>3</v>
      </c>
      <c r="J472" s="150">
        <v>0</v>
      </c>
      <c r="K472" s="149">
        <v>208</v>
      </c>
      <c r="L472" s="149">
        <v>1218</v>
      </c>
      <c r="M472" s="151">
        <v>0.17077175697865354</v>
      </c>
      <c r="N472" s="149">
        <v>208</v>
      </c>
      <c r="O472" s="149">
        <v>208</v>
      </c>
      <c r="P472" s="149">
        <v>208</v>
      </c>
      <c r="Q472" s="152">
        <v>221.67670000000004</v>
      </c>
      <c r="R472" s="152">
        <v>226.23560000000003</v>
      </c>
    </row>
    <row r="473" spans="1:18" x14ac:dyDescent="0.25">
      <c r="A473" s="148">
        <v>1</v>
      </c>
      <c r="B473" s="148">
        <v>17</v>
      </c>
      <c r="C473" s="148" t="s">
        <v>14427</v>
      </c>
      <c r="D473" s="148">
        <v>1725650</v>
      </c>
      <c r="E473" s="148" t="s">
        <v>2172</v>
      </c>
      <c r="F473" s="149">
        <v>82</v>
      </c>
      <c r="G473" s="150">
        <v>0</v>
      </c>
      <c r="H473" s="150"/>
      <c r="I473" s="150">
        <v>1</v>
      </c>
      <c r="J473" s="150">
        <v>0</v>
      </c>
      <c r="K473" s="149">
        <v>83</v>
      </c>
      <c r="L473" s="149">
        <v>607</v>
      </c>
      <c r="M473" s="151">
        <v>0.13673805601317957</v>
      </c>
      <c r="N473" s="149">
        <v>83</v>
      </c>
      <c r="O473" s="149">
        <v>0</v>
      </c>
      <c r="P473" s="149">
        <v>83</v>
      </c>
      <c r="Q473" s="152">
        <v>83</v>
      </c>
      <c r="R473" s="152">
        <v>83</v>
      </c>
    </row>
    <row r="474" spans="1:18" x14ac:dyDescent="0.25">
      <c r="A474" s="148">
        <v>1</v>
      </c>
      <c r="B474" s="148">
        <v>17</v>
      </c>
      <c r="C474" s="148" t="s">
        <v>14427</v>
      </c>
      <c r="D474" s="148">
        <v>1701395</v>
      </c>
      <c r="E474" s="148" t="s">
        <v>461</v>
      </c>
      <c r="F474" s="149">
        <v>200</v>
      </c>
      <c r="G474" s="150">
        <v>0</v>
      </c>
      <c r="H474" s="150"/>
      <c r="I474" s="150">
        <v>10</v>
      </c>
      <c r="J474" s="150">
        <v>0</v>
      </c>
      <c r="K474" s="149">
        <v>210</v>
      </c>
      <c r="L474" s="149">
        <v>1273</v>
      </c>
      <c r="M474" s="151">
        <v>0.16496465043205027</v>
      </c>
      <c r="N474" s="149">
        <v>210</v>
      </c>
      <c r="O474" s="149">
        <v>210</v>
      </c>
      <c r="P474" s="149">
        <v>210</v>
      </c>
      <c r="Q474" s="152">
        <v>218.74995000000001</v>
      </c>
      <c r="R474" s="152">
        <v>221.66659999999999</v>
      </c>
    </row>
    <row r="475" spans="1:18" x14ac:dyDescent="0.25">
      <c r="A475" s="148">
        <v>1</v>
      </c>
      <c r="B475" s="148">
        <v>17</v>
      </c>
      <c r="C475" s="148" t="s">
        <v>14427</v>
      </c>
      <c r="D475" s="148">
        <v>1725680</v>
      </c>
      <c r="E475" s="148" t="s">
        <v>2173</v>
      </c>
      <c r="F475" s="149">
        <v>51</v>
      </c>
      <c r="G475" s="150">
        <v>0</v>
      </c>
      <c r="H475" s="150"/>
      <c r="I475" s="150">
        <v>2</v>
      </c>
      <c r="J475" s="150">
        <v>0</v>
      </c>
      <c r="K475" s="149">
        <v>53</v>
      </c>
      <c r="L475" s="149">
        <v>209</v>
      </c>
      <c r="M475" s="151">
        <v>0.25358851674641147</v>
      </c>
      <c r="N475" s="149">
        <v>53</v>
      </c>
      <c r="O475" s="149">
        <v>53</v>
      </c>
      <c r="P475" s="149">
        <v>53</v>
      </c>
      <c r="Q475" s="152">
        <v>73.420924999999997</v>
      </c>
      <c r="R475" s="152">
        <v>87.018000000000001</v>
      </c>
    </row>
    <row r="476" spans="1:18" x14ac:dyDescent="0.25">
      <c r="A476" s="148">
        <v>1</v>
      </c>
      <c r="B476" s="148">
        <v>17</v>
      </c>
      <c r="C476" s="148" t="s">
        <v>14427</v>
      </c>
      <c r="D476" s="148">
        <v>1726970</v>
      </c>
      <c r="E476" s="148" t="s">
        <v>2174</v>
      </c>
      <c r="F476" s="149">
        <v>191</v>
      </c>
      <c r="G476" s="150">
        <v>0</v>
      </c>
      <c r="H476" s="150"/>
      <c r="I476" s="150">
        <v>8</v>
      </c>
      <c r="J476" s="150">
        <v>0</v>
      </c>
      <c r="K476" s="149">
        <v>199</v>
      </c>
      <c r="L476" s="149">
        <v>487</v>
      </c>
      <c r="M476" s="151">
        <v>0.40862422997946612</v>
      </c>
      <c r="N476" s="149">
        <v>199</v>
      </c>
      <c r="O476" s="149">
        <v>199</v>
      </c>
      <c r="P476" s="149">
        <v>199</v>
      </c>
      <c r="Q476" s="152">
        <v>408.5062749999999</v>
      </c>
      <c r="R476" s="152">
        <v>634.55799999999977</v>
      </c>
    </row>
    <row r="477" spans="1:18" x14ac:dyDescent="0.25">
      <c r="A477" s="148">
        <v>1</v>
      </c>
      <c r="B477" s="148">
        <v>17</v>
      </c>
      <c r="C477" s="148" t="s">
        <v>14427</v>
      </c>
      <c r="D477" s="148">
        <v>1700123</v>
      </c>
      <c r="E477" s="148" t="s">
        <v>2175</v>
      </c>
      <c r="F477" s="149">
        <v>134</v>
      </c>
      <c r="G477" s="150">
        <v>0</v>
      </c>
      <c r="H477" s="150"/>
      <c r="I477" s="150">
        <v>5</v>
      </c>
      <c r="J477" s="150">
        <v>0</v>
      </c>
      <c r="K477" s="149">
        <v>139</v>
      </c>
      <c r="L477" s="149">
        <v>1071</v>
      </c>
      <c r="M477" s="151">
        <v>0.12978524743230627</v>
      </c>
      <c r="N477" s="149">
        <v>139</v>
      </c>
      <c r="O477" s="149">
        <v>0</v>
      </c>
      <c r="P477" s="149">
        <v>139</v>
      </c>
      <c r="Q477" s="152">
        <v>139</v>
      </c>
      <c r="R477" s="152">
        <v>139</v>
      </c>
    </row>
    <row r="478" spans="1:18" x14ac:dyDescent="0.25">
      <c r="A478" s="148">
        <v>1</v>
      </c>
      <c r="B478" s="148">
        <v>17</v>
      </c>
      <c r="C478" s="148" t="s">
        <v>14427</v>
      </c>
      <c r="D478" s="148">
        <v>1725690</v>
      </c>
      <c r="E478" s="148" t="s">
        <v>2176</v>
      </c>
      <c r="F478" s="149">
        <v>113</v>
      </c>
      <c r="G478" s="150">
        <v>0</v>
      </c>
      <c r="H478" s="150"/>
      <c r="I478" s="150">
        <v>3</v>
      </c>
      <c r="J478" s="150">
        <v>0</v>
      </c>
      <c r="K478" s="149">
        <v>116</v>
      </c>
      <c r="L478" s="149">
        <v>1626</v>
      </c>
      <c r="M478" s="151">
        <v>7.1340713407134076E-2</v>
      </c>
      <c r="N478" s="149">
        <v>116</v>
      </c>
      <c r="O478" s="149">
        <v>0</v>
      </c>
      <c r="P478" s="149">
        <v>116</v>
      </c>
      <c r="Q478" s="152">
        <v>116.00000000000001</v>
      </c>
      <c r="R478" s="152">
        <v>116.00000000000001</v>
      </c>
    </row>
    <row r="479" spans="1:18" x14ac:dyDescent="0.25">
      <c r="A479" s="148">
        <v>1</v>
      </c>
      <c r="B479" s="148">
        <v>17</v>
      </c>
      <c r="C479" s="148" t="s">
        <v>14427</v>
      </c>
      <c r="D479" s="148">
        <v>1725740</v>
      </c>
      <c r="E479" s="148" t="s">
        <v>2177</v>
      </c>
      <c r="F479" s="149">
        <v>60</v>
      </c>
      <c r="G479" s="150">
        <v>0</v>
      </c>
      <c r="H479" s="150"/>
      <c r="I479" s="150">
        <v>4</v>
      </c>
      <c r="J479" s="150">
        <v>0</v>
      </c>
      <c r="K479" s="149">
        <v>64</v>
      </c>
      <c r="L479" s="149">
        <v>954</v>
      </c>
      <c r="M479" s="151">
        <v>6.7085953878406712E-2</v>
      </c>
      <c r="N479" s="149">
        <v>64</v>
      </c>
      <c r="O479" s="149">
        <v>0</v>
      </c>
      <c r="P479" s="149">
        <v>64</v>
      </c>
      <c r="Q479" s="152">
        <v>64</v>
      </c>
      <c r="R479" s="152">
        <v>64</v>
      </c>
    </row>
    <row r="480" spans="1:18" x14ac:dyDescent="0.25">
      <c r="A480" s="148">
        <v>1</v>
      </c>
      <c r="B480" s="148">
        <v>17</v>
      </c>
      <c r="C480" s="148" t="s">
        <v>14427</v>
      </c>
      <c r="D480" s="148">
        <v>1725770</v>
      </c>
      <c r="E480" s="148" t="s">
        <v>2178</v>
      </c>
      <c r="F480" s="149">
        <v>55</v>
      </c>
      <c r="G480" s="150">
        <v>0</v>
      </c>
      <c r="H480" s="150"/>
      <c r="I480" s="150">
        <v>4</v>
      </c>
      <c r="J480" s="150">
        <v>0</v>
      </c>
      <c r="K480" s="149">
        <v>59</v>
      </c>
      <c r="L480" s="149">
        <v>992</v>
      </c>
      <c r="M480" s="151">
        <v>5.9475806451612913E-2</v>
      </c>
      <c r="N480" s="149">
        <v>59</v>
      </c>
      <c r="O480" s="149">
        <v>0</v>
      </c>
      <c r="P480" s="149">
        <v>59</v>
      </c>
      <c r="Q480" s="152">
        <v>59</v>
      </c>
      <c r="R480" s="152">
        <v>59</v>
      </c>
    </row>
    <row r="481" spans="1:18" x14ac:dyDescent="0.25">
      <c r="A481" s="148">
        <v>1</v>
      </c>
      <c r="B481" s="148">
        <v>17</v>
      </c>
      <c r="C481" s="148" t="s">
        <v>14427</v>
      </c>
      <c r="D481" s="148">
        <v>1700126</v>
      </c>
      <c r="E481" s="148" t="s">
        <v>2179</v>
      </c>
      <c r="F481" s="149">
        <v>71</v>
      </c>
      <c r="G481" s="150">
        <v>0</v>
      </c>
      <c r="H481" s="150"/>
      <c r="I481" s="150">
        <v>6</v>
      </c>
      <c r="J481" s="150">
        <v>0</v>
      </c>
      <c r="K481" s="149">
        <v>77</v>
      </c>
      <c r="L481" s="149">
        <v>753</v>
      </c>
      <c r="M481" s="151">
        <v>0.10225763612217796</v>
      </c>
      <c r="N481" s="149">
        <v>77</v>
      </c>
      <c r="O481" s="149">
        <v>0</v>
      </c>
      <c r="P481" s="149">
        <v>77</v>
      </c>
      <c r="Q481" s="152">
        <v>77</v>
      </c>
      <c r="R481" s="152">
        <v>77</v>
      </c>
    </row>
    <row r="482" spans="1:18" x14ac:dyDescent="0.25">
      <c r="A482" s="148">
        <v>1</v>
      </c>
      <c r="B482" s="148">
        <v>17</v>
      </c>
      <c r="C482" s="148" t="s">
        <v>14427</v>
      </c>
      <c r="D482" s="148">
        <v>1725920</v>
      </c>
      <c r="E482" s="148" t="s">
        <v>2180</v>
      </c>
      <c r="F482" s="149">
        <v>359</v>
      </c>
      <c r="G482" s="150">
        <v>0</v>
      </c>
      <c r="H482" s="150"/>
      <c r="I482" s="150">
        <v>5</v>
      </c>
      <c r="J482" s="150">
        <v>0</v>
      </c>
      <c r="K482" s="149">
        <v>364</v>
      </c>
      <c r="L482" s="149">
        <v>1678</v>
      </c>
      <c r="M482" s="151">
        <v>0.21692491060786651</v>
      </c>
      <c r="N482" s="149">
        <v>364</v>
      </c>
      <c r="O482" s="149">
        <v>364</v>
      </c>
      <c r="P482" s="149">
        <v>364</v>
      </c>
      <c r="Q482" s="152">
        <v>440.92570000000001</v>
      </c>
      <c r="R482" s="152">
        <v>466.56759999999997</v>
      </c>
    </row>
    <row r="483" spans="1:18" x14ac:dyDescent="0.25">
      <c r="A483" s="148">
        <v>1</v>
      </c>
      <c r="B483" s="148">
        <v>17</v>
      </c>
      <c r="C483" s="148" t="s">
        <v>14427</v>
      </c>
      <c r="D483" s="148">
        <v>1743962</v>
      </c>
      <c r="E483" s="148" t="s">
        <v>2181</v>
      </c>
      <c r="F483" s="149">
        <v>125</v>
      </c>
      <c r="G483" s="150">
        <v>0</v>
      </c>
      <c r="H483" s="150"/>
      <c r="I483" s="150">
        <v>6</v>
      </c>
      <c r="J483" s="150">
        <v>0</v>
      </c>
      <c r="K483" s="149">
        <v>131</v>
      </c>
      <c r="L483" s="149">
        <v>957</v>
      </c>
      <c r="M483" s="151">
        <v>0.13688610240334378</v>
      </c>
      <c r="N483" s="149">
        <v>131</v>
      </c>
      <c r="O483" s="149">
        <v>0</v>
      </c>
      <c r="P483" s="149">
        <v>131</v>
      </c>
      <c r="Q483" s="152">
        <v>131</v>
      </c>
      <c r="R483" s="152">
        <v>131</v>
      </c>
    </row>
    <row r="484" spans="1:18" x14ac:dyDescent="0.25">
      <c r="A484" s="148">
        <v>1</v>
      </c>
      <c r="B484" s="148">
        <v>17</v>
      </c>
      <c r="C484" s="148" t="s">
        <v>14427</v>
      </c>
      <c r="D484" s="148">
        <v>1701416</v>
      </c>
      <c r="E484" s="148" t="s">
        <v>2182</v>
      </c>
      <c r="F484" s="149">
        <v>87</v>
      </c>
      <c r="G484" s="150">
        <v>0</v>
      </c>
      <c r="H484" s="150"/>
      <c r="I484" s="150">
        <v>3</v>
      </c>
      <c r="J484" s="150">
        <v>0</v>
      </c>
      <c r="K484" s="149">
        <v>90</v>
      </c>
      <c r="L484" s="149">
        <v>591</v>
      </c>
      <c r="M484" s="151">
        <v>0.15228426395939088</v>
      </c>
      <c r="N484" s="149">
        <v>90</v>
      </c>
      <c r="O484" s="149">
        <v>90</v>
      </c>
      <c r="P484" s="149">
        <v>90</v>
      </c>
      <c r="Q484" s="152">
        <v>90.000000000000014</v>
      </c>
      <c r="R484" s="152">
        <v>90.000000000000014</v>
      </c>
    </row>
    <row r="485" spans="1:18" x14ac:dyDescent="0.25">
      <c r="A485" s="148">
        <v>1</v>
      </c>
      <c r="B485" s="148">
        <v>17</v>
      </c>
      <c r="C485" s="148" t="s">
        <v>14427</v>
      </c>
      <c r="D485" s="148">
        <v>1726100</v>
      </c>
      <c r="E485" s="148" t="s">
        <v>2183</v>
      </c>
      <c r="F485" s="149">
        <v>47</v>
      </c>
      <c r="G485" s="150">
        <v>0</v>
      </c>
      <c r="H485" s="150"/>
      <c r="I485" s="150">
        <v>1</v>
      </c>
      <c r="J485" s="150">
        <v>0</v>
      </c>
      <c r="K485" s="149">
        <v>48</v>
      </c>
      <c r="L485" s="149">
        <v>1370</v>
      </c>
      <c r="M485" s="151">
        <v>3.5036496350364973E-2</v>
      </c>
      <c r="N485" s="149">
        <v>48</v>
      </c>
      <c r="O485" s="149">
        <v>0</v>
      </c>
      <c r="P485" s="149">
        <v>0</v>
      </c>
      <c r="Q485" s="152">
        <v>0</v>
      </c>
      <c r="R485" s="152">
        <v>0</v>
      </c>
    </row>
    <row r="486" spans="1:18" x14ac:dyDescent="0.25">
      <c r="A486" s="148">
        <v>1</v>
      </c>
      <c r="B486" s="148">
        <v>17</v>
      </c>
      <c r="C486" s="148" t="s">
        <v>14427</v>
      </c>
      <c r="D486" s="148">
        <v>1726250</v>
      </c>
      <c r="E486" s="148" t="s">
        <v>2184</v>
      </c>
      <c r="F486" s="149">
        <v>32</v>
      </c>
      <c r="G486" s="150">
        <v>0</v>
      </c>
      <c r="H486" s="150"/>
      <c r="I486" s="150">
        <v>1</v>
      </c>
      <c r="J486" s="150">
        <v>0</v>
      </c>
      <c r="K486" s="149">
        <v>33</v>
      </c>
      <c r="L486" s="149">
        <v>250</v>
      </c>
      <c r="M486" s="151">
        <v>0.13200000000000001</v>
      </c>
      <c r="N486" s="149">
        <v>33</v>
      </c>
      <c r="O486" s="149">
        <v>0</v>
      </c>
      <c r="P486" s="149">
        <v>33</v>
      </c>
      <c r="Q486" s="152">
        <v>33</v>
      </c>
      <c r="R486" s="152">
        <v>33</v>
      </c>
    </row>
    <row r="487" spans="1:18" x14ac:dyDescent="0.25">
      <c r="A487" s="148">
        <v>1</v>
      </c>
      <c r="B487" s="148">
        <v>17</v>
      </c>
      <c r="C487" s="148" t="s">
        <v>14427</v>
      </c>
      <c r="D487" s="148">
        <v>1726190</v>
      </c>
      <c r="E487" s="148" t="s">
        <v>2185</v>
      </c>
      <c r="F487" s="149">
        <v>52</v>
      </c>
      <c r="G487" s="150">
        <v>0</v>
      </c>
      <c r="H487" s="150"/>
      <c r="I487" s="150">
        <v>2</v>
      </c>
      <c r="J487" s="150">
        <v>0</v>
      </c>
      <c r="K487" s="149">
        <v>54</v>
      </c>
      <c r="L487" s="149">
        <v>879</v>
      </c>
      <c r="M487" s="151">
        <v>6.1433447098976107E-2</v>
      </c>
      <c r="N487" s="149">
        <v>54</v>
      </c>
      <c r="O487" s="149">
        <v>0</v>
      </c>
      <c r="P487" s="149">
        <v>54</v>
      </c>
      <c r="Q487" s="152">
        <v>54</v>
      </c>
      <c r="R487" s="152">
        <v>54</v>
      </c>
    </row>
    <row r="488" spans="1:18" x14ac:dyDescent="0.25">
      <c r="A488" s="148">
        <v>1</v>
      </c>
      <c r="B488" s="148">
        <v>17</v>
      </c>
      <c r="C488" s="148" t="s">
        <v>14427</v>
      </c>
      <c r="D488" s="148">
        <v>1726310</v>
      </c>
      <c r="E488" s="148" t="s">
        <v>2186</v>
      </c>
      <c r="F488" s="149">
        <v>259</v>
      </c>
      <c r="G488" s="150">
        <v>0</v>
      </c>
      <c r="H488" s="150"/>
      <c r="I488" s="150">
        <v>8</v>
      </c>
      <c r="J488" s="150">
        <v>0</v>
      </c>
      <c r="K488" s="149">
        <v>267</v>
      </c>
      <c r="L488" s="149">
        <v>4822</v>
      </c>
      <c r="M488" s="151">
        <v>5.537121526337619E-2</v>
      </c>
      <c r="N488" s="149">
        <v>267</v>
      </c>
      <c r="O488" s="149">
        <v>0</v>
      </c>
      <c r="P488" s="149">
        <v>267</v>
      </c>
      <c r="Q488" s="152">
        <v>267</v>
      </c>
      <c r="R488" s="152">
        <v>267</v>
      </c>
    </row>
    <row r="489" spans="1:18" x14ac:dyDescent="0.25">
      <c r="A489" s="148">
        <v>1</v>
      </c>
      <c r="B489" s="148">
        <v>17</v>
      </c>
      <c r="C489" s="148" t="s">
        <v>14427</v>
      </c>
      <c r="D489" s="148">
        <v>1726340</v>
      </c>
      <c r="E489" s="148" t="s">
        <v>2187</v>
      </c>
      <c r="F489" s="149">
        <v>95</v>
      </c>
      <c r="G489" s="150">
        <v>0</v>
      </c>
      <c r="H489" s="150"/>
      <c r="I489" s="150">
        <v>3</v>
      </c>
      <c r="J489" s="150">
        <v>0</v>
      </c>
      <c r="K489" s="149">
        <v>98</v>
      </c>
      <c r="L489" s="149">
        <v>2776</v>
      </c>
      <c r="M489" s="151">
        <v>3.5302593659942358E-2</v>
      </c>
      <c r="N489" s="149">
        <v>98</v>
      </c>
      <c r="O489" s="149">
        <v>0</v>
      </c>
      <c r="P489" s="149">
        <v>0</v>
      </c>
      <c r="Q489" s="152">
        <v>0</v>
      </c>
      <c r="R489" s="152">
        <v>0</v>
      </c>
    </row>
    <row r="490" spans="1:18" x14ac:dyDescent="0.25">
      <c r="A490" s="148">
        <v>1</v>
      </c>
      <c r="B490" s="148">
        <v>17</v>
      </c>
      <c r="C490" s="148" t="s">
        <v>14427</v>
      </c>
      <c r="D490" s="148">
        <v>1726370</v>
      </c>
      <c r="E490" s="148" t="s">
        <v>2188</v>
      </c>
      <c r="F490" s="149">
        <v>71</v>
      </c>
      <c r="G490" s="150">
        <v>0</v>
      </c>
      <c r="H490" s="150"/>
      <c r="I490" s="150">
        <v>2</v>
      </c>
      <c r="J490" s="150">
        <v>0</v>
      </c>
      <c r="K490" s="149">
        <v>73</v>
      </c>
      <c r="L490" s="149">
        <v>1753</v>
      </c>
      <c r="M490" s="151">
        <v>4.1642897889332571E-2</v>
      </c>
      <c r="N490" s="149">
        <v>73</v>
      </c>
      <c r="O490" s="149">
        <v>0</v>
      </c>
      <c r="P490" s="149">
        <v>0</v>
      </c>
      <c r="Q490" s="152">
        <v>0</v>
      </c>
      <c r="R490" s="152">
        <v>0</v>
      </c>
    </row>
    <row r="491" spans="1:18" x14ac:dyDescent="0.25">
      <c r="A491" s="148">
        <v>1</v>
      </c>
      <c r="B491" s="148">
        <v>17</v>
      </c>
      <c r="C491" s="148" t="s">
        <v>14427</v>
      </c>
      <c r="D491" s="148">
        <v>1726400</v>
      </c>
      <c r="E491" s="148" t="s">
        <v>2189</v>
      </c>
      <c r="F491" s="149">
        <v>1538</v>
      </c>
      <c r="G491" s="150">
        <v>0</v>
      </c>
      <c r="H491" s="150"/>
      <c r="I491" s="150">
        <v>30</v>
      </c>
      <c r="J491" s="150">
        <v>0</v>
      </c>
      <c r="K491" s="149">
        <v>1568</v>
      </c>
      <c r="L491" s="149">
        <v>8152</v>
      </c>
      <c r="M491" s="151">
        <v>0.19234543670264967</v>
      </c>
      <c r="N491" s="149">
        <v>1568</v>
      </c>
      <c r="O491" s="149">
        <v>1568</v>
      </c>
      <c r="P491" s="149">
        <v>1568</v>
      </c>
      <c r="Q491" s="152">
        <v>2006.5</v>
      </c>
      <c r="R491" s="152">
        <v>2445</v>
      </c>
    </row>
    <row r="492" spans="1:18" x14ac:dyDescent="0.25">
      <c r="A492" s="148">
        <v>1</v>
      </c>
      <c r="B492" s="148">
        <v>17</v>
      </c>
      <c r="C492" s="148" t="s">
        <v>14427</v>
      </c>
      <c r="D492" s="148">
        <v>1726430</v>
      </c>
      <c r="E492" s="148" t="s">
        <v>2190</v>
      </c>
      <c r="F492" s="149">
        <v>195</v>
      </c>
      <c r="G492" s="150">
        <v>0</v>
      </c>
      <c r="H492" s="150"/>
      <c r="I492" s="150">
        <v>4</v>
      </c>
      <c r="J492" s="150">
        <v>0</v>
      </c>
      <c r="K492" s="149">
        <v>199</v>
      </c>
      <c r="L492" s="149">
        <v>1133</v>
      </c>
      <c r="M492" s="151">
        <v>0.17563989408649602</v>
      </c>
      <c r="N492" s="149">
        <v>199</v>
      </c>
      <c r="O492" s="149">
        <v>199</v>
      </c>
      <c r="P492" s="149">
        <v>199</v>
      </c>
      <c r="Q492" s="152">
        <v>215.85894999999994</v>
      </c>
      <c r="R492" s="152">
        <v>221.47859999999994</v>
      </c>
    </row>
    <row r="493" spans="1:18" x14ac:dyDescent="0.25">
      <c r="A493" s="148">
        <v>1</v>
      </c>
      <c r="B493" s="148">
        <v>17</v>
      </c>
      <c r="C493" s="148" t="s">
        <v>14427</v>
      </c>
      <c r="D493" s="148">
        <v>1700320</v>
      </c>
      <c r="E493" s="148" t="s">
        <v>2191</v>
      </c>
      <c r="F493" s="149">
        <v>297</v>
      </c>
      <c r="G493" s="150">
        <v>0</v>
      </c>
      <c r="H493" s="150"/>
      <c r="I493" s="150">
        <v>6</v>
      </c>
      <c r="J493" s="150">
        <v>0</v>
      </c>
      <c r="K493" s="149">
        <v>303</v>
      </c>
      <c r="L493" s="149">
        <v>1697</v>
      </c>
      <c r="M493" s="151">
        <v>0.17855038302887449</v>
      </c>
      <c r="N493" s="149">
        <v>303</v>
      </c>
      <c r="O493" s="149">
        <v>303</v>
      </c>
      <c r="P493" s="149">
        <v>303</v>
      </c>
      <c r="Q493" s="152">
        <v>331.95555000000007</v>
      </c>
      <c r="R493" s="152">
        <v>341.6074000000001</v>
      </c>
    </row>
    <row r="494" spans="1:18" x14ac:dyDescent="0.25">
      <c r="A494" s="148">
        <v>1</v>
      </c>
      <c r="B494" s="148">
        <v>17</v>
      </c>
      <c r="C494" s="148" t="s">
        <v>14427</v>
      </c>
      <c r="D494" s="148">
        <v>1726490</v>
      </c>
      <c r="E494" s="148" t="s">
        <v>2192</v>
      </c>
      <c r="F494" s="149">
        <v>34</v>
      </c>
      <c r="G494" s="150">
        <v>0</v>
      </c>
      <c r="H494" s="150"/>
      <c r="I494" s="150">
        <v>2</v>
      </c>
      <c r="J494" s="150">
        <v>0</v>
      </c>
      <c r="K494" s="149">
        <v>36</v>
      </c>
      <c r="L494" s="149">
        <v>311</v>
      </c>
      <c r="M494" s="151">
        <v>0.1157556270096463</v>
      </c>
      <c r="N494" s="149">
        <v>36</v>
      </c>
      <c r="O494" s="149">
        <v>0</v>
      </c>
      <c r="P494" s="149">
        <v>36</v>
      </c>
      <c r="Q494" s="152">
        <v>36</v>
      </c>
      <c r="R494" s="152">
        <v>36</v>
      </c>
    </row>
    <row r="495" spans="1:18" x14ac:dyDescent="0.25">
      <c r="A495" s="148">
        <v>1</v>
      </c>
      <c r="B495" s="148">
        <v>17</v>
      </c>
      <c r="C495" s="148" t="s">
        <v>14427</v>
      </c>
      <c r="D495" s="148">
        <v>1726550</v>
      </c>
      <c r="E495" s="148" t="s">
        <v>2193</v>
      </c>
      <c r="F495" s="149">
        <v>79</v>
      </c>
      <c r="G495" s="150">
        <v>0</v>
      </c>
      <c r="H495" s="150"/>
      <c r="I495" s="150">
        <v>12</v>
      </c>
      <c r="J495" s="150">
        <v>0</v>
      </c>
      <c r="K495" s="149">
        <v>91</v>
      </c>
      <c r="L495" s="149">
        <v>1691</v>
      </c>
      <c r="M495" s="151">
        <v>5.3814311058545242E-2</v>
      </c>
      <c r="N495" s="149">
        <v>91</v>
      </c>
      <c r="O495" s="149">
        <v>0</v>
      </c>
      <c r="P495" s="149">
        <v>91</v>
      </c>
      <c r="Q495" s="152">
        <v>91</v>
      </c>
      <c r="R495" s="152">
        <v>91</v>
      </c>
    </row>
    <row r="496" spans="1:18" x14ac:dyDescent="0.25">
      <c r="A496" s="148">
        <v>1</v>
      </c>
      <c r="B496" s="148">
        <v>17</v>
      </c>
      <c r="C496" s="148" t="s">
        <v>14427</v>
      </c>
      <c r="D496" s="148">
        <v>1726590</v>
      </c>
      <c r="E496" s="148" t="s">
        <v>2194</v>
      </c>
      <c r="F496" s="149">
        <v>40</v>
      </c>
      <c r="G496" s="150">
        <v>0</v>
      </c>
      <c r="H496" s="150"/>
      <c r="I496" s="150">
        <v>1</v>
      </c>
      <c r="J496" s="150">
        <v>0</v>
      </c>
      <c r="K496" s="149">
        <v>41</v>
      </c>
      <c r="L496" s="149">
        <v>270</v>
      </c>
      <c r="M496" s="151">
        <v>0.15185185185185185</v>
      </c>
      <c r="N496" s="149">
        <v>41</v>
      </c>
      <c r="O496" s="149">
        <v>41</v>
      </c>
      <c r="P496" s="149">
        <v>41</v>
      </c>
      <c r="Q496" s="152">
        <v>41</v>
      </c>
      <c r="R496" s="152">
        <v>41</v>
      </c>
    </row>
    <row r="497" spans="1:18" x14ac:dyDescent="0.25">
      <c r="A497" s="148">
        <v>1</v>
      </c>
      <c r="B497" s="148">
        <v>17</v>
      </c>
      <c r="C497" s="148" t="s">
        <v>14427</v>
      </c>
      <c r="D497" s="148">
        <v>1726640</v>
      </c>
      <c r="E497" s="148" t="s">
        <v>2195</v>
      </c>
      <c r="F497" s="149">
        <v>65</v>
      </c>
      <c r="G497" s="150">
        <v>0</v>
      </c>
      <c r="H497" s="150"/>
      <c r="I497" s="150">
        <v>1</v>
      </c>
      <c r="J497" s="150">
        <v>0</v>
      </c>
      <c r="K497" s="149">
        <v>66</v>
      </c>
      <c r="L497" s="149">
        <v>1014</v>
      </c>
      <c r="M497" s="151">
        <v>6.5088757396449703E-2</v>
      </c>
      <c r="N497" s="149">
        <v>66</v>
      </c>
      <c r="O497" s="149">
        <v>0</v>
      </c>
      <c r="P497" s="149">
        <v>66</v>
      </c>
      <c r="Q497" s="152">
        <v>66</v>
      </c>
      <c r="R497" s="152">
        <v>66</v>
      </c>
    </row>
    <row r="498" spans="1:18" x14ac:dyDescent="0.25">
      <c r="A498" s="148">
        <v>1</v>
      </c>
      <c r="B498" s="148">
        <v>17</v>
      </c>
      <c r="C498" s="148" t="s">
        <v>14427</v>
      </c>
      <c r="D498" s="148">
        <v>1726610</v>
      </c>
      <c r="E498" s="148" t="s">
        <v>2196</v>
      </c>
      <c r="F498" s="149">
        <v>144</v>
      </c>
      <c r="G498" s="150">
        <v>0</v>
      </c>
      <c r="H498" s="150"/>
      <c r="I498" s="150">
        <v>3</v>
      </c>
      <c r="J498" s="150">
        <v>0</v>
      </c>
      <c r="K498" s="149">
        <v>147</v>
      </c>
      <c r="L498" s="149">
        <v>1266</v>
      </c>
      <c r="M498" s="151">
        <v>0.11611374407582939</v>
      </c>
      <c r="N498" s="149">
        <v>147</v>
      </c>
      <c r="O498" s="149">
        <v>0</v>
      </c>
      <c r="P498" s="149">
        <v>147</v>
      </c>
      <c r="Q498" s="152">
        <v>147</v>
      </c>
      <c r="R498" s="152">
        <v>147</v>
      </c>
    </row>
    <row r="499" spans="1:18" x14ac:dyDescent="0.25">
      <c r="A499" s="148">
        <v>1</v>
      </c>
      <c r="B499" s="148">
        <v>17</v>
      </c>
      <c r="C499" s="148" t="s">
        <v>14427</v>
      </c>
      <c r="D499" s="148">
        <v>1726710</v>
      </c>
      <c r="E499" s="148" t="s">
        <v>2197</v>
      </c>
      <c r="F499" s="149">
        <v>122</v>
      </c>
      <c r="G499" s="150">
        <v>0</v>
      </c>
      <c r="H499" s="150"/>
      <c r="I499" s="150">
        <v>2</v>
      </c>
      <c r="J499" s="150">
        <v>0</v>
      </c>
      <c r="K499" s="149">
        <v>124</v>
      </c>
      <c r="L499" s="149">
        <v>1069</v>
      </c>
      <c r="M499" s="151">
        <v>0.11599625818521983</v>
      </c>
      <c r="N499" s="149">
        <v>124</v>
      </c>
      <c r="O499" s="149">
        <v>0</v>
      </c>
      <c r="P499" s="149">
        <v>124</v>
      </c>
      <c r="Q499" s="152">
        <v>124</v>
      </c>
      <c r="R499" s="152">
        <v>124</v>
      </c>
    </row>
    <row r="500" spans="1:18" x14ac:dyDescent="0.25">
      <c r="A500" s="148">
        <v>1</v>
      </c>
      <c r="B500" s="148">
        <v>17</v>
      </c>
      <c r="C500" s="148" t="s">
        <v>14427</v>
      </c>
      <c r="D500" s="148">
        <v>1726760</v>
      </c>
      <c r="E500" s="148" t="s">
        <v>2198</v>
      </c>
      <c r="F500" s="149">
        <v>42</v>
      </c>
      <c r="G500" s="150">
        <v>0</v>
      </c>
      <c r="H500" s="150"/>
      <c r="I500" s="150">
        <v>2</v>
      </c>
      <c r="J500" s="150">
        <v>0</v>
      </c>
      <c r="K500" s="149">
        <v>44</v>
      </c>
      <c r="L500" s="149">
        <v>305</v>
      </c>
      <c r="M500" s="151">
        <v>0.14426229508196722</v>
      </c>
      <c r="N500" s="149">
        <v>44</v>
      </c>
      <c r="O500" s="149">
        <v>0</v>
      </c>
      <c r="P500" s="149">
        <v>44</v>
      </c>
      <c r="Q500" s="152">
        <v>44</v>
      </c>
      <c r="R500" s="152">
        <v>44</v>
      </c>
    </row>
    <row r="501" spans="1:18" x14ac:dyDescent="0.25">
      <c r="A501" s="148">
        <v>1</v>
      </c>
      <c r="B501" s="148">
        <v>17</v>
      </c>
      <c r="C501" s="148" t="s">
        <v>14427</v>
      </c>
      <c r="D501" s="153">
        <v>1726800</v>
      </c>
      <c r="E501" s="153" t="s">
        <v>2199</v>
      </c>
      <c r="F501" s="154">
        <v>166</v>
      </c>
      <c r="G501" s="155">
        <v>6</v>
      </c>
      <c r="H501" s="155"/>
      <c r="I501" s="155">
        <v>9</v>
      </c>
      <c r="J501" s="155">
        <v>0</v>
      </c>
      <c r="K501" s="154">
        <v>181</v>
      </c>
      <c r="L501" s="154">
        <v>3631</v>
      </c>
      <c r="M501" s="156">
        <v>4.9848526576700643E-2</v>
      </c>
      <c r="N501" s="154">
        <v>181</v>
      </c>
      <c r="O501" s="154">
        <v>0</v>
      </c>
      <c r="P501" s="154">
        <v>0</v>
      </c>
      <c r="Q501" s="157">
        <v>0</v>
      </c>
      <c r="R501" s="157">
        <v>0</v>
      </c>
    </row>
    <row r="502" spans="1:18" x14ac:dyDescent="0.25">
      <c r="A502" s="148">
        <v>1</v>
      </c>
      <c r="B502" s="148">
        <v>17</v>
      </c>
      <c r="C502" s="148" t="s">
        <v>14427</v>
      </c>
      <c r="D502" s="148">
        <v>1726850</v>
      </c>
      <c r="E502" s="148" t="s">
        <v>2200</v>
      </c>
      <c r="F502" s="149">
        <v>104</v>
      </c>
      <c r="G502" s="150">
        <v>0</v>
      </c>
      <c r="H502" s="150"/>
      <c r="I502" s="150">
        <v>2</v>
      </c>
      <c r="J502" s="150">
        <v>0</v>
      </c>
      <c r="K502" s="149">
        <v>106</v>
      </c>
      <c r="L502" s="149">
        <v>1059</v>
      </c>
      <c r="M502" s="151">
        <v>0.10009442870632672</v>
      </c>
      <c r="N502" s="149">
        <v>106</v>
      </c>
      <c r="O502" s="149">
        <v>0</v>
      </c>
      <c r="P502" s="149">
        <v>106</v>
      </c>
      <c r="Q502" s="152">
        <v>106</v>
      </c>
      <c r="R502" s="152">
        <v>106</v>
      </c>
    </row>
    <row r="503" spans="1:18" x14ac:dyDescent="0.25">
      <c r="A503" s="148">
        <v>1</v>
      </c>
      <c r="B503" s="148">
        <v>17</v>
      </c>
      <c r="C503" s="148" t="s">
        <v>14427</v>
      </c>
      <c r="D503" s="148">
        <v>1727180</v>
      </c>
      <c r="E503" s="148" t="s">
        <v>2201</v>
      </c>
      <c r="F503" s="149">
        <v>96</v>
      </c>
      <c r="G503" s="150">
        <v>0</v>
      </c>
      <c r="H503" s="150"/>
      <c r="I503" s="150">
        <v>4</v>
      </c>
      <c r="J503" s="150">
        <v>0</v>
      </c>
      <c r="K503" s="149">
        <v>100</v>
      </c>
      <c r="L503" s="149">
        <v>516</v>
      </c>
      <c r="M503" s="151">
        <v>0.19379844961240311</v>
      </c>
      <c r="N503" s="149">
        <v>100</v>
      </c>
      <c r="O503" s="149">
        <v>100</v>
      </c>
      <c r="P503" s="149">
        <v>100</v>
      </c>
      <c r="Q503" s="152">
        <v>114.70540000000001</v>
      </c>
      <c r="R503" s="152">
        <v>119.60720000000001</v>
      </c>
    </row>
    <row r="504" spans="1:18" x14ac:dyDescent="0.25">
      <c r="A504" s="148">
        <v>1</v>
      </c>
      <c r="B504" s="148">
        <v>17</v>
      </c>
      <c r="C504" s="148" t="s">
        <v>14427</v>
      </c>
      <c r="D504" s="148">
        <v>1727210</v>
      </c>
      <c r="E504" s="148" t="s">
        <v>2202</v>
      </c>
      <c r="F504" s="149">
        <v>122</v>
      </c>
      <c r="G504" s="150">
        <v>0</v>
      </c>
      <c r="H504" s="150"/>
      <c r="I504" s="150">
        <v>2</v>
      </c>
      <c r="J504" s="150">
        <v>0</v>
      </c>
      <c r="K504" s="149">
        <v>124</v>
      </c>
      <c r="L504" s="149">
        <v>2676</v>
      </c>
      <c r="M504" s="151">
        <v>4.6337817638266068E-2</v>
      </c>
      <c r="N504" s="149">
        <v>124</v>
      </c>
      <c r="O504" s="149">
        <v>0</v>
      </c>
      <c r="P504" s="149">
        <v>0</v>
      </c>
      <c r="Q504" s="152">
        <v>0</v>
      </c>
      <c r="R504" s="152">
        <v>0</v>
      </c>
    </row>
    <row r="505" spans="1:18" x14ac:dyDescent="0.25">
      <c r="A505" s="148">
        <v>1</v>
      </c>
      <c r="B505" s="148">
        <v>17</v>
      </c>
      <c r="C505" s="148" t="s">
        <v>14427</v>
      </c>
      <c r="D505" s="148">
        <v>1727290</v>
      </c>
      <c r="E505" s="148" t="s">
        <v>2203</v>
      </c>
      <c r="F505" s="149">
        <v>36</v>
      </c>
      <c r="G505" s="150">
        <v>0</v>
      </c>
      <c r="H505" s="150"/>
      <c r="I505" s="150">
        <v>1</v>
      </c>
      <c r="J505" s="150">
        <v>0</v>
      </c>
      <c r="K505" s="149">
        <v>37</v>
      </c>
      <c r="L505" s="149">
        <v>569</v>
      </c>
      <c r="M505" s="151">
        <v>6.5026362038664326E-2</v>
      </c>
      <c r="N505" s="149">
        <v>37</v>
      </c>
      <c r="O505" s="149">
        <v>0</v>
      </c>
      <c r="P505" s="149">
        <v>37</v>
      </c>
      <c r="Q505" s="152">
        <v>37</v>
      </c>
      <c r="R505" s="152">
        <v>37</v>
      </c>
    </row>
    <row r="506" spans="1:18" x14ac:dyDescent="0.25">
      <c r="A506" s="148">
        <v>1</v>
      </c>
      <c r="B506" s="148">
        <v>17</v>
      </c>
      <c r="C506" s="148" t="s">
        <v>14427</v>
      </c>
      <c r="D506" s="148">
        <v>1727340</v>
      </c>
      <c r="E506" s="148" t="s">
        <v>2204</v>
      </c>
      <c r="F506" s="149">
        <v>431</v>
      </c>
      <c r="G506" s="150">
        <v>0</v>
      </c>
      <c r="H506" s="150"/>
      <c r="I506" s="150">
        <v>28</v>
      </c>
      <c r="J506" s="150">
        <v>0</v>
      </c>
      <c r="K506" s="149">
        <v>459</v>
      </c>
      <c r="L506" s="149">
        <v>1411</v>
      </c>
      <c r="M506" s="151">
        <v>0.3253012048192771</v>
      </c>
      <c r="N506" s="149">
        <v>459</v>
      </c>
      <c r="O506" s="149">
        <v>459</v>
      </c>
      <c r="P506" s="149">
        <v>459</v>
      </c>
      <c r="Q506" s="152">
        <v>773.72737499999994</v>
      </c>
      <c r="R506" s="152">
        <v>1059.1068</v>
      </c>
    </row>
    <row r="507" spans="1:18" x14ac:dyDescent="0.25">
      <c r="A507" s="148">
        <v>1</v>
      </c>
      <c r="B507" s="148">
        <v>17</v>
      </c>
      <c r="C507" s="148" t="s">
        <v>14427</v>
      </c>
      <c r="D507" s="148">
        <v>1727360</v>
      </c>
      <c r="E507" s="148" t="s">
        <v>2205</v>
      </c>
      <c r="F507" s="149">
        <v>247</v>
      </c>
      <c r="G507" s="150">
        <v>13</v>
      </c>
      <c r="H507" s="150"/>
      <c r="I507" s="150">
        <v>16</v>
      </c>
      <c r="J507" s="150">
        <v>0</v>
      </c>
      <c r="K507" s="149">
        <v>276</v>
      </c>
      <c r="L507" s="149">
        <v>1484</v>
      </c>
      <c r="M507" s="151">
        <v>0.18598382749326145</v>
      </c>
      <c r="N507" s="149">
        <v>276</v>
      </c>
      <c r="O507" s="149">
        <v>276</v>
      </c>
      <c r="P507" s="149">
        <v>276</v>
      </c>
      <c r="Q507" s="152">
        <v>309.59460000000001</v>
      </c>
      <c r="R507" s="152">
        <v>320.7928</v>
      </c>
    </row>
    <row r="508" spans="1:18" x14ac:dyDescent="0.25">
      <c r="A508" s="148">
        <v>1</v>
      </c>
      <c r="B508" s="148">
        <v>17</v>
      </c>
      <c r="C508" s="148" t="s">
        <v>14427</v>
      </c>
      <c r="D508" s="148">
        <v>1727390</v>
      </c>
      <c r="E508" s="148" t="s">
        <v>2206</v>
      </c>
      <c r="F508" s="149">
        <v>154</v>
      </c>
      <c r="G508" s="150">
        <v>0</v>
      </c>
      <c r="H508" s="150"/>
      <c r="I508" s="150">
        <v>5</v>
      </c>
      <c r="J508" s="150">
        <v>0</v>
      </c>
      <c r="K508" s="149">
        <v>159</v>
      </c>
      <c r="L508" s="149">
        <v>2430</v>
      </c>
      <c r="M508" s="151">
        <v>6.5432098765432101E-2</v>
      </c>
      <c r="N508" s="149">
        <v>159</v>
      </c>
      <c r="O508" s="149">
        <v>0</v>
      </c>
      <c r="P508" s="149">
        <v>159</v>
      </c>
      <c r="Q508" s="152">
        <v>159</v>
      </c>
      <c r="R508" s="152">
        <v>159</v>
      </c>
    </row>
    <row r="509" spans="1:18" x14ac:dyDescent="0.25">
      <c r="A509" s="148">
        <v>1</v>
      </c>
      <c r="B509" s="148">
        <v>17</v>
      </c>
      <c r="C509" s="148" t="s">
        <v>14427</v>
      </c>
      <c r="D509" s="148">
        <v>1727450</v>
      </c>
      <c r="E509" s="148" t="s">
        <v>2207</v>
      </c>
      <c r="F509" s="149">
        <v>58</v>
      </c>
      <c r="G509" s="150">
        <v>0</v>
      </c>
      <c r="H509" s="150"/>
      <c r="I509" s="150">
        <v>2</v>
      </c>
      <c r="J509" s="150">
        <v>0</v>
      </c>
      <c r="K509" s="149">
        <v>60</v>
      </c>
      <c r="L509" s="149">
        <v>365</v>
      </c>
      <c r="M509" s="151">
        <v>0.16438356164383561</v>
      </c>
      <c r="N509" s="149">
        <v>60</v>
      </c>
      <c r="O509" s="149">
        <v>60</v>
      </c>
      <c r="P509" s="149">
        <v>60</v>
      </c>
      <c r="Q509" s="152">
        <v>62.349749999999993</v>
      </c>
      <c r="R509" s="152">
        <v>63.132999999999996</v>
      </c>
    </row>
    <row r="510" spans="1:18" x14ac:dyDescent="0.25">
      <c r="A510" s="148">
        <v>1</v>
      </c>
      <c r="B510" s="148">
        <v>17</v>
      </c>
      <c r="C510" s="148" t="s">
        <v>14427</v>
      </c>
      <c r="D510" s="148">
        <v>1727570</v>
      </c>
      <c r="E510" s="148" t="s">
        <v>2208</v>
      </c>
      <c r="F510" s="149">
        <v>152</v>
      </c>
      <c r="G510" s="150">
        <v>0</v>
      </c>
      <c r="H510" s="150"/>
      <c r="I510" s="150">
        <v>2</v>
      </c>
      <c r="J510" s="150">
        <v>0</v>
      </c>
      <c r="K510" s="149">
        <v>154</v>
      </c>
      <c r="L510" s="149">
        <v>2317</v>
      </c>
      <c r="M510" s="151">
        <v>6.6465256797583083E-2</v>
      </c>
      <c r="N510" s="149">
        <v>154</v>
      </c>
      <c r="O510" s="149">
        <v>0</v>
      </c>
      <c r="P510" s="149">
        <v>154</v>
      </c>
      <c r="Q510" s="152">
        <v>154</v>
      </c>
      <c r="R510" s="152">
        <v>154</v>
      </c>
    </row>
    <row r="511" spans="1:18" x14ac:dyDescent="0.25">
      <c r="A511" s="148">
        <v>1</v>
      </c>
      <c r="B511" s="148">
        <v>17</v>
      </c>
      <c r="C511" s="148" t="s">
        <v>14427</v>
      </c>
      <c r="D511" s="148">
        <v>1727540</v>
      </c>
      <c r="E511" s="148" t="s">
        <v>2209</v>
      </c>
      <c r="F511" s="149">
        <v>160</v>
      </c>
      <c r="G511" s="150">
        <v>0</v>
      </c>
      <c r="H511" s="150"/>
      <c r="I511" s="150">
        <v>2</v>
      </c>
      <c r="J511" s="150">
        <v>0</v>
      </c>
      <c r="K511" s="149">
        <v>162</v>
      </c>
      <c r="L511" s="149">
        <v>1691</v>
      </c>
      <c r="M511" s="151">
        <v>9.580130100532229E-2</v>
      </c>
      <c r="N511" s="149">
        <v>162</v>
      </c>
      <c r="O511" s="149">
        <v>0</v>
      </c>
      <c r="P511" s="149">
        <v>162</v>
      </c>
      <c r="Q511" s="152">
        <v>162</v>
      </c>
      <c r="R511" s="152">
        <v>162</v>
      </c>
    </row>
    <row r="512" spans="1:18" x14ac:dyDescent="0.25">
      <c r="A512" s="148">
        <v>1</v>
      </c>
      <c r="B512" s="148">
        <v>17</v>
      </c>
      <c r="C512" s="148" t="s">
        <v>14427</v>
      </c>
      <c r="D512" s="148">
        <v>1727610</v>
      </c>
      <c r="E512" s="148" t="s">
        <v>2210</v>
      </c>
      <c r="F512" s="149">
        <v>551</v>
      </c>
      <c r="G512" s="150">
        <v>0</v>
      </c>
      <c r="H512" s="150"/>
      <c r="I512" s="150">
        <v>13</v>
      </c>
      <c r="J512" s="150">
        <v>0</v>
      </c>
      <c r="K512" s="149">
        <v>564</v>
      </c>
      <c r="L512" s="149">
        <v>2201</v>
      </c>
      <c r="M512" s="151">
        <v>0.25624716038164469</v>
      </c>
      <c r="N512" s="149">
        <v>564</v>
      </c>
      <c r="O512" s="149">
        <v>564</v>
      </c>
      <c r="P512" s="149">
        <v>564</v>
      </c>
      <c r="Q512" s="152">
        <v>787.83232499999986</v>
      </c>
      <c r="R512" s="152">
        <v>939.80199999999991</v>
      </c>
    </row>
    <row r="513" spans="1:18" x14ac:dyDescent="0.25">
      <c r="A513" s="148">
        <v>1</v>
      </c>
      <c r="B513" s="148">
        <v>17</v>
      </c>
      <c r="C513" s="148" t="s">
        <v>14427</v>
      </c>
      <c r="D513" s="148">
        <v>1727710</v>
      </c>
      <c r="E513" s="148" t="s">
        <v>2211</v>
      </c>
      <c r="F513" s="149">
        <v>781</v>
      </c>
      <c r="G513" s="150">
        <v>9</v>
      </c>
      <c r="H513" s="150"/>
      <c r="I513" s="150">
        <v>15</v>
      </c>
      <c r="J513" s="150">
        <v>0</v>
      </c>
      <c r="K513" s="149">
        <v>805</v>
      </c>
      <c r="L513" s="149">
        <v>17940</v>
      </c>
      <c r="M513" s="151">
        <v>4.4871794871794872E-2</v>
      </c>
      <c r="N513" s="149">
        <v>805</v>
      </c>
      <c r="O513" s="149">
        <v>0</v>
      </c>
      <c r="P513" s="149">
        <v>0</v>
      </c>
      <c r="Q513" s="152">
        <v>0</v>
      </c>
      <c r="R513" s="152">
        <v>0</v>
      </c>
    </row>
    <row r="514" spans="1:18" x14ac:dyDescent="0.25">
      <c r="A514" s="148">
        <v>1</v>
      </c>
      <c r="B514" s="148">
        <v>17</v>
      </c>
      <c r="C514" s="148" t="s">
        <v>14427</v>
      </c>
      <c r="D514" s="148">
        <v>1727740</v>
      </c>
      <c r="E514" s="148" t="s">
        <v>2212</v>
      </c>
      <c r="F514" s="149">
        <v>44</v>
      </c>
      <c r="G514" s="150">
        <v>0</v>
      </c>
      <c r="H514" s="150"/>
      <c r="I514" s="150">
        <v>0</v>
      </c>
      <c r="J514" s="150">
        <v>0</v>
      </c>
      <c r="K514" s="149">
        <v>44</v>
      </c>
      <c r="L514" s="149">
        <v>490</v>
      </c>
      <c r="M514" s="151">
        <v>8.9795918367346933E-2</v>
      </c>
      <c r="N514" s="149">
        <v>44</v>
      </c>
      <c r="O514" s="149">
        <v>0</v>
      </c>
      <c r="P514" s="149">
        <v>44</v>
      </c>
      <c r="Q514" s="152">
        <v>44</v>
      </c>
      <c r="R514" s="152">
        <v>44</v>
      </c>
    </row>
    <row r="515" spans="1:18" x14ac:dyDescent="0.25">
      <c r="A515" s="148">
        <v>1</v>
      </c>
      <c r="B515" s="148">
        <v>17</v>
      </c>
      <c r="C515" s="148" t="s">
        <v>14427</v>
      </c>
      <c r="D515" s="148">
        <v>1727720</v>
      </c>
      <c r="E515" s="148" t="s">
        <v>2213</v>
      </c>
      <c r="F515" s="149">
        <v>73</v>
      </c>
      <c r="G515" s="150">
        <v>0</v>
      </c>
      <c r="H515" s="150"/>
      <c r="I515" s="150">
        <v>1</v>
      </c>
      <c r="J515" s="150">
        <v>0</v>
      </c>
      <c r="K515" s="149">
        <v>74</v>
      </c>
      <c r="L515" s="149">
        <v>663</v>
      </c>
      <c r="M515" s="151">
        <v>0.11161387631975868</v>
      </c>
      <c r="N515" s="149">
        <v>74</v>
      </c>
      <c r="O515" s="149">
        <v>0</v>
      </c>
      <c r="P515" s="149">
        <v>74</v>
      </c>
      <c r="Q515" s="152">
        <v>74</v>
      </c>
      <c r="R515" s="152">
        <v>74</v>
      </c>
    </row>
    <row r="516" spans="1:18" x14ac:dyDescent="0.25">
      <c r="A516" s="148">
        <v>1</v>
      </c>
      <c r="B516" s="148">
        <v>17</v>
      </c>
      <c r="C516" s="148" t="s">
        <v>14427</v>
      </c>
      <c r="D516" s="148">
        <v>1727780</v>
      </c>
      <c r="E516" s="148" t="s">
        <v>2214</v>
      </c>
      <c r="F516" s="149">
        <v>53</v>
      </c>
      <c r="G516" s="150">
        <v>0</v>
      </c>
      <c r="H516" s="150"/>
      <c r="I516" s="150">
        <v>2</v>
      </c>
      <c r="J516" s="150">
        <v>0</v>
      </c>
      <c r="K516" s="149">
        <v>55</v>
      </c>
      <c r="L516" s="149">
        <v>326</v>
      </c>
      <c r="M516" s="151">
        <v>0.16871165644171779</v>
      </c>
      <c r="N516" s="149">
        <v>55</v>
      </c>
      <c r="O516" s="149">
        <v>55</v>
      </c>
      <c r="P516" s="149">
        <v>55</v>
      </c>
      <c r="Q516" s="152">
        <v>58.1569</v>
      </c>
      <c r="R516" s="152">
        <v>59.209199999999996</v>
      </c>
    </row>
    <row r="517" spans="1:18" x14ac:dyDescent="0.25">
      <c r="A517" s="148">
        <v>1</v>
      </c>
      <c r="B517" s="148">
        <v>17</v>
      </c>
      <c r="C517" s="148" t="s">
        <v>14427</v>
      </c>
      <c r="D517" s="148">
        <v>1727840</v>
      </c>
      <c r="E517" s="148" t="s">
        <v>2215</v>
      </c>
      <c r="F517" s="149">
        <v>108</v>
      </c>
      <c r="G517" s="150">
        <v>0</v>
      </c>
      <c r="H517" s="150"/>
      <c r="I517" s="150">
        <v>6</v>
      </c>
      <c r="J517" s="150">
        <v>0</v>
      </c>
      <c r="K517" s="149">
        <v>114</v>
      </c>
      <c r="L517" s="149">
        <v>699</v>
      </c>
      <c r="M517" s="151">
        <v>0.1630901287553648</v>
      </c>
      <c r="N517" s="149">
        <v>114</v>
      </c>
      <c r="O517" s="149">
        <v>114</v>
      </c>
      <c r="P517" s="149">
        <v>114</v>
      </c>
      <c r="Q517" s="152">
        <v>117.82185000000003</v>
      </c>
      <c r="R517" s="152">
        <v>119.09580000000003</v>
      </c>
    </row>
    <row r="518" spans="1:18" x14ac:dyDescent="0.25">
      <c r="A518" s="148">
        <v>1</v>
      </c>
      <c r="B518" s="148">
        <v>17</v>
      </c>
      <c r="C518" s="148" t="s">
        <v>14427</v>
      </c>
      <c r="D518" s="148">
        <v>1727930</v>
      </c>
      <c r="E518" s="148" t="s">
        <v>2216</v>
      </c>
      <c r="F518" s="149">
        <v>4</v>
      </c>
      <c r="G518" s="150">
        <v>0</v>
      </c>
      <c r="H518" s="150"/>
      <c r="I518" s="150">
        <v>0</v>
      </c>
      <c r="J518" s="150">
        <v>0</v>
      </c>
      <c r="K518" s="149">
        <v>4</v>
      </c>
      <c r="L518" s="149">
        <v>116</v>
      </c>
      <c r="M518" s="151">
        <v>3.4482758620689648E-2</v>
      </c>
      <c r="N518" s="149">
        <v>0</v>
      </c>
      <c r="O518" s="149">
        <v>0</v>
      </c>
      <c r="P518" s="149">
        <v>0</v>
      </c>
      <c r="Q518" s="152">
        <v>0</v>
      </c>
      <c r="R518" s="152">
        <v>0</v>
      </c>
    </row>
    <row r="519" spans="1:18" x14ac:dyDescent="0.25">
      <c r="A519" s="148">
        <v>1</v>
      </c>
      <c r="B519" s="148">
        <v>17</v>
      </c>
      <c r="C519" s="148" t="s">
        <v>14427</v>
      </c>
      <c r="D519" s="148">
        <v>1727960</v>
      </c>
      <c r="E519" s="148" t="s">
        <v>2217</v>
      </c>
      <c r="F519" s="149">
        <v>56</v>
      </c>
      <c r="G519" s="150">
        <v>0</v>
      </c>
      <c r="H519" s="150"/>
      <c r="I519" s="150">
        <v>2</v>
      </c>
      <c r="J519" s="150">
        <v>0</v>
      </c>
      <c r="K519" s="149">
        <v>58</v>
      </c>
      <c r="L519" s="149">
        <v>572</v>
      </c>
      <c r="M519" s="151">
        <v>0.10139860139860139</v>
      </c>
      <c r="N519" s="149">
        <v>58</v>
      </c>
      <c r="O519" s="149">
        <v>0</v>
      </c>
      <c r="P519" s="149">
        <v>58</v>
      </c>
      <c r="Q519" s="152">
        <v>58.000000000000007</v>
      </c>
      <c r="R519" s="152">
        <v>58.000000000000007</v>
      </c>
    </row>
    <row r="520" spans="1:18" x14ac:dyDescent="0.25">
      <c r="A520" s="148">
        <v>1</v>
      </c>
      <c r="B520" s="148">
        <v>17</v>
      </c>
      <c r="C520" s="148" t="s">
        <v>14427</v>
      </c>
      <c r="D520" s="148">
        <v>1700103</v>
      </c>
      <c r="E520" s="148" t="s">
        <v>2218</v>
      </c>
      <c r="F520" s="149">
        <v>17</v>
      </c>
      <c r="G520" s="150">
        <v>0</v>
      </c>
      <c r="H520" s="150"/>
      <c r="I520" s="150">
        <v>1</v>
      </c>
      <c r="J520" s="150">
        <v>0</v>
      </c>
      <c r="K520" s="149">
        <v>18</v>
      </c>
      <c r="L520" s="149">
        <v>122</v>
      </c>
      <c r="M520" s="151">
        <v>0.14754098360655737</v>
      </c>
      <c r="N520" s="149">
        <v>18</v>
      </c>
      <c r="O520" s="149">
        <v>0</v>
      </c>
      <c r="P520" s="149">
        <v>18</v>
      </c>
      <c r="Q520" s="152">
        <v>18</v>
      </c>
      <c r="R520" s="152">
        <v>18</v>
      </c>
    </row>
    <row r="521" spans="1:18" x14ac:dyDescent="0.25">
      <c r="A521" s="148">
        <v>1</v>
      </c>
      <c r="B521" s="148">
        <v>17</v>
      </c>
      <c r="C521" s="148" t="s">
        <v>14427</v>
      </c>
      <c r="D521" s="148">
        <v>1728110</v>
      </c>
      <c r="E521" s="148" t="s">
        <v>2219</v>
      </c>
      <c r="F521" s="149">
        <v>22</v>
      </c>
      <c r="G521" s="150">
        <v>0</v>
      </c>
      <c r="H521" s="150"/>
      <c r="I521" s="150">
        <v>1</v>
      </c>
      <c r="J521" s="150">
        <v>0</v>
      </c>
      <c r="K521" s="149">
        <v>23</v>
      </c>
      <c r="L521" s="149">
        <v>189</v>
      </c>
      <c r="M521" s="151">
        <v>0.12169312169312169</v>
      </c>
      <c r="N521" s="149">
        <v>23</v>
      </c>
      <c r="O521" s="149">
        <v>0</v>
      </c>
      <c r="P521" s="149">
        <v>23</v>
      </c>
      <c r="Q521" s="152">
        <v>23</v>
      </c>
      <c r="R521" s="152">
        <v>23</v>
      </c>
    </row>
    <row r="522" spans="1:18" x14ac:dyDescent="0.25">
      <c r="A522" s="148">
        <v>1</v>
      </c>
      <c r="B522" s="148">
        <v>17</v>
      </c>
      <c r="C522" s="148" t="s">
        <v>14427</v>
      </c>
      <c r="D522" s="148">
        <v>1728140</v>
      </c>
      <c r="E522" s="148" t="s">
        <v>2220</v>
      </c>
      <c r="F522" s="149">
        <v>215</v>
      </c>
      <c r="G522" s="150">
        <v>0</v>
      </c>
      <c r="H522" s="150"/>
      <c r="I522" s="150">
        <v>7</v>
      </c>
      <c r="J522" s="150">
        <v>0</v>
      </c>
      <c r="K522" s="149">
        <v>222</v>
      </c>
      <c r="L522" s="149">
        <v>5807</v>
      </c>
      <c r="M522" s="151">
        <v>3.8229722748407087E-2</v>
      </c>
      <c r="N522" s="149">
        <v>222</v>
      </c>
      <c r="O522" s="149">
        <v>0</v>
      </c>
      <c r="P522" s="149">
        <v>0</v>
      </c>
      <c r="Q522" s="152">
        <v>0</v>
      </c>
      <c r="R522" s="152">
        <v>0</v>
      </c>
    </row>
    <row r="523" spans="1:18" x14ac:dyDescent="0.25">
      <c r="A523" s="148">
        <v>1</v>
      </c>
      <c r="B523" s="148">
        <v>17</v>
      </c>
      <c r="C523" s="148" t="s">
        <v>14427</v>
      </c>
      <c r="D523" s="148">
        <v>1728160</v>
      </c>
      <c r="E523" s="148" t="s">
        <v>2221</v>
      </c>
      <c r="F523" s="149">
        <v>38</v>
      </c>
      <c r="G523" s="150">
        <v>0</v>
      </c>
      <c r="H523" s="150"/>
      <c r="I523" s="150">
        <v>1</v>
      </c>
      <c r="J523" s="150">
        <v>0</v>
      </c>
      <c r="K523" s="149">
        <v>39</v>
      </c>
      <c r="L523" s="149">
        <v>247</v>
      </c>
      <c r="M523" s="151">
        <v>0.15789473684210525</v>
      </c>
      <c r="N523" s="149">
        <v>39</v>
      </c>
      <c r="O523" s="149">
        <v>39</v>
      </c>
      <c r="P523" s="149">
        <v>39</v>
      </c>
      <c r="Q523" s="152">
        <v>39.38805</v>
      </c>
      <c r="R523" s="152">
        <v>39.517399999999995</v>
      </c>
    </row>
    <row r="524" spans="1:18" x14ac:dyDescent="0.25">
      <c r="A524" s="148">
        <v>1</v>
      </c>
      <c r="B524" s="148">
        <v>17</v>
      </c>
      <c r="C524" s="148" t="s">
        <v>14427</v>
      </c>
      <c r="D524" s="148">
        <v>1728200</v>
      </c>
      <c r="E524" s="148" t="s">
        <v>2222</v>
      </c>
      <c r="F524" s="149">
        <v>116</v>
      </c>
      <c r="G524" s="150">
        <v>0</v>
      </c>
      <c r="H524" s="150"/>
      <c r="I524" s="150">
        <v>2</v>
      </c>
      <c r="J524" s="150">
        <v>0</v>
      </c>
      <c r="K524" s="149">
        <v>118</v>
      </c>
      <c r="L524" s="149">
        <v>4776</v>
      </c>
      <c r="M524" s="151">
        <v>2.4706867671691789E-2</v>
      </c>
      <c r="N524" s="149">
        <v>118</v>
      </c>
      <c r="O524" s="149">
        <v>0</v>
      </c>
      <c r="P524" s="149">
        <v>0</v>
      </c>
      <c r="Q524" s="152">
        <v>0</v>
      </c>
      <c r="R524" s="152">
        <v>0</v>
      </c>
    </row>
    <row r="525" spans="1:18" x14ac:dyDescent="0.25">
      <c r="A525" s="148">
        <v>1</v>
      </c>
      <c r="B525" s="148">
        <v>17</v>
      </c>
      <c r="C525" s="148" t="s">
        <v>14427</v>
      </c>
      <c r="D525" s="148">
        <v>1728270</v>
      </c>
      <c r="E525" s="148" t="s">
        <v>2223</v>
      </c>
      <c r="F525" s="149">
        <v>23</v>
      </c>
      <c r="G525" s="150">
        <v>0</v>
      </c>
      <c r="H525" s="150"/>
      <c r="I525" s="150">
        <v>1</v>
      </c>
      <c r="J525" s="150">
        <v>0</v>
      </c>
      <c r="K525" s="149">
        <v>24</v>
      </c>
      <c r="L525" s="149">
        <v>314</v>
      </c>
      <c r="M525" s="151">
        <v>7.6433121019108277E-2</v>
      </c>
      <c r="N525" s="149">
        <v>24</v>
      </c>
      <c r="O525" s="149">
        <v>0</v>
      </c>
      <c r="P525" s="149">
        <v>24</v>
      </c>
      <c r="Q525" s="152">
        <v>24</v>
      </c>
      <c r="R525" s="152">
        <v>24</v>
      </c>
    </row>
    <row r="526" spans="1:18" x14ac:dyDescent="0.25">
      <c r="A526" s="148">
        <v>1</v>
      </c>
      <c r="B526" s="148">
        <v>17</v>
      </c>
      <c r="C526" s="148" t="s">
        <v>14427</v>
      </c>
      <c r="D526" s="148">
        <v>1728260</v>
      </c>
      <c r="E526" s="148" t="s">
        <v>2224</v>
      </c>
      <c r="F526" s="149">
        <v>14</v>
      </c>
      <c r="G526" s="150">
        <v>0</v>
      </c>
      <c r="H526" s="150"/>
      <c r="I526" s="150">
        <v>1</v>
      </c>
      <c r="J526" s="150">
        <v>0</v>
      </c>
      <c r="K526" s="149">
        <v>15</v>
      </c>
      <c r="L526" s="149">
        <v>239</v>
      </c>
      <c r="M526" s="151">
        <v>6.2761506276150625E-2</v>
      </c>
      <c r="N526" s="149">
        <v>15</v>
      </c>
      <c r="O526" s="149">
        <v>0</v>
      </c>
      <c r="P526" s="149">
        <v>15</v>
      </c>
      <c r="Q526" s="152">
        <v>15</v>
      </c>
      <c r="R526" s="152">
        <v>15</v>
      </c>
    </row>
    <row r="527" spans="1:18" x14ac:dyDescent="0.25">
      <c r="A527" s="148">
        <v>1</v>
      </c>
      <c r="B527" s="148">
        <v>17</v>
      </c>
      <c r="C527" s="148" t="s">
        <v>14427</v>
      </c>
      <c r="D527" s="148">
        <v>1728500</v>
      </c>
      <c r="E527" s="148" t="s">
        <v>2225</v>
      </c>
      <c r="F527" s="149">
        <v>77</v>
      </c>
      <c r="G527" s="150">
        <v>0</v>
      </c>
      <c r="H527" s="150"/>
      <c r="I527" s="150">
        <v>1</v>
      </c>
      <c r="J527" s="150">
        <v>0</v>
      </c>
      <c r="K527" s="149">
        <v>78</v>
      </c>
      <c r="L527" s="149">
        <v>632</v>
      </c>
      <c r="M527" s="151">
        <v>0.12341772151898735</v>
      </c>
      <c r="N527" s="149">
        <v>78</v>
      </c>
      <c r="O527" s="149">
        <v>0</v>
      </c>
      <c r="P527" s="149">
        <v>78</v>
      </c>
      <c r="Q527" s="152">
        <v>78</v>
      </c>
      <c r="R527" s="152">
        <v>78</v>
      </c>
    </row>
    <row r="528" spans="1:18" x14ac:dyDescent="0.25">
      <c r="A528" s="148">
        <v>1</v>
      </c>
      <c r="B528" s="148">
        <v>17</v>
      </c>
      <c r="C528" s="148" t="s">
        <v>14427</v>
      </c>
      <c r="D528" s="148">
        <v>1728530</v>
      </c>
      <c r="E528" s="148" t="s">
        <v>2226</v>
      </c>
      <c r="F528" s="149">
        <v>620</v>
      </c>
      <c r="G528" s="150">
        <v>0</v>
      </c>
      <c r="H528" s="150"/>
      <c r="I528" s="150">
        <v>9</v>
      </c>
      <c r="J528" s="150">
        <v>0</v>
      </c>
      <c r="K528" s="149">
        <v>629</v>
      </c>
      <c r="L528" s="149">
        <v>5527</v>
      </c>
      <c r="M528" s="151">
        <v>0.11380495748145468</v>
      </c>
      <c r="N528" s="149">
        <v>629</v>
      </c>
      <c r="O528" s="149">
        <v>0</v>
      </c>
      <c r="P528" s="149">
        <v>629</v>
      </c>
      <c r="Q528" s="152">
        <v>629</v>
      </c>
      <c r="R528" s="152">
        <v>629</v>
      </c>
    </row>
    <row r="529" spans="1:18" x14ac:dyDescent="0.25">
      <c r="A529" s="148">
        <v>1</v>
      </c>
      <c r="B529" s="148">
        <v>17</v>
      </c>
      <c r="C529" s="148" t="s">
        <v>14427</v>
      </c>
      <c r="D529" s="148">
        <v>1700222</v>
      </c>
      <c r="E529" s="148" t="s">
        <v>2227</v>
      </c>
      <c r="F529" s="149">
        <v>73</v>
      </c>
      <c r="G529" s="150">
        <v>0</v>
      </c>
      <c r="H529" s="150"/>
      <c r="I529" s="150">
        <v>2</v>
      </c>
      <c r="J529" s="150">
        <v>0</v>
      </c>
      <c r="K529" s="149">
        <v>75</v>
      </c>
      <c r="L529" s="149">
        <v>1288</v>
      </c>
      <c r="M529" s="151">
        <v>5.8229813664596272E-2</v>
      </c>
      <c r="N529" s="149">
        <v>75</v>
      </c>
      <c r="O529" s="149">
        <v>0</v>
      </c>
      <c r="P529" s="149">
        <v>75</v>
      </c>
      <c r="Q529" s="152">
        <v>75</v>
      </c>
      <c r="R529" s="152">
        <v>75</v>
      </c>
    </row>
    <row r="530" spans="1:18" x14ac:dyDescent="0.25">
      <c r="A530" s="148">
        <v>1</v>
      </c>
      <c r="B530" s="148">
        <v>17</v>
      </c>
      <c r="C530" s="148" t="s">
        <v>14427</v>
      </c>
      <c r="D530" s="148">
        <v>1728560</v>
      </c>
      <c r="E530" s="148" t="s">
        <v>2228</v>
      </c>
      <c r="F530" s="149">
        <v>100</v>
      </c>
      <c r="G530" s="150">
        <v>0</v>
      </c>
      <c r="H530" s="150"/>
      <c r="I530" s="150">
        <v>5</v>
      </c>
      <c r="J530" s="150">
        <v>0</v>
      </c>
      <c r="K530" s="149">
        <v>105</v>
      </c>
      <c r="L530" s="149">
        <v>694</v>
      </c>
      <c r="M530" s="151">
        <v>0.15129682997118155</v>
      </c>
      <c r="N530" s="149">
        <v>105</v>
      </c>
      <c r="O530" s="149">
        <v>105</v>
      </c>
      <c r="P530" s="149">
        <v>105</v>
      </c>
      <c r="Q530" s="152">
        <v>105</v>
      </c>
      <c r="R530" s="152">
        <v>105</v>
      </c>
    </row>
    <row r="531" spans="1:18" x14ac:dyDescent="0.25">
      <c r="A531" s="148">
        <v>1</v>
      </c>
      <c r="B531" s="148">
        <v>17</v>
      </c>
      <c r="C531" s="148" t="s">
        <v>14427</v>
      </c>
      <c r="D531" s="148">
        <v>1728650</v>
      </c>
      <c r="E531" s="148" t="s">
        <v>2229</v>
      </c>
      <c r="F531" s="149">
        <v>136</v>
      </c>
      <c r="G531" s="150">
        <v>0</v>
      </c>
      <c r="H531" s="150"/>
      <c r="I531" s="150">
        <v>2</v>
      </c>
      <c r="J531" s="150">
        <v>0</v>
      </c>
      <c r="K531" s="149">
        <v>138</v>
      </c>
      <c r="L531" s="149">
        <v>1241</v>
      </c>
      <c r="M531" s="151">
        <v>0.11120064464141821</v>
      </c>
      <c r="N531" s="149">
        <v>138</v>
      </c>
      <c r="O531" s="149">
        <v>0</v>
      </c>
      <c r="P531" s="149">
        <v>138</v>
      </c>
      <c r="Q531" s="152">
        <v>138</v>
      </c>
      <c r="R531" s="152">
        <v>138</v>
      </c>
    </row>
    <row r="532" spans="1:18" x14ac:dyDescent="0.25">
      <c r="A532" s="148">
        <v>1</v>
      </c>
      <c r="B532" s="148">
        <v>17</v>
      </c>
      <c r="C532" s="148" t="s">
        <v>14427</v>
      </c>
      <c r="D532" s="148">
        <v>1700004</v>
      </c>
      <c r="E532" s="148" t="s">
        <v>2230</v>
      </c>
      <c r="F532" s="149">
        <v>143</v>
      </c>
      <c r="G532" s="150">
        <v>0</v>
      </c>
      <c r="H532" s="150"/>
      <c r="I532" s="150">
        <v>8</v>
      </c>
      <c r="J532" s="150">
        <v>0</v>
      </c>
      <c r="K532" s="149">
        <v>151</v>
      </c>
      <c r="L532" s="149">
        <v>775</v>
      </c>
      <c r="M532" s="151">
        <v>0.19483870967741934</v>
      </c>
      <c r="N532" s="149">
        <v>151</v>
      </c>
      <c r="O532" s="149">
        <v>151</v>
      </c>
      <c r="P532" s="149">
        <v>151</v>
      </c>
      <c r="Q532" s="152">
        <v>173.69125000000003</v>
      </c>
      <c r="R532" s="152">
        <v>181.25500000000002</v>
      </c>
    </row>
    <row r="533" spans="1:18" x14ac:dyDescent="0.25">
      <c r="A533" s="148">
        <v>1</v>
      </c>
      <c r="B533" s="148">
        <v>17</v>
      </c>
      <c r="C533" s="148" t="s">
        <v>14427</v>
      </c>
      <c r="D533" s="148">
        <v>1728700</v>
      </c>
      <c r="E533" s="148" t="s">
        <v>2231</v>
      </c>
      <c r="F533" s="149">
        <v>212</v>
      </c>
      <c r="G533" s="150">
        <v>0</v>
      </c>
      <c r="H533" s="150"/>
      <c r="I533" s="150">
        <v>5</v>
      </c>
      <c r="J533" s="150">
        <v>0</v>
      </c>
      <c r="K533" s="149">
        <v>217</v>
      </c>
      <c r="L533" s="149">
        <v>1712</v>
      </c>
      <c r="M533" s="151">
        <v>0.12675233644859812</v>
      </c>
      <c r="N533" s="149">
        <v>217</v>
      </c>
      <c r="O533" s="149">
        <v>0</v>
      </c>
      <c r="P533" s="149">
        <v>217</v>
      </c>
      <c r="Q533" s="152">
        <v>217</v>
      </c>
      <c r="R533" s="152">
        <v>217</v>
      </c>
    </row>
    <row r="534" spans="1:18" x14ac:dyDescent="0.25">
      <c r="A534" s="148">
        <v>1</v>
      </c>
      <c r="B534" s="148">
        <v>17</v>
      </c>
      <c r="C534" s="148" t="s">
        <v>14427</v>
      </c>
      <c r="D534" s="148">
        <v>1700110</v>
      </c>
      <c r="E534" s="148" t="s">
        <v>2232</v>
      </c>
      <c r="F534" s="149">
        <v>837</v>
      </c>
      <c r="G534" s="150">
        <v>0</v>
      </c>
      <c r="H534" s="150"/>
      <c r="I534" s="150">
        <v>11</v>
      </c>
      <c r="J534" s="150">
        <v>0</v>
      </c>
      <c r="K534" s="149">
        <v>848</v>
      </c>
      <c r="L534" s="149">
        <v>3557</v>
      </c>
      <c r="M534" s="151">
        <v>0.23840314872083215</v>
      </c>
      <c r="N534" s="149">
        <v>848</v>
      </c>
      <c r="O534" s="149">
        <v>848</v>
      </c>
      <c r="P534" s="149">
        <v>848</v>
      </c>
      <c r="Q534" s="152">
        <v>1114.5250249999999</v>
      </c>
      <c r="R534" s="152">
        <v>1264.9139999999998</v>
      </c>
    </row>
    <row r="535" spans="1:18" x14ac:dyDescent="0.25">
      <c r="A535" s="148">
        <v>1</v>
      </c>
      <c r="B535" s="148">
        <v>17</v>
      </c>
      <c r="C535" s="148" t="s">
        <v>14427</v>
      </c>
      <c r="D535" s="148">
        <v>1728810</v>
      </c>
      <c r="E535" s="148" t="s">
        <v>2233</v>
      </c>
      <c r="F535" s="149">
        <v>142</v>
      </c>
      <c r="G535" s="150">
        <v>0</v>
      </c>
      <c r="H535" s="150"/>
      <c r="I535" s="150">
        <v>9</v>
      </c>
      <c r="J535" s="150">
        <v>0</v>
      </c>
      <c r="K535" s="149">
        <v>151</v>
      </c>
      <c r="L535" s="149">
        <v>665</v>
      </c>
      <c r="M535" s="151">
        <v>0.22706766917293233</v>
      </c>
      <c r="N535" s="149">
        <v>151</v>
      </c>
      <c r="O535" s="149">
        <v>151</v>
      </c>
      <c r="P535" s="149">
        <v>151</v>
      </c>
      <c r="Q535" s="152">
        <v>189.52112500000001</v>
      </c>
      <c r="R535" s="152">
        <v>206.33</v>
      </c>
    </row>
    <row r="536" spans="1:18" x14ac:dyDescent="0.25">
      <c r="A536" s="148">
        <v>1</v>
      </c>
      <c r="B536" s="148">
        <v>17</v>
      </c>
      <c r="C536" s="148" t="s">
        <v>14427</v>
      </c>
      <c r="D536" s="148">
        <v>1742240</v>
      </c>
      <c r="E536" s="148" t="s">
        <v>2234</v>
      </c>
      <c r="F536" s="149">
        <v>177</v>
      </c>
      <c r="G536" s="150">
        <v>0</v>
      </c>
      <c r="H536" s="150"/>
      <c r="I536" s="150">
        <v>9</v>
      </c>
      <c r="J536" s="150">
        <v>0</v>
      </c>
      <c r="K536" s="149">
        <v>186</v>
      </c>
      <c r="L536" s="149">
        <v>796</v>
      </c>
      <c r="M536" s="151">
        <v>0.23366834170854273</v>
      </c>
      <c r="N536" s="149">
        <v>186</v>
      </c>
      <c r="O536" s="149">
        <v>186</v>
      </c>
      <c r="P536" s="149">
        <v>186</v>
      </c>
      <c r="Q536" s="152">
        <v>239.99070000000006</v>
      </c>
      <c r="R536" s="152">
        <v>267.99200000000008</v>
      </c>
    </row>
    <row r="537" spans="1:18" x14ac:dyDescent="0.25">
      <c r="A537" s="148">
        <v>1</v>
      </c>
      <c r="B537" s="148">
        <v>17</v>
      </c>
      <c r="C537" s="148" t="s">
        <v>14427</v>
      </c>
      <c r="D537" s="148">
        <v>1701403</v>
      </c>
      <c r="E537" s="148" t="s">
        <v>2235</v>
      </c>
      <c r="F537" s="149">
        <v>277</v>
      </c>
      <c r="G537" s="150">
        <v>0</v>
      </c>
      <c r="H537" s="150"/>
      <c r="I537" s="150">
        <v>11</v>
      </c>
      <c r="J537" s="150">
        <v>0</v>
      </c>
      <c r="K537" s="149">
        <v>288</v>
      </c>
      <c r="L537" s="149">
        <v>1293</v>
      </c>
      <c r="M537" s="151">
        <v>0.22273781902552203</v>
      </c>
      <c r="N537" s="149">
        <v>288</v>
      </c>
      <c r="O537" s="149">
        <v>288</v>
      </c>
      <c r="P537" s="149">
        <v>288</v>
      </c>
      <c r="Q537" s="152">
        <v>354.50122499999986</v>
      </c>
      <c r="R537" s="152">
        <v>378.78599999999983</v>
      </c>
    </row>
    <row r="538" spans="1:18" x14ac:dyDescent="0.25">
      <c r="A538" s="148">
        <v>1</v>
      </c>
      <c r="B538" s="148">
        <v>17</v>
      </c>
      <c r="C538" s="148" t="s">
        <v>14427</v>
      </c>
      <c r="D538" s="148">
        <v>1728890</v>
      </c>
      <c r="E538" s="148" t="s">
        <v>2236</v>
      </c>
      <c r="F538" s="149">
        <v>777</v>
      </c>
      <c r="G538" s="150">
        <v>0</v>
      </c>
      <c r="H538" s="150"/>
      <c r="I538" s="150">
        <v>11</v>
      </c>
      <c r="J538" s="150">
        <v>0</v>
      </c>
      <c r="K538" s="149">
        <v>788</v>
      </c>
      <c r="L538" s="149">
        <v>3364</v>
      </c>
      <c r="M538" s="151">
        <v>0.23424494649227109</v>
      </c>
      <c r="N538" s="149">
        <v>788</v>
      </c>
      <c r="O538" s="149">
        <v>788</v>
      </c>
      <c r="P538" s="149">
        <v>788</v>
      </c>
      <c r="Q538" s="152">
        <v>1019.0813000000001</v>
      </c>
      <c r="R538" s="152">
        <v>1140.328</v>
      </c>
    </row>
    <row r="539" spans="1:18" x14ac:dyDescent="0.25">
      <c r="A539" s="148">
        <v>1</v>
      </c>
      <c r="B539" s="148">
        <v>17</v>
      </c>
      <c r="C539" s="148" t="s">
        <v>14427</v>
      </c>
      <c r="D539" s="148">
        <v>1728920</v>
      </c>
      <c r="E539" s="148" t="s">
        <v>2237</v>
      </c>
      <c r="F539" s="149">
        <v>74</v>
      </c>
      <c r="G539" s="150">
        <v>0</v>
      </c>
      <c r="H539" s="150"/>
      <c r="I539" s="150">
        <v>4</v>
      </c>
      <c r="J539" s="150">
        <v>0</v>
      </c>
      <c r="K539" s="149">
        <v>78</v>
      </c>
      <c r="L539" s="149">
        <v>573</v>
      </c>
      <c r="M539" s="151">
        <v>0.13612565445026178</v>
      </c>
      <c r="N539" s="149">
        <v>78</v>
      </c>
      <c r="O539" s="149">
        <v>0</v>
      </c>
      <c r="P539" s="149">
        <v>78</v>
      </c>
      <c r="Q539" s="152">
        <v>78</v>
      </c>
      <c r="R539" s="152">
        <v>78</v>
      </c>
    </row>
    <row r="540" spans="1:18" x14ac:dyDescent="0.25">
      <c r="A540" s="148">
        <v>1</v>
      </c>
      <c r="B540" s="148">
        <v>17</v>
      </c>
      <c r="C540" s="148" t="s">
        <v>14427</v>
      </c>
      <c r="D540" s="148">
        <v>1700119</v>
      </c>
      <c r="E540" s="148" t="s">
        <v>2238</v>
      </c>
      <c r="F540" s="149">
        <v>251</v>
      </c>
      <c r="G540" s="150">
        <v>0</v>
      </c>
      <c r="H540" s="150"/>
      <c r="I540" s="150">
        <v>3</v>
      </c>
      <c r="J540" s="150">
        <v>0</v>
      </c>
      <c r="K540" s="149">
        <v>254</v>
      </c>
      <c r="L540" s="149">
        <v>4355</v>
      </c>
      <c r="M540" s="151">
        <v>5.8323765786452347E-2</v>
      </c>
      <c r="N540" s="149">
        <v>254</v>
      </c>
      <c r="O540" s="149">
        <v>0</v>
      </c>
      <c r="P540" s="149">
        <v>254</v>
      </c>
      <c r="Q540" s="152">
        <v>254</v>
      </c>
      <c r="R540" s="152">
        <v>254</v>
      </c>
    </row>
    <row r="541" spans="1:18" x14ac:dyDescent="0.25">
      <c r="A541" s="148">
        <v>1</v>
      </c>
      <c r="B541" s="148">
        <v>17</v>
      </c>
      <c r="C541" s="148" t="s">
        <v>14427</v>
      </c>
      <c r="D541" s="148">
        <v>1740680</v>
      </c>
      <c r="E541" s="148" t="s">
        <v>2239</v>
      </c>
      <c r="F541" s="149">
        <v>43</v>
      </c>
      <c r="G541" s="150">
        <v>0</v>
      </c>
      <c r="H541" s="150"/>
      <c r="I541" s="150">
        <v>1</v>
      </c>
      <c r="J541" s="150">
        <v>0</v>
      </c>
      <c r="K541" s="149">
        <v>44</v>
      </c>
      <c r="L541" s="149">
        <v>86</v>
      </c>
      <c r="M541" s="151">
        <v>0.51162790697674421</v>
      </c>
      <c r="N541" s="149">
        <v>44</v>
      </c>
      <c r="O541" s="149">
        <v>44</v>
      </c>
      <c r="P541" s="149">
        <v>44</v>
      </c>
      <c r="Q541" s="152">
        <v>107.57195000000002</v>
      </c>
      <c r="R541" s="152">
        <v>182.92400000000004</v>
      </c>
    </row>
    <row r="542" spans="1:18" x14ac:dyDescent="0.25">
      <c r="A542" s="148">
        <v>1</v>
      </c>
      <c r="B542" s="148">
        <v>17</v>
      </c>
      <c r="C542" s="148" t="s">
        <v>14427</v>
      </c>
      <c r="D542" s="148">
        <v>1710240</v>
      </c>
      <c r="E542" s="148" t="s">
        <v>2240</v>
      </c>
      <c r="F542" s="149">
        <v>77</v>
      </c>
      <c r="G542" s="150">
        <v>0</v>
      </c>
      <c r="H542" s="150"/>
      <c r="I542" s="150">
        <v>4</v>
      </c>
      <c r="J542" s="150">
        <v>0</v>
      </c>
      <c r="K542" s="149">
        <v>81</v>
      </c>
      <c r="L542" s="149">
        <v>472</v>
      </c>
      <c r="M542" s="151">
        <v>0.17161016949152541</v>
      </c>
      <c r="N542" s="149">
        <v>81</v>
      </c>
      <c r="O542" s="149">
        <v>81</v>
      </c>
      <c r="P542" s="149">
        <v>81</v>
      </c>
      <c r="Q542" s="152">
        <v>86.596799999999988</v>
      </c>
      <c r="R542" s="152">
        <v>88.462399999999988</v>
      </c>
    </row>
    <row r="543" spans="1:18" x14ac:dyDescent="0.25">
      <c r="A543" s="148">
        <v>1</v>
      </c>
      <c r="B543" s="148">
        <v>17</v>
      </c>
      <c r="C543" s="148" t="s">
        <v>14427</v>
      </c>
      <c r="D543" s="148">
        <v>1717850</v>
      </c>
      <c r="E543" s="148" t="s">
        <v>2241</v>
      </c>
      <c r="F543" s="149">
        <v>68</v>
      </c>
      <c r="G543" s="150">
        <v>0</v>
      </c>
      <c r="H543" s="150"/>
      <c r="I543" s="150">
        <v>1</v>
      </c>
      <c r="J543" s="150">
        <v>0</v>
      </c>
      <c r="K543" s="149">
        <v>69</v>
      </c>
      <c r="L543" s="149">
        <v>1397</v>
      </c>
      <c r="M543" s="151">
        <v>4.9391553328561197E-2</v>
      </c>
      <c r="N543" s="149">
        <v>69</v>
      </c>
      <c r="O543" s="149">
        <v>0</v>
      </c>
      <c r="P543" s="149">
        <v>0</v>
      </c>
      <c r="Q543" s="152">
        <v>0</v>
      </c>
      <c r="R543" s="152">
        <v>0</v>
      </c>
    </row>
    <row r="544" spans="1:18" x14ac:dyDescent="0.25">
      <c r="A544" s="148">
        <v>1</v>
      </c>
      <c r="B544" s="148">
        <v>17</v>
      </c>
      <c r="C544" s="148" t="s">
        <v>14427</v>
      </c>
      <c r="D544" s="148">
        <v>1728980</v>
      </c>
      <c r="E544" s="148" t="s">
        <v>2242</v>
      </c>
      <c r="F544" s="149">
        <v>82</v>
      </c>
      <c r="G544" s="150">
        <v>0</v>
      </c>
      <c r="H544" s="150"/>
      <c r="I544" s="150">
        <v>1</v>
      </c>
      <c r="J544" s="150">
        <v>0</v>
      </c>
      <c r="K544" s="149">
        <v>83</v>
      </c>
      <c r="L544" s="149">
        <v>1941</v>
      </c>
      <c r="M544" s="151">
        <v>4.276146316331788E-2</v>
      </c>
      <c r="N544" s="149">
        <v>83</v>
      </c>
      <c r="O544" s="149">
        <v>0</v>
      </c>
      <c r="P544" s="149">
        <v>0</v>
      </c>
      <c r="Q544" s="152">
        <v>0</v>
      </c>
      <c r="R544" s="152">
        <v>0</v>
      </c>
    </row>
    <row r="545" spans="1:18" x14ac:dyDescent="0.25">
      <c r="A545" s="148">
        <v>1</v>
      </c>
      <c r="B545" s="148">
        <v>17</v>
      </c>
      <c r="C545" s="148" t="s">
        <v>14427</v>
      </c>
      <c r="D545" s="148">
        <v>1724420</v>
      </c>
      <c r="E545" s="148" t="s">
        <v>2243</v>
      </c>
      <c r="F545" s="149">
        <v>58</v>
      </c>
      <c r="G545" s="150">
        <v>0</v>
      </c>
      <c r="H545" s="150"/>
      <c r="I545" s="150">
        <v>1</v>
      </c>
      <c r="J545" s="150">
        <v>0</v>
      </c>
      <c r="K545" s="149">
        <v>59</v>
      </c>
      <c r="L545" s="149">
        <v>1354</v>
      </c>
      <c r="M545" s="151">
        <v>4.3574593796159529E-2</v>
      </c>
      <c r="N545" s="149">
        <v>59</v>
      </c>
      <c r="O545" s="149">
        <v>0</v>
      </c>
      <c r="P545" s="149">
        <v>0</v>
      </c>
      <c r="Q545" s="152">
        <v>0</v>
      </c>
      <c r="R545" s="152">
        <v>0</v>
      </c>
    </row>
    <row r="546" spans="1:18" x14ac:dyDescent="0.25">
      <c r="A546" s="148">
        <v>1</v>
      </c>
      <c r="B546" s="148">
        <v>17</v>
      </c>
      <c r="C546" s="148" t="s">
        <v>14427</v>
      </c>
      <c r="D546" s="148">
        <v>1729010</v>
      </c>
      <c r="E546" s="148" t="s">
        <v>2244</v>
      </c>
      <c r="F546" s="149">
        <v>279</v>
      </c>
      <c r="G546" s="150">
        <v>0</v>
      </c>
      <c r="H546" s="150"/>
      <c r="I546" s="150">
        <v>4</v>
      </c>
      <c r="J546" s="150">
        <v>0</v>
      </c>
      <c r="K546" s="149">
        <v>283</v>
      </c>
      <c r="L546" s="149">
        <v>5458</v>
      </c>
      <c r="M546" s="151">
        <v>5.1850494686698417E-2</v>
      </c>
      <c r="N546" s="149">
        <v>283</v>
      </c>
      <c r="O546" s="149">
        <v>0</v>
      </c>
      <c r="P546" s="149">
        <v>283</v>
      </c>
      <c r="Q546" s="152">
        <v>283</v>
      </c>
      <c r="R546" s="152">
        <v>283</v>
      </c>
    </row>
    <row r="547" spans="1:18" x14ac:dyDescent="0.25">
      <c r="A547" s="148">
        <v>1</v>
      </c>
      <c r="B547" s="148">
        <v>17</v>
      </c>
      <c r="C547" s="148" t="s">
        <v>14427</v>
      </c>
      <c r="D547" s="148">
        <v>1730540</v>
      </c>
      <c r="E547" s="148" t="s">
        <v>2245</v>
      </c>
      <c r="F547" s="149">
        <v>62</v>
      </c>
      <c r="G547" s="150">
        <v>0</v>
      </c>
      <c r="H547" s="150"/>
      <c r="I547" s="150">
        <v>3</v>
      </c>
      <c r="J547" s="150">
        <v>0</v>
      </c>
      <c r="K547" s="149">
        <v>65</v>
      </c>
      <c r="L547" s="149">
        <v>303</v>
      </c>
      <c r="M547" s="151">
        <v>0.21452145214521451</v>
      </c>
      <c r="N547" s="149">
        <v>65</v>
      </c>
      <c r="O547" s="149">
        <v>65</v>
      </c>
      <c r="P547" s="149">
        <v>65</v>
      </c>
      <c r="Q547" s="152">
        <v>78.344449999999995</v>
      </c>
      <c r="R547" s="152">
        <v>82.792599999999993</v>
      </c>
    </row>
    <row r="548" spans="1:18" x14ac:dyDescent="0.25">
      <c r="A548" s="148">
        <v>1</v>
      </c>
      <c r="B548" s="148">
        <v>17</v>
      </c>
      <c r="C548" s="148" t="s">
        <v>14427</v>
      </c>
      <c r="D548" s="148">
        <v>1729040</v>
      </c>
      <c r="E548" s="148" t="s">
        <v>2246</v>
      </c>
      <c r="F548" s="149">
        <v>89</v>
      </c>
      <c r="G548" s="150">
        <v>0</v>
      </c>
      <c r="H548" s="150"/>
      <c r="I548" s="150">
        <v>4</v>
      </c>
      <c r="J548" s="150">
        <v>0</v>
      </c>
      <c r="K548" s="149">
        <v>93</v>
      </c>
      <c r="L548" s="149">
        <v>355</v>
      </c>
      <c r="M548" s="151">
        <v>0.26197183098591548</v>
      </c>
      <c r="N548" s="149">
        <v>93</v>
      </c>
      <c r="O548" s="149">
        <v>93</v>
      </c>
      <c r="P548" s="149">
        <v>93</v>
      </c>
      <c r="Q548" s="152">
        <v>132.150375</v>
      </c>
      <c r="R548" s="152">
        <v>159.70999999999998</v>
      </c>
    </row>
    <row r="549" spans="1:18" x14ac:dyDescent="0.25">
      <c r="A549" s="148">
        <v>1</v>
      </c>
      <c r="B549" s="148">
        <v>17</v>
      </c>
      <c r="C549" s="148" t="s">
        <v>14427</v>
      </c>
      <c r="D549" s="148">
        <v>1729100</v>
      </c>
      <c r="E549" s="148" t="s">
        <v>2247</v>
      </c>
      <c r="F549" s="149">
        <v>41</v>
      </c>
      <c r="G549" s="150">
        <v>0</v>
      </c>
      <c r="H549" s="150"/>
      <c r="I549" s="150">
        <v>2</v>
      </c>
      <c r="J549" s="150">
        <v>0</v>
      </c>
      <c r="K549" s="149">
        <v>43</v>
      </c>
      <c r="L549" s="149">
        <v>342</v>
      </c>
      <c r="M549" s="151">
        <v>0.12573099415204678</v>
      </c>
      <c r="N549" s="149">
        <v>43</v>
      </c>
      <c r="O549" s="149">
        <v>0</v>
      </c>
      <c r="P549" s="149">
        <v>43</v>
      </c>
      <c r="Q549" s="152">
        <v>43</v>
      </c>
      <c r="R549" s="152">
        <v>43</v>
      </c>
    </row>
    <row r="550" spans="1:18" x14ac:dyDescent="0.25">
      <c r="A550" s="148">
        <v>1</v>
      </c>
      <c r="B550" s="148">
        <v>17</v>
      </c>
      <c r="C550" s="148" t="s">
        <v>14427</v>
      </c>
      <c r="D550" s="148">
        <v>1729130</v>
      </c>
      <c r="E550" s="148" t="s">
        <v>2247</v>
      </c>
      <c r="F550" s="149">
        <v>27</v>
      </c>
      <c r="G550" s="150">
        <v>0</v>
      </c>
      <c r="H550" s="150"/>
      <c r="I550" s="150">
        <v>0</v>
      </c>
      <c r="J550" s="150">
        <v>0</v>
      </c>
      <c r="K550" s="149">
        <v>27</v>
      </c>
      <c r="L550" s="149">
        <v>1030</v>
      </c>
      <c r="M550" s="151">
        <v>2.621359223300971E-2</v>
      </c>
      <c r="N550" s="149">
        <v>27</v>
      </c>
      <c r="O550" s="149">
        <v>0</v>
      </c>
      <c r="P550" s="149">
        <v>0</v>
      </c>
      <c r="Q550" s="152">
        <v>0</v>
      </c>
      <c r="R550" s="152">
        <v>0</v>
      </c>
    </row>
    <row r="551" spans="1:18" x14ac:dyDescent="0.25">
      <c r="A551" s="148">
        <v>1</v>
      </c>
      <c r="B551" s="148">
        <v>17</v>
      </c>
      <c r="C551" s="148" t="s">
        <v>14427</v>
      </c>
      <c r="D551" s="148">
        <v>1729220</v>
      </c>
      <c r="E551" s="148" t="s">
        <v>2248</v>
      </c>
      <c r="F551" s="149">
        <v>354</v>
      </c>
      <c r="G551" s="150">
        <v>0</v>
      </c>
      <c r="H551" s="150"/>
      <c r="I551" s="150">
        <v>5</v>
      </c>
      <c r="J551" s="150">
        <v>0</v>
      </c>
      <c r="K551" s="149">
        <v>359</v>
      </c>
      <c r="L551" s="149">
        <v>2311</v>
      </c>
      <c r="M551" s="151">
        <v>0.15534400692340977</v>
      </c>
      <c r="N551" s="149">
        <v>359</v>
      </c>
      <c r="O551" s="149">
        <v>359</v>
      </c>
      <c r="P551" s="149">
        <v>359</v>
      </c>
      <c r="Q551" s="152">
        <v>359</v>
      </c>
      <c r="R551" s="152">
        <v>359</v>
      </c>
    </row>
    <row r="552" spans="1:18" x14ac:dyDescent="0.25">
      <c r="A552" s="148">
        <v>1</v>
      </c>
      <c r="B552" s="148">
        <v>17</v>
      </c>
      <c r="C552" s="148" t="s">
        <v>14427</v>
      </c>
      <c r="D552" s="148">
        <v>1729190</v>
      </c>
      <c r="E552" s="148" t="s">
        <v>2249</v>
      </c>
      <c r="F552" s="149">
        <v>504</v>
      </c>
      <c r="G552" s="150">
        <v>0</v>
      </c>
      <c r="H552" s="150"/>
      <c r="I552" s="150">
        <v>7</v>
      </c>
      <c r="J552" s="150">
        <v>0</v>
      </c>
      <c r="K552" s="149">
        <v>511</v>
      </c>
      <c r="L552" s="149">
        <v>3932</v>
      </c>
      <c r="M552" s="151">
        <v>0.12995930824008139</v>
      </c>
      <c r="N552" s="149">
        <v>511</v>
      </c>
      <c r="O552" s="149">
        <v>0</v>
      </c>
      <c r="P552" s="149">
        <v>511</v>
      </c>
      <c r="Q552" s="152">
        <v>511.00000000000006</v>
      </c>
      <c r="R552" s="152">
        <v>511.00000000000006</v>
      </c>
    </row>
    <row r="553" spans="1:18" x14ac:dyDescent="0.25">
      <c r="A553" s="148">
        <v>1</v>
      </c>
      <c r="B553" s="148">
        <v>17</v>
      </c>
      <c r="C553" s="148" t="s">
        <v>14427</v>
      </c>
      <c r="D553" s="148">
        <v>1729280</v>
      </c>
      <c r="E553" s="148" t="s">
        <v>2250</v>
      </c>
      <c r="F553" s="149">
        <v>165</v>
      </c>
      <c r="G553" s="150">
        <v>0</v>
      </c>
      <c r="H553" s="150"/>
      <c r="I553" s="150">
        <v>2</v>
      </c>
      <c r="J553" s="150">
        <v>0</v>
      </c>
      <c r="K553" s="149">
        <v>167</v>
      </c>
      <c r="L553" s="149">
        <v>3745</v>
      </c>
      <c r="M553" s="151">
        <v>4.4592790387182911E-2</v>
      </c>
      <c r="N553" s="149">
        <v>167</v>
      </c>
      <c r="O553" s="149">
        <v>0</v>
      </c>
      <c r="P553" s="149">
        <v>0</v>
      </c>
      <c r="Q553" s="152">
        <v>0</v>
      </c>
      <c r="R553" s="152">
        <v>0</v>
      </c>
    </row>
    <row r="554" spans="1:18" x14ac:dyDescent="0.25">
      <c r="A554" s="148">
        <v>1</v>
      </c>
      <c r="B554" s="148">
        <v>17</v>
      </c>
      <c r="C554" s="148" t="s">
        <v>14427</v>
      </c>
      <c r="D554" s="148">
        <v>1729250</v>
      </c>
      <c r="E554" s="148" t="s">
        <v>2251</v>
      </c>
      <c r="F554" s="149">
        <v>385</v>
      </c>
      <c r="G554" s="150">
        <v>15</v>
      </c>
      <c r="H554" s="150"/>
      <c r="I554" s="150">
        <v>6</v>
      </c>
      <c r="J554" s="150">
        <v>0</v>
      </c>
      <c r="K554" s="149">
        <v>406</v>
      </c>
      <c r="L554" s="149">
        <v>6462</v>
      </c>
      <c r="M554" s="151">
        <v>6.2828845558650578E-2</v>
      </c>
      <c r="N554" s="149">
        <v>406</v>
      </c>
      <c r="O554" s="149">
        <v>0</v>
      </c>
      <c r="P554" s="149">
        <v>406</v>
      </c>
      <c r="Q554" s="152">
        <v>406.00000000000006</v>
      </c>
      <c r="R554" s="152">
        <v>406.00000000000006</v>
      </c>
    </row>
    <row r="555" spans="1:18" x14ac:dyDescent="0.25">
      <c r="A555" s="148">
        <v>1</v>
      </c>
      <c r="B555" s="148">
        <v>17</v>
      </c>
      <c r="C555" s="148" t="s">
        <v>14427</v>
      </c>
      <c r="D555" s="148">
        <v>1729310</v>
      </c>
      <c r="E555" s="148" t="s">
        <v>2252</v>
      </c>
      <c r="F555" s="149">
        <v>7</v>
      </c>
      <c r="G555" s="150">
        <v>0</v>
      </c>
      <c r="H555" s="150"/>
      <c r="I555" s="150">
        <v>0</v>
      </c>
      <c r="J555" s="150">
        <v>0</v>
      </c>
      <c r="K555" s="149">
        <v>7</v>
      </c>
      <c r="L555" s="149">
        <v>78</v>
      </c>
      <c r="M555" s="151">
        <v>8.9743589743589744E-2</v>
      </c>
      <c r="N555" s="149">
        <v>0</v>
      </c>
      <c r="O555" s="149">
        <v>0</v>
      </c>
      <c r="P555" s="149">
        <v>0</v>
      </c>
      <c r="Q555" s="152">
        <v>0</v>
      </c>
      <c r="R555" s="152">
        <v>0</v>
      </c>
    </row>
    <row r="556" spans="1:18" x14ac:dyDescent="0.25">
      <c r="A556" s="148">
        <v>1</v>
      </c>
      <c r="B556" s="148">
        <v>17</v>
      </c>
      <c r="C556" s="148" t="s">
        <v>14427</v>
      </c>
      <c r="D556" s="148">
        <v>1729340</v>
      </c>
      <c r="E556" s="148" t="s">
        <v>2253</v>
      </c>
      <c r="F556" s="149">
        <v>39</v>
      </c>
      <c r="G556" s="150">
        <v>0</v>
      </c>
      <c r="H556" s="150"/>
      <c r="I556" s="150">
        <v>1</v>
      </c>
      <c r="J556" s="150">
        <v>0</v>
      </c>
      <c r="K556" s="149">
        <v>40</v>
      </c>
      <c r="L556" s="149">
        <v>253</v>
      </c>
      <c r="M556" s="151">
        <v>0.15810276679841898</v>
      </c>
      <c r="N556" s="149">
        <v>40</v>
      </c>
      <c r="O556" s="149">
        <v>40</v>
      </c>
      <c r="P556" s="149">
        <v>40</v>
      </c>
      <c r="Q556" s="152">
        <v>40.436950000000003</v>
      </c>
      <c r="R556" s="152">
        <v>40.582600000000006</v>
      </c>
    </row>
    <row r="557" spans="1:18" x14ac:dyDescent="0.25">
      <c r="A557" s="148">
        <v>1</v>
      </c>
      <c r="B557" s="148">
        <v>17</v>
      </c>
      <c r="C557" s="148" t="s">
        <v>14427</v>
      </c>
      <c r="D557" s="148">
        <v>1710800</v>
      </c>
      <c r="E557" s="148" t="s">
        <v>2254</v>
      </c>
      <c r="F557" s="149">
        <v>139</v>
      </c>
      <c r="G557" s="150">
        <v>0</v>
      </c>
      <c r="H557" s="150"/>
      <c r="I557" s="150">
        <v>3</v>
      </c>
      <c r="J557" s="150">
        <v>0</v>
      </c>
      <c r="K557" s="149">
        <v>142</v>
      </c>
      <c r="L557" s="149">
        <v>930</v>
      </c>
      <c r="M557" s="151">
        <v>0.15268817204301074</v>
      </c>
      <c r="N557" s="149">
        <v>142</v>
      </c>
      <c r="O557" s="149">
        <v>142</v>
      </c>
      <c r="P557" s="149">
        <v>142</v>
      </c>
      <c r="Q557" s="152">
        <v>142</v>
      </c>
      <c r="R557" s="152">
        <v>142</v>
      </c>
    </row>
    <row r="558" spans="1:18" x14ac:dyDescent="0.25">
      <c r="A558" s="148">
        <v>1</v>
      </c>
      <c r="B558" s="148">
        <v>17</v>
      </c>
      <c r="C558" s="148" t="s">
        <v>14427</v>
      </c>
      <c r="D558" s="148">
        <v>1729420</v>
      </c>
      <c r="E558" s="148" t="s">
        <v>2255</v>
      </c>
      <c r="F558" s="149">
        <v>106</v>
      </c>
      <c r="G558" s="150">
        <v>0</v>
      </c>
      <c r="H558" s="150"/>
      <c r="I558" s="150">
        <v>6</v>
      </c>
      <c r="J558" s="150">
        <v>0</v>
      </c>
      <c r="K558" s="149">
        <v>112</v>
      </c>
      <c r="L558" s="149">
        <v>681</v>
      </c>
      <c r="M558" s="151">
        <v>0.1644640234948605</v>
      </c>
      <c r="N558" s="149">
        <v>112</v>
      </c>
      <c r="O558" s="149">
        <v>112</v>
      </c>
      <c r="P558" s="149">
        <v>112</v>
      </c>
      <c r="Q558" s="152">
        <v>116.42515000000002</v>
      </c>
      <c r="R558" s="152">
        <v>117.90020000000001</v>
      </c>
    </row>
    <row r="559" spans="1:18" x14ac:dyDescent="0.25">
      <c r="A559" s="148">
        <v>1</v>
      </c>
      <c r="B559" s="148">
        <v>17</v>
      </c>
      <c r="C559" s="148" t="s">
        <v>14427</v>
      </c>
      <c r="D559" s="148">
        <v>1729520</v>
      </c>
      <c r="E559" s="148" t="s">
        <v>2256</v>
      </c>
      <c r="F559" s="149">
        <v>18</v>
      </c>
      <c r="G559" s="150">
        <v>0</v>
      </c>
      <c r="H559" s="150"/>
      <c r="I559" s="150">
        <v>0</v>
      </c>
      <c r="J559" s="150">
        <v>0</v>
      </c>
      <c r="K559" s="149">
        <v>18</v>
      </c>
      <c r="L559" s="149">
        <v>150</v>
      </c>
      <c r="M559" s="151">
        <v>0.12</v>
      </c>
      <c r="N559" s="149">
        <v>18</v>
      </c>
      <c r="O559" s="149">
        <v>0</v>
      </c>
      <c r="P559" s="149">
        <v>18</v>
      </c>
      <c r="Q559" s="152">
        <v>18</v>
      </c>
      <c r="R559" s="152">
        <v>18</v>
      </c>
    </row>
    <row r="560" spans="1:18" x14ac:dyDescent="0.25">
      <c r="A560" s="148">
        <v>1</v>
      </c>
      <c r="B560" s="148">
        <v>17</v>
      </c>
      <c r="C560" s="148" t="s">
        <v>14427</v>
      </c>
      <c r="D560" s="148">
        <v>1701404</v>
      </c>
      <c r="E560" s="148" t="s">
        <v>2257</v>
      </c>
      <c r="F560" s="149">
        <v>48</v>
      </c>
      <c r="G560" s="150">
        <v>0</v>
      </c>
      <c r="H560" s="150"/>
      <c r="I560" s="150">
        <v>4</v>
      </c>
      <c r="J560" s="150">
        <v>0</v>
      </c>
      <c r="K560" s="149">
        <v>52</v>
      </c>
      <c r="L560" s="149">
        <v>237</v>
      </c>
      <c r="M560" s="151">
        <v>0.21940928270042195</v>
      </c>
      <c r="N560" s="149">
        <v>52</v>
      </c>
      <c r="O560" s="149">
        <v>52</v>
      </c>
      <c r="P560" s="149">
        <v>52</v>
      </c>
      <c r="Q560" s="152">
        <v>63.306550000000001</v>
      </c>
      <c r="R560" s="152">
        <v>67.075400000000002</v>
      </c>
    </row>
    <row r="561" spans="1:18" x14ac:dyDescent="0.25">
      <c r="A561" s="148">
        <v>1</v>
      </c>
      <c r="B561" s="148">
        <v>17</v>
      </c>
      <c r="C561" s="148" t="s">
        <v>14427</v>
      </c>
      <c r="D561" s="148">
        <v>1729760</v>
      </c>
      <c r="E561" s="148" t="s">
        <v>2258</v>
      </c>
      <c r="F561" s="149">
        <v>274</v>
      </c>
      <c r="G561" s="150">
        <v>0</v>
      </c>
      <c r="H561" s="150"/>
      <c r="I561" s="150">
        <v>11</v>
      </c>
      <c r="J561" s="150">
        <v>0</v>
      </c>
      <c r="K561" s="149">
        <v>285</v>
      </c>
      <c r="L561" s="149">
        <v>4329</v>
      </c>
      <c r="M561" s="151">
        <v>6.5835065835065834E-2</v>
      </c>
      <c r="N561" s="149">
        <v>285</v>
      </c>
      <c r="O561" s="149">
        <v>0</v>
      </c>
      <c r="P561" s="149">
        <v>285</v>
      </c>
      <c r="Q561" s="152">
        <v>285</v>
      </c>
      <c r="R561" s="152">
        <v>285</v>
      </c>
    </row>
    <row r="562" spans="1:18" x14ac:dyDescent="0.25">
      <c r="A562" s="148">
        <v>1</v>
      </c>
      <c r="B562" s="148">
        <v>17</v>
      </c>
      <c r="C562" s="148" t="s">
        <v>14427</v>
      </c>
      <c r="D562" s="148">
        <v>1729790</v>
      </c>
      <c r="E562" s="148" t="s">
        <v>2259</v>
      </c>
      <c r="F562" s="149">
        <v>173</v>
      </c>
      <c r="G562" s="150">
        <v>0</v>
      </c>
      <c r="H562" s="150"/>
      <c r="I562" s="150">
        <v>7</v>
      </c>
      <c r="J562" s="150">
        <v>0</v>
      </c>
      <c r="K562" s="149">
        <v>180</v>
      </c>
      <c r="L562" s="149">
        <v>2900</v>
      </c>
      <c r="M562" s="151">
        <v>6.2068965517241378E-2</v>
      </c>
      <c r="N562" s="149">
        <v>180</v>
      </c>
      <c r="O562" s="149">
        <v>0</v>
      </c>
      <c r="P562" s="149">
        <v>180</v>
      </c>
      <c r="Q562" s="152">
        <v>180</v>
      </c>
      <c r="R562" s="152">
        <v>180</v>
      </c>
    </row>
    <row r="563" spans="1:18" x14ac:dyDescent="0.25">
      <c r="A563" s="148">
        <v>1</v>
      </c>
      <c r="B563" s="148">
        <v>17</v>
      </c>
      <c r="C563" s="148" t="s">
        <v>14427</v>
      </c>
      <c r="D563" s="148">
        <v>1729670</v>
      </c>
      <c r="E563" s="148" t="s">
        <v>2260</v>
      </c>
      <c r="F563" s="149">
        <v>67</v>
      </c>
      <c r="G563" s="150">
        <v>0</v>
      </c>
      <c r="H563" s="150"/>
      <c r="I563" s="150">
        <v>1</v>
      </c>
      <c r="J563" s="150">
        <v>0</v>
      </c>
      <c r="K563" s="149">
        <v>68</v>
      </c>
      <c r="L563" s="149">
        <v>512</v>
      </c>
      <c r="M563" s="151">
        <v>0.1328125</v>
      </c>
      <c r="N563" s="149">
        <v>68</v>
      </c>
      <c r="O563" s="149">
        <v>0</v>
      </c>
      <c r="P563" s="149">
        <v>68</v>
      </c>
      <c r="Q563" s="152">
        <v>68</v>
      </c>
      <c r="R563" s="152">
        <v>68</v>
      </c>
    </row>
    <row r="564" spans="1:18" x14ac:dyDescent="0.25">
      <c r="A564" s="148">
        <v>1</v>
      </c>
      <c r="B564" s="148">
        <v>17</v>
      </c>
      <c r="C564" s="148" t="s">
        <v>14427</v>
      </c>
      <c r="D564" s="148">
        <v>1729700</v>
      </c>
      <c r="E564" s="148" t="s">
        <v>2261</v>
      </c>
      <c r="F564" s="149">
        <v>23</v>
      </c>
      <c r="G564" s="150">
        <v>0</v>
      </c>
      <c r="H564" s="150"/>
      <c r="I564" s="150">
        <v>0</v>
      </c>
      <c r="J564" s="150">
        <v>0</v>
      </c>
      <c r="K564" s="149">
        <v>23</v>
      </c>
      <c r="L564" s="149">
        <v>96</v>
      </c>
      <c r="M564" s="151">
        <v>0.23958333333333334</v>
      </c>
      <c r="N564" s="149">
        <v>23</v>
      </c>
      <c r="O564" s="149">
        <v>23</v>
      </c>
      <c r="P564" s="149">
        <v>23</v>
      </c>
      <c r="Q564" s="152">
        <v>30.36320000000001</v>
      </c>
      <c r="R564" s="152">
        <v>34.592000000000013</v>
      </c>
    </row>
    <row r="565" spans="1:18" x14ac:dyDescent="0.25">
      <c r="A565" s="148">
        <v>1</v>
      </c>
      <c r="B565" s="148">
        <v>17</v>
      </c>
      <c r="C565" s="148" t="s">
        <v>14427</v>
      </c>
      <c r="D565" s="148">
        <v>1729730</v>
      </c>
      <c r="E565" s="148" t="s">
        <v>2262</v>
      </c>
      <c r="F565" s="149">
        <v>7</v>
      </c>
      <c r="G565" s="150">
        <v>0</v>
      </c>
      <c r="H565" s="150"/>
      <c r="I565" s="150">
        <v>0</v>
      </c>
      <c r="J565" s="150">
        <v>0</v>
      </c>
      <c r="K565" s="149">
        <v>7</v>
      </c>
      <c r="L565" s="149">
        <v>38</v>
      </c>
      <c r="M565" s="151">
        <v>0.18421052631578946</v>
      </c>
      <c r="N565" s="149">
        <v>0</v>
      </c>
      <c r="O565" s="149">
        <v>0</v>
      </c>
      <c r="P565" s="149">
        <v>0</v>
      </c>
      <c r="Q565" s="152">
        <v>0</v>
      </c>
      <c r="R565" s="152">
        <v>0</v>
      </c>
    </row>
    <row r="566" spans="1:18" x14ac:dyDescent="0.25">
      <c r="A566" s="148">
        <v>1</v>
      </c>
      <c r="B566" s="148">
        <v>17</v>
      </c>
      <c r="C566" s="148" t="s">
        <v>14427</v>
      </c>
      <c r="D566" s="148">
        <v>1700223</v>
      </c>
      <c r="E566" s="148" t="s">
        <v>2263</v>
      </c>
      <c r="F566" s="149">
        <v>82</v>
      </c>
      <c r="G566" s="150">
        <v>0</v>
      </c>
      <c r="H566" s="150"/>
      <c r="I566" s="150">
        <v>2</v>
      </c>
      <c r="J566" s="150">
        <v>0</v>
      </c>
      <c r="K566" s="149">
        <v>84</v>
      </c>
      <c r="L566" s="149">
        <v>569</v>
      </c>
      <c r="M566" s="151">
        <v>0.14762741652021089</v>
      </c>
      <c r="N566" s="149">
        <v>84</v>
      </c>
      <c r="O566" s="149">
        <v>0</v>
      </c>
      <c r="P566" s="149">
        <v>84</v>
      </c>
      <c r="Q566" s="152">
        <v>84</v>
      </c>
      <c r="R566" s="152">
        <v>84</v>
      </c>
    </row>
    <row r="567" spans="1:18" x14ac:dyDescent="0.25">
      <c r="A567" s="148">
        <v>1</v>
      </c>
      <c r="B567" s="148">
        <v>17</v>
      </c>
      <c r="C567" s="148" t="s">
        <v>14427</v>
      </c>
      <c r="D567" s="148">
        <v>1729890</v>
      </c>
      <c r="E567" s="148" t="s">
        <v>2264</v>
      </c>
      <c r="F567" s="149">
        <v>194</v>
      </c>
      <c r="G567" s="150">
        <v>0</v>
      </c>
      <c r="H567" s="150"/>
      <c r="I567" s="150">
        <v>9</v>
      </c>
      <c r="J567" s="150">
        <v>0</v>
      </c>
      <c r="K567" s="149">
        <v>203</v>
      </c>
      <c r="L567" s="149">
        <v>1957</v>
      </c>
      <c r="M567" s="151">
        <v>0.10373019928461931</v>
      </c>
      <c r="N567" s="149">
        <v>203</v>
      </c>
      <c r="O567" s="149">
        <v>0</v>
      </c>
      <c r="P567" s="149">
        <v>203</v>
      </c>
      <c r="Q567" s="152">
        <v>203</v>
      </c>
      <c r="R567" s="152">
        <v>203</v>
      </c>
    </row>
    <row r="568" spans="1:18" x14ac:dyDescent="0.25">
      <c r="A568" s="148">
        <v>1</v>
      </c>
      <c r="B568" s="148">
        <v>17</v>
      </c>
      <c r="C568" s="148" t="s">
        <v>14427</v>
      </c>
      <c r="D568" s="148">
        <v>1705570</v>
      </c>
      <c r="E568" s="148" t="s">
        <v>2265</v>
      </c>
      <c r="F568" s="149">
        <v>40</v>
      </c>
      <c r="G568" s="150">
        <v>0</v>
      </c>
      <c r="H568" s="150"/>
      <c r="I568" s="150">
        <v>3</v>
      </c>
      <c r="J568" s="150">
        <v>0</v>
      </c>
      <c r="K568" s="149">
        <v>43</v>
      </c>
      <c r="L568" s="149">
        <v>265</v>
      </c>
      <c r="M568" s="151">
        <v>0.16226415094339622</v>
      </c>
      <c r="N568" s="149">
        <v>43</v>
      </c>
      <c r="O568" s="149">
        <v>43</v>
      </c>
      <c r="P568" s="149">
        <v>43</v>
      </c>
      <c r="Q568" s="152">
        <v>44.284749999999995</v>
      </c>
      <c r="R568" s="152">
        <v>44.713000000000001</v>
      </c>
    </row>
    <row r="569" spans="1:18" x14ac:dyDescent="0.25">
      <c r="A569" s="148">
        <v>1</v>
      </c>
      <c r="B569" s="148">
        <v>17</v>
      </c>
      <c r="C569" s="148" t="s">
        <v>14427</v>
      </c>
      <c r="D569" s="148">
        <v>1730060</v>
      </c>
      <c r="E569" s="148" t="s">
        <v>2266</v>
      </c>
      <c r="F569" s="149">
        <v>33</v>
      </c>
      <c r="G569" s="150">
        <v>0</v>
      </c>
      <c r="H569" s="150"/>
      <c r="I569" s="150">
        <v>1</v>
      </c>
      <c r="J569" s="150">
        <v>0</v>
      </c>
      <c r="K569" s="149">
        <v>34</v>
      </c>
      <c r="L569" s="149">
        <v>370</v>
      </c>
      <c r="M569" s="151">
        <v>9.1891891891891897E-2</v>
      </c>
      <c r="N569" s="149">
        <v>34</v>
      </c>
      <c r="O569" s="149">
        <v>0</v>
      </c>
      <c r="P569" s="149">
        <v>34</v>
      </c>
      <c r="Q569" s="152">
        <v>34</v>
      </c>
      <c r="R569" s="152">
        <v>34</v>
      </c>
    </row>
    <row r="570" spans="1:18" x14ac:dyDescent="0.25">
      <c r="A570" s="148">
        <v>1</v>
      </c>
      <c r="B570" s="148">
        <v>17</v>
      </c>
      <c r="C570" s="148" t="s">
        <v>14427</v>
      </c>
      <c r="D570" s="148">
        <v>1730160</v>
      </c>
      <c r="E570" s="148" t="s">
        <v>2267</v>
      </c>
      <c r="F570" s="149">
        <v>229</v>
      </c>
      <c r="G570" s="150">
        <v>0</v>
      </c>
      <c r="H570" s="150"/>
      <c r="I570" s="150">
        <v>8</v>
      </c>
      <c r="J570" s="150">
        <v>0</v>
      </c>
      <c r="K570" s="149">
        <v>237</v>
      </c>
      <c r="L570" s="149">
        <v>1545</v>
      </c>
      <c r="M570" s="151">
        <v>0.15339805825242719</v>
      </c>
      <c r="N570" s="149">
        <v>237</v>
      </c>
      <c r="O570" s="149">
        <v>237</v>
      </c>
      <c r="P570" s="149">
        <v>237</v>
      </c>
      <c r="Q570" s="152">
        <v>237.00000000000003</v>
      </c>
      <c r="R570" s="152">
        <v>237.00000000000003</v>
      </c>
    </row>
    <row r="571" spans="1:18" x14ac:dyDescent="0.25">
      <c r="A571" s="148">
        <v>1</v>
      </c>
      <c r="B571" s="148">
        <v>17</v>
      </c>
      <c r="C571" s="148" t="s">
        <v>14427</v>
      </c>
      <c r="D571" s="148">
        <v>1730200</v>
      </c>
      <c r="E571" s="148" t="s">
        <v>2268</v>
      </c>
      <c r="F571" s="149">
        <v>42</v>
      </c>
      <c r="G571" s="150">
        <v>0</v>
      </c>
      <c r="H571" s="150"/>
      <c r="I571" s="150">
        <v>1</v>
      </c>
      <c r="J571" s="150">
        <v>0</v>
      </c>
      <c r="K571" s="149">
        <v>43</v>
      </c>
      <c r="L571" s="149">
        <v>1031</v>
      </c>
      <c r="M571" s="151">
        <v>4.1707080504364703E-2</v>
      </c>
      <c r="N571" s="149">
        <v>43</v>
      </c>
      <c r="O571" s="149">
        <v>0</v>
      </c>
      <c r="P571" s="149">
        <v>0</v>
      </c>
      <c r="Q571" s="152">
        <v>0</v>
      </c>
      <c r="R571" s="152">
        <v>0</v>
      </c>
    </row>
    <row r="572" spans="1:18" x14ac:dyDescent="0.25">
      <c r="A572" s="148">
        <v>1</v>
      </c>
      <c r="B572" s="148">
        <v>17</v>
      </c>
      <c r="C572" s="148" t="s">
        <v>14427</v>
      </c>
      <c r="D572" s="148">
        <v>1730220</v>
      </c>
      <c r="E572" s="148" t="s">
        <v>2269</v>
      </c>
      <c r="F572" s="149">
        <v>641</v>
      </c>
      <c r="G572" s="150">
        <v>0</v>
      </c>
      <c r="H572" s="150"/>
      <c r="I572" s="150">
        <v>9</v>
      </c>
      <c r="J572" s="150">
        <v>0</v>
      </c>
      <c r="K572" s="149">
        <v>650</v>
      </c>
      <c r="L572" s="149">
        <v>5845</v>
      </c>
      <c r="M572" s="151">
        <v>0.11120615911035073</v>
      </c>
      <c r="N572" s="149">
        <v>650</v>
      </c>
      <c r="O572" s="149">
        <v>0</v>
      </c>
      <c r="P572" s="149">
        <v>650</v>
      </c>
      <c r="Q572" s="152">
        <v>650</v>
      </c>
      <c r="R572" s="152">
        <v>650</v>
      </c>
    </row>
    <row r="573" spans="1:18" x14ac:dyDescent="0.25">
      <c r="A573" s="148">
        <v>1</v>
      </c>
      <c r="B573" s="148">
        <v>17</v>
      </c>
      <c r="C573" s="148" t="s">
        <v>14427</v>
      </c>
      <c r="D573" s="148">
        <v>1730270</v>
      </c>
      <c r="E573" s="148" t="s">
        <v>2270</v>
      </c>
      <c r="F573" s="149">
        <v>900</v>
      </c>
      <c r="G573" s="150">
        <v>0</v>
      </c>
      <c r="H573" s="150"/>
      <c r="I573" s="150">
        <v>41</v>
      </c>
      <c r="J573" s="150">
        <v>0</v>
      </c>
      <c r="K573" s="149">
        <v>941</v>
      </c>
      <c r="L573" s="149">
        <v>17909</v>
      </c>
      <c r="M573" s="151">
        <v>5.2543413925959008E-2</v>
      </c>
      <c r="N573" s="149">
        <v>941</v>
      </c>
      <c r="O573" s="149">
        <v>0</v>
      </c>
      <c r="P573" s="149">
        <v>941</v>
      </c>
      <c r="Q573" s="152">
        <v>1066</v>
      </c>
      <c r="R573" s="152">
        <v>1191</v>
      </c>
    </row>
    <row r="574" spans="1:18" x14ac:dyDescent="0.25">
      <c r="A574" s="148">
        <v>1</v>
      </c>
      <c r="B574" s="148">
        <v>17</v>
      </c>
      <c r="C574" s="148" t="s">
        <v>14427</v>
      </c>
      <c r="D574" s="148">
        <v>1730300</v>
      </c>
      <c r="E574" s="148" t="s">
        <v>2271</v>
      </c>
      <c r="F574" s="149">
        <v>363</v>
      </c>
      <c r="G574" s="150">
        <v>0</v>
      </c>
      <c r="H574" s="150"/>
      <c r="I574" s="150">
        <v>7</v>
      </c>
      <c r="J574" s="150">
        <v>0</v>
      </c>
      <c r="K574" s="149">
        <v>370</v>
      </c>
      <c r="L574" s="149">
        <v>1966</v>
      </c>
      <c r="M574" s="151">
        <v>0.18819938962360122</v>
      </c>
      <c r="N574" s="149">
        <v>370</v>
      </c>
      <c r="O574" s="149">
        <v>370</v>
      </c>
      <c r="P574" s="149">
        <v>370</v>
      </c>
      <c r="Q574" s="152">
        <v>417.77289999999999</v>
      </c>
      <c r="R574" s="152">
        <v>433.69720000000001</v>
      </c>
    </row>
    <row r="575" spans="1:18" x14ac:dyDescent="0.25">
      <c r="A575" s="148">
        <v>1</v>
      </c>
      <c r="B575" s="148">
        <v>17</v>
      </c>
      <c r="C575" s="148" t="s">
        <v>14427</v>
      </c>
      <c r="D575" s="148">
        <v>1730330</v>
      </c>
      <c r="E575" s="148" t="s">
        <v>2272</v>
      </c>
      <c r="F575" s="149">
        <v>205</v>
      </c>
      <c r="G575" s="150">
        <v>0</v>
      </c>
      <c r="H575" s="150"/>
      <c r="I575" s="150">
        <v>4</v>
      </c>
      <c r="J575" s="150">
        <v>0</v>
      </c>
      <c r="K575" s="149">
        <v>209</v>
      </c>
      <c r="L575" s="149">
        <v>1462</v>
      </c>
      <c r="M575" s="151">
        <v>0.1429548563611491</v>
      </c>
      <c r="N575" s="149">
        <v>209</v>
      </c>
      <c r="O575" s="149">
        <v>0</v>
      </c>
      <c r="P575" s="149">
        <v>209</v>
      </c>
      <c r="Q575" s="152">
        <v>209</v>
      </c>
      <c r="R575" s="152">
        <v>209</v>
      </c>
    </row>
    <row r="576" spans="1:18" x14ac:dyDescent="0.25">
      <c r="A576" s="148">
        <v>1</v>
      </c>
      <c r="B576" s="148">
        <v>17</v>
      </c>
      <c r="C576" s="148" t="s">
        <v>14427</v>
      </c>
      <c r="D576" s="148">
        <v>1730420</v>
      </c>
      <c r="E576" s="148" t="s">
        <v>2273</v>
      </c>
      <c r="F576" s="149">
        <v>1256</v>
      </c>
      <c r="G576" s="150">
        <v>0</v>
      </c>
      <c r="H576" s="150"/>
      <c r="I576" s="150">
        <v>18</v>
      </c>
      <c r="J576" s="150">
        <v>0</v>
      </c>
      <c r="K576" s="149">
        <v>1274</v>
      </c>
      <c r="L576" s="149">
        <v>12980</v>
      </c>
      <c r="M576" s="151">
        <v>9.8151001540832047E-2</v>
      </c>
      <c r="N576" s="149">
        <v>1274</v>
      </c>
      <c r="O576" s="149">
        <v>0</v>
      </c>
      <c r="P576" s="149">
        <v>1274</v>
      </c>
      <c r="Q576" s="152">
        <v>1565.5</v>
      </c>
      <c r="R576" s="152">
        <v>1857</v>
      </c>
    </row>
    <row r="577" spans="1:18" x14ac:dyDescent="0.25">
      <c r="A577" s="148">
        <v>1</v>
      </c>
      <c r="B577" s="148">
        <v>17</v>
      </c>
      <c r="C577" s="148" t="s">
        <v>14427</v>
      </c>
      <c r="D577" s="148">
        <v>1730480</v>
      </c>
      <c r="E577" s="148" t="s">
        <v>2274</v>
      </c>
      <c r="F577" s="149">
        <v>49</v>
      </c>
      <c r="G577" s="150">
        <v>0</v>
      </c>
      <c r="H577" s="150"/>
      <c r="I577" s="150">
        <v>2</v>
      </c>
      <c r="J577" s="150">
        <v>0</v>
      </c>
      <c r="K577" s="149">
        <v>51</v>
      </c>
      <c r="L577" s="149">
        <v>346</v>
      </c>
      <c r="M577" s="151">
        <v>0.14739884393063585</v>
      </c>
      <c r="N577" s="149">
        <v>51</v>
      </c>
      <c r="O577" s="149">
        <v>0</v>
      </c>
      <c r="P577" s="149">
        <v>51</v>
      </c>
      <c r="Q577" s="152">
        <v>51</v>
      </c>
      <c r="R577" s="152">
        <v>51</v>
      </c>
    </row>
    <row r="578" spans="1:18" x14ac:dyDescent="0.25">
      <c r="A578" s="148">
        <v>1</v>
      </c>
      <c r="B578" s="148">
        <v>17</v>
      </c>
      <c r="C578" s="148" t="s">
        <v>14427</v>
      </c>
      <c r="D578" s="148">
        <v>1730600</v>
      </c>
      <c r="E578" s="148" t="s">
        <v>2275</v>
      </c>
      <c r="F578" s="149">
        <v>209</v>
      </c>
      <c r="G578" s="150">
        <v>0</v>
      </c>
      <c r="H578" s="150"/>
      <c r="I578" s="150">
        <v>3</v>
      </c>
      <c r="J578" s="150">
        <v>0</v>
      </c>
      <c r="K578" s="149">
        <v>212</v>
      </c>
      <c r="L578" s="149">
        <v>2103</v>
      </c>
      <c r="M578" s="151">
        <v>0.10080836899667142</v>
      </c>
      <c r="N578" s="149">
        <v>212</v>
      </c>
      <c r="O578" s="149">
        <v>0</v>
      </c>
      <c r="P578" s="149">
        <v>212</v>
      </c>
      <c r="Q578" s="152">
        <v>212</v>
      </c>
      <c r="R578" s="152">
        <v>212</v>
      </c>
    </row>
    <row r="579" spans="1:18" x14ac:dyDescent="0.25">
      <c r="A579" s="148">
        <v>1</v>
      </c>
      <c r="B579" s="148">
        <v>17</v>
      </c>
      <c r="C579" s="148" t="s">
        <v>14427</v>
      </c>
      <c r="D579" s="148">
        <v>1730570</v>
      </c>
      <c r="E579" s="148" t="s">
        <v>2276</v>
      </c>
      <c r="F579" s="149">
        <v>66</v>
      </c>
      <c r="G579" s="150">
        <v>0</v>
      </c>
      <c r="H579" s="150"/>
      <c r="I579" s="150">
        <v>1</v>
      </c>
      <c r="J579" s="150">
        <v>0</v>
      </c>
      <c r="K579" s="149">
        <v>67</v>
      </c>
      <c r="L579" s="149">
        <v>848</v>
      </c>
      <c r="M579" s="151">
        <v>7.9009433962264147E-2</v>
      </c>
      <c r="N579" s="149">
        <v>67</v>
      </c>
      <c r="O579" s="149">
        <v>0</v>
      </c>
      <c r="P579" s="149">
        <v>67</v>
      </c>
      <c r="Q579" s="152">
        <v>67</v>
      </c>
      <c r="R579" s="152">
        <v>67</v>
      </c>
    </row>
    <row r="580" spans="1:18" x14ac:dyDescent="0.25">
      <c r="A580" s="148">
        <v>1</v>
      </c>
      <c r="B580" s="148">
        <v>17</v>
      </c>
      <c r="C580" s="148" t="s">
        <v>14427</v>
      </c>
      <c r="D580" s="148">
        <v>1730630</v>
      </c>
      <c r="E580" s="148" t="s">
        <v>2277</v>
      </c>
      <c r="F580" s="149">
        <v>237</v>
      </c>
      <c r="G580" s="150">
        <v>0</v>
      </c>
      <c r="H580" s="150"/>
      <c r="I580" s="150">
        <v>13</v>
      </c>
      <c r="J580" s="150">
        <v>0</v>
      </c>
      <c r="K580" s="149">
        <v>250</v>
      </c>
      <c r="L580" s="149">
        <v>1443</v>
      </c>
      <c r="M580" s="151">
        <v>0.17325017325017325</v>
      </c>
      <c r="N580" s="149">
        <v>250</v>
      </c>
      <c r="O580" s="149">
        <v>250</v>
      </c>
      <c r="P580" s="149">
        <v>250</v>
      </c>
      <c r="Q580" s="152">
        <v>268.88544999999999</v>
      </c>
      <c r="R580" s="152">
        <v>275.18060000000003</v>
      </c>
    </row>
    <row r="581" spans="1:18" x14ac:dyDescent="0.25">
      <c r="A581" s="148">
        <v>1</v>
      </c>
      <c r="B581" s="148">
        <v>17</v>
      </c>
      <c r="C581" s="148" t="s">
        <v>14427</v>
      </c>
      <c r="D581" s="148">
        <v>1730660</v>
      </c>
      <c r="E581" s="148" t="s">
        <v>2278</v>
      </c>
      <c r="F581" s="149">
        <v>75</v>
      </c>
      <c r="G581" s="150">
        <v>0</v>
      </c>
      <c r="H581" s="150"/>
      <c r="I581" s="150">
        <v>4</v>
      </c>
      <c r="J581" s="150">
        <v>0</v>
      </c>
      <c r="K581" s="149">
        <v>79</v>
      </c>
      <c r="L581" s="149">
        <v>504</v>
      </c>
      <c r="M581" s="151">
        <v>0.15674603174603174</v>
      </c>
      <c r="N581" s="149">
        <v>79</v>
      </c>
      <c r="O581" s="149">
        <v>79</v>
      </c>
      <c r="P581" s="149">
        <v>79</v>
      </c>
      <c r="Q581" s="152">
        <v>79.357600000000005</v>
      </c>
      <c r="R581" s="152">
        <v>79.476800000000011</v>
      </c>
    </row>
    <row r="582" spans="1:18" x14ac:dyDescent="0.25">
      <c r="A582" s="148">
        <v>1</v>
      </c>
      <c r="B582" s="148">
        <v>17</v>
      </c>
      <c r="C582" s="148" t="s">
        <v>14427</v>
      </c>
      <c r="D582" s="148">
        <v>1730780</v>
      </c>
      <c r="E582" s="148" t="s">
        <v>2279</v>
      </c>
      <c r="F582" s="149">
        <v>54</v>
      </c>
      <c r="G582" s="150">
        <v>0</v>
      </c>
      <c r="H582" s="150"/>
      <c r="I582" s="150">
        <v>1</v>
      </c>
      <c r="J582" s="150">
        <v>0</v>
      </c>
      <c r="K582" s="149">
        <v>55</v>
      </c>
      <c r="L582" s="149">
        <v>580</v>
      </c>
      <c r="M582" s="151">
        <v>9.4827586206896547E-2</v>
      </c>
      <c r="N582" s="149">
        <v>55</v>
      </c>
      <c r="O582" s="149">
        <v>0</v>
      </c>
      <c r="P582" s="149">
        <v>55</v>
      </c>
      <c r="Q582" s="152">
        <v>55</v>
      </c>
      <c r="R582" s="152">
        <v>55</v>
      </c>
    </row>
    <row r="583" spans="1:18" x14ac:dyDescent="0.25">
      <c r="A583" s="148">
        <v>1</v>
      </c>
      <c r="B583" s="148">
        <v>17</v>
      </c>
      <c r="C583" s="148" t="s">
        <v>14427</v>
      </c>
      <c r="D583" s="148">
        <v>1730750</v>
      </c>
      <c r="E583" s="148" t="s">
        <v>2280</v>
      </c>
      <c r="F583" s="149">
        <v>285</v>
      </c>
      <c r="G583" s="150">
        <v>0</v>
      </c>
      <c r="H583" s="150"/>
      <c r="I583" s="150">
        <v>8</v>
      </c>
      <c r="J583" s="150">
        <v>0</v>
      </c>
      <c r="K583" s="149">
        <v>293</v>
      </c>
      <c r="L583" s="149">
        <v>1157</v>
      </c>
      <c r="M583" s="151">
        <v>0.25324114088159033</v>
      </c>
      <c r="N583" s="149">
        <v>293</v>
      </c>
      <c r="O583" s="149">
        <v>293</v>
      </c>
      <c r="P583" s="149">
        <v>293</v>
      </c>
      <c r="Q583" s="152">
        <v>405.44502500000004</v>
      </c>
      <c r="R583" s="152">
        <v>480.11400000000003</v>
      </c>
    </row>
    <row r="584" spans="1:18" x14ac:dyDescent="0.25">
      <c r="A584" s="148">
        <v>1</v>
      </c>
      <c r="B584" s="148">
        <v>17</v>
      </c>
      <c r="C584" s="148" t="s">
        <v>14427</v>
      </c>
      <c r="D584" s="148">
        <v>1730810</v>
      </c>
      <c r="E584" s="148" t="s">
        <v>2281</v>
      </c>
      <c r="F584" s="149">
        <v>507</v>
      </c>
      <c r="G584" s="150">
        <v>0</v>
      </c>
      <c r="H584" s="150"/>
      <c r="I584" s="150">
        <v>7</v>
      </c>
      <c r="J584" s="150">
        <v>0</v>
      </c>
      <c r="K584" s="149">
        <v>514</v>
      </c>
      <c r="L584" s="149">
        <v>1768</v>
      </c>
      <c r="M584" s="151">
        <v>0.29072398190045251</v>
      </c>
      <c r="N584" s="149">
        <v>514</v>
      </c>
      <c r="O584" s="149">
        <v>514</v>
      </c>
      <c r="P584" s="149">
        <v>514</v>
      </c>
      <c r="Q584" s="152">
        <v>785.23060000000009</v>
      </c>
      <c r="R584" s="152">
        <v>998.7360000000001</v>
      </c>
    </row>
    <row r="585" spans="1:18" x14ac:dyDescent="0.25">
      <c r="A585" s="148">
        <v>1</v>
      </c>
      <c r="B585" s="148">
        <v>17</v>
      </c>
      <c r="C585" s="148" t="s">
        <v>14427</v>
      </c>
      <c r="D585" s="148">
        <v>1730840</v>
      </c>
      <c r="E585" s="148" t="s">
        <v>2282</v>
      </c>
      <c r="F585" s="149">
        <v>273</v>
      </c>
      <c r="G585" s="150">
        <v>0</v>
      </c>
      <c r="H585" s="150"/>
      <c r="I585" s="150">
        <v>4</v>
      </c>
      <c r="J585" s="150">
        <v>0</v>
      </c>
      <c r="K585" s="149">
        <v>277</v>
      </c>
      <c r="L585" s="149">
        <v>5458</v>
      </c>
      <c r="M585" s="151">
        <v>5.0751190912422132E-2</v>
      </c>
      <c r="N585" s="149">
        <v>277</v>
      </c>
      <c r="O585" s="149">
        <v>0</v>
      </c>
      <c r="P585" s="149">
        <v>277</v>
      </c>
      <c r="Q585" s="152">
        <v>277</v>
      </c>
      <c r="R585" s="152">
        <v>277</v>
      </c>
    </row>
    <row r="586" spans="1:18" x14ac:dyDescent="0.25">
      <c r="A586" s="148">
        <v>1</v>
      </c>
      <c r="B586" s="148">
        <v>17</v>
      </c>
      <c r="C586" s="148" t="s">
        <v>14427</v>
      </c>
      <c r="D586" s="148">
        <v>1730870</v>
      </c>
      <c r="E586" s="148" t="s">
        <v>2283</v>
      </c>
      <c r="F586" s="149">
        <v>33</v>
      </c>
      <c r="G586" s="150">
        <v>0</v>
      </c>
      <c r="H586" s="150"/>
      <c r="I586" s="150">
        <v>3</v>
      </c>
      <c r="J586" s="150">
        <v>0</v>
      </c>
      <c r="K586" s="149">
        <v>36</v>
      </c>
      <c r="L586" s="149">
        <v>265</v>
      </c>
      <c r="M586" s="151">
        <v>0.13584905660377358</v>
      </c>
      <c r="N586" s="149">
        <v>36</v>
      </c>
      <c r="O586" s="149">
        <v>0</v>
      </c>
      <c r="P586" s="149">
        <v>36</v>
      </c>
      <c r="Q586" s="152">
        <v>36</v>
      </c>
      <c r="R586" s="152">
        <v>36</v>
      </c>
    </row>
    <row r="587" spans="1:18" x14ac:dyDescent="0.25">
      <c r="A587" s="148">
        <v>1</v>
      </c>
      <c r="B587" s="148">
        <v>17</v>
      </c>
      <c r="C587" s="148" t="s">
        <v>14427</v>
      </c>
      <c r="D587" s="148">
        <v>1730930</v>
      </c>
      <c r="E587" s="148" t="s">
        <v>2284</v>
      </c>
      <c r="F587" s="149">
        <v>70</v>
      </c>
      <c r="G587" s="150">
        <v>0</v>
      </c>
      <c r="H587" s="150"/>
      <c r="I587" s="150">
        <v>3</v>
      </c>
      <c r="J587" s="150">
        <v>0</v>
      </c>
      <c r="K587" s="149">
        <v>73</v>
      </c>
      <c r="L587" s="149">
        <v>573</v>
      </c>
      <c r="M587" s="151">
        <v>0.12739965095986039</v>
      </c>
      <c r="N587" s="149">
        <v>73</v>
      </c>
      <c r="O587" s="149">
        <v>0</v>
      </c>
      <c r="P587" s="149">
        <v>73</v>
      </c>
      <c r="Q587" s="152">
        <v>73</v>
      </c>
      <c r="R587" s="152">
        <v>73</v>
      </c>
    </row>
    <row r="588" spans="1:18" x14ac:dyDescent="0.25">
      <c r="A588" s="148">
        <v>1</v>
      </c>
      <c r="B588" s="148">
        <v>17</v>
      </c>
      <c r="C588" s="148" t="s">
        <v>14427</v>
      </c>
      <c r="D588" s="148">
        <v>1707650</v>
      </c>
      <c r="E588" s="148" t="s">
        <v>2285</v>
      </c>
      <c r="F588" s="149">
        <v>218</v>
      </c>
      <c r="G588" s="150">
        <v>0</v>
      </c>
      <c r="H588" s="150"/>
      <c r="I588" s="150">
        <v>5</v>
      </c>
      <c r="J588" s="150">
        <v>0</v>
      </c>
      <c r="K588" s="149">
        <v>223</v>
      </c>
      <c r="L588" s="149">
        <v>1467</v>
      </c>
      <c r="M588" s="151">
        <v>0.1520109066121336</v>
      </c>
      <c r="N588" s="149">
        <v>223</v>
      </c>
      <c r="O588" s="149">
        <v>223</v>
      </c>
      <c r="P588" s="149">
        <v>223</v>
      </c>
      <c r="Q588" s="152">
        <v>223</v>
      </c>
      <c r="R588" s="152">
        <v>223</v>
      </c>
    </row>
    <row r="589" spans="1:18" x14ac:dyDescent="0.25">
      <c r="A589" s="148">
        <v>1</v>
      </c>
      <c r="B589" s="148">
        <v>17</v>
      </c>
      <c r="C589" s="148" t="s">
        <v>14427</v>
      </c>
      <c r="D589" s="148">
        <v>1730990</v>
      </c>
      <c r="E589" s="148" t="s">
        <v>2286</v>
      </c>
      <c r="F589" s="149">
        <v>86</v>
      </c>
      <c r="G589" s="150">
        <v>0</v>
      </c>
      <c r="H589" s="150"/>
      <c r="I589" s="150">
        <v>5</v>
      </c>
      <c r="J589" s="150">
        <v>0</v>
      </c>
      <c r="K589" s="149">
        <v>91</v>
      </c>
      <c r="L589" s="149">
        <v>630</v>
      </c>
      <c r="M589" s="151">
        <v>0.14444444444444443</v>
      </c>
      <c r="N589" s="149">
        <v>91</v>
      </c>
      <c r="O589" s="149">
        <v>0</v>
      </c>
      <c r="P589" s="149">
        <v>91</v>
      </c>
      <c r="Q589" s="152">
        <v>91</v>
      </c>
      <c r="R589" s="152">
        <v>91</v>
      </c>
    </row>
    <row r="590" spans="1:18" x14ac:dyDescent="0.25">
      <c r="A590" s="148">
        <v>1</v>
      </c>
      <c r="B590" s="148">
        <v>17</v>
      </c>
      <c r="C590" s="148" t="s">
        <v>14427</v>
      </c>
      <c r="D590" s="148">
        <v>1731020</v>
      </c>
      <c r="E590" s="148" t="s">
        <v>2287</v>
      </c>
      <c r="F590" s="149">
        <v>44</v>
      </c>
      <c r="G590" s="150">
        <v>0</v>
      </c>
      <c r="H590" s="150"/>
      <c r="I590" s="150">
        <v>2</v>
      </c>
      <c r="J590" s="150">
        <v>0</v>
      </c>
      <c r="K590" s="149">
        <v>46</v>
      </c>
      <c r="L590" s="149">
        <v>445</v>
      </c>
      <c r="M590" s="151">
        <v>0.10337078651685393</v>
      </c>
      <c r="N590" s="149">
        <v>46</v>
      </c>
      <c r="O590" s="149">
        <v>0</v>
      </c>
      <c r="P590" s="149">
        <v>46</v>
      </c>
      <c r="Q590" s="152">
        <v>46</v>
      </c>
      <c r="R590" s="152">
        <v>46</v>
      </c>
    </row>
    <row r="591" spans="1:18" x14ac:dyDescent="0.25">
      <c r="A591" s="148">
        <v>1</v>
      </c>
      <c r="B591" s="148">
        <v>17</v>
      </c>
      <c r="C591" s="148" t="s">
        <v>14427</v>
      </c>
      <c r="D591" s="148">
        <v>1731050</v>
      </c>
      <c r="E591" s="148" t="s">
        <v>2288</v>
      </c>
      <c r="F591" s="149">
        <v>80</v>
      </c>
      <c r="G591" s="150">
        <v>0</v>
      </c>
      <c r="H591" s="150"/>
      <c r="I591" s="150">
        <v>2</v>
      </c>
      <c r="J591" s="150">
        <v>0</v>
      </c>
      <c r="K591" s="149">
        <v>82</v>
      </c>
      <c r="L591" s="149">
        <v>975</v>
      </c>
      <c r="M591" s="151">
        <v>8.4102564102564101E-2</v>
      </c>
      <c r="N591" s="149">
        <v>82</v>
      </c>
      <c r="O591" s="149">
        <v>0</v>
      </c>
      <c r="P591" s="149">
        <v>82</v>
      </c>
      <c r="Q591" s="152">
        <v>82</v>
      </c>
      <c r="R591" s="152">
        <v>82</v>
      </c>
    </row>
    <row r="592" spans="1:18" x14ac:dyDescent="0.25">
      <c r="A592" s="148">
        <v>1</v>
      </c>
      <c r="B592" s="148">
        <v>17</v>
      </c>
      <c r="C592" s="148" t="s">
        <v>14427</v>
      </c>
      <c r="D592" s="148">
        <v>1731110</v>
      </c>
      <c r="E592" s="148" t="s">
        <v>2289</v>
      </c>
      <c r="F592" s="149">
        <v>275</v>
      </c>
      <c r="G592" s="150">
        <v>0</v>
      </c>
      <c r="H592" s="150"/>
      <c r="I592" s="150">
        <v>15</v>
      </c>
      <c r="J592" s="150">
        <v>0</v>
      </c>
      <c r="K592" s="149">
        <v>290</v>
      </c>
      <c r="L592" s="149">
        <v>2028</v>
      </c>
      <c r="M592" s="151">
        <v>0.14299802761341224</v>
      </c>
      <c r="N592" s="149">
        <v>290</v>
      </c>
      <c r="O592" s="149">
        <v>0</v>
      </c>
      <c r="P592" s="149">
        <v>290</v>
      </c>
      <c r="Q592" s="152">
        <v>290</v>
      </c>
      <c r="R592" s="152">
        <v>290</v>
      </c>
    </row>
    <row r="593" spans="1:18" x14ac:dyDescent="0.25">
      <c r="A593" s="148">
        <v>1</v>
      </c>
      <c r="B593" s="148">
        <v>17</v>
      </c>
      <c r="C593" s="148" t="s">
        <v>14427</v>
      </c>
      <c r="D593" s="148">
        <v>1731080</v>
      </c>
      <c r="E593" s="148" t="s">
        <v>2290</v>
      </c>
      <c r="F593" s="149">
        <v>635</v>
      </c>
      <c r="G593" s="150">
        <v>0</v>
      </c>
      <c r="H593" s="150"/>
      <c r="I593" s="150">
        <v>35</v>
      </c>
      <c r="J593" s="150">
        <v>0</v>
      </c>
      <c r="K593" s="149">
        <v>670</v>
      </c>
      <c r="L593" s="149">
        <v>3524</v>
      </c>
      <c r="M593" s="151">
        <v>0.19012485811577753</v>
      </c>
      <c r="N593" s="149">
        <v>670</v>
      </c>
      <c r="O593" s="149">
        <v>670</v>
      </c>
      <c r="P593" s="149">
        <v>670</v>
      </c>
      <c r="Q593" s="152">
        <v>760.72059999999999</v>
      </c>
      <c r="R593" s="152">
        <v>790.96080000000006</v>
      </c>
    </row>
    <row r="594" spans="1:18" x14ac:dyDescent="0.25">
      <c r="A594" s="148">
        <v>1</v>
      </c>
      <c r="B594" s="148">
        <v>17</v>
      </c>
      <c r="C594" s="148" t="s">
        <v>14427</v>
      </c>
      <c r="D594" s="148">
        <v>1731140</v>
      </c>
      <c r="E594" s="148" t="s">
        <v>2291</v>
      </c>
      <c r="F594" s="149">
        <v>70</v>
      </c>
      <c r="G594" s="150">
        <v>0</v>
      </c>
      <c r="H594" s="150"/>
      <c r="I594" s="150">
        <v>1</v>
      </c>
      <c r="J594" s="150">
        <v>0</v>
      </c>
      <c r="K594" s="149">
        <v>71</v>
      </c>
      <c r="L594" s="149">
        <v>165</v>
      </c>
      <c r="M594" s="151">
        <v>0.4303030303030303</v>
      </c>
      <c r="N594" s="149">
        <v>71</v>
      </c>
      <c r="O594" s="149">
        <v>71</v>
      </c>
      <c r="P594" s="149">
        <v>71</v>
      </c>
      <c r="Q594" s="152">
        <v>152.71362499999998</v>
      </c>
      <c r="R594" s="152">
        <v>243.61</v>
      </c>
    </row>
    <row r="595" spans="1:18" x14ac:dyDescent="0.25">
      <c r="A595" s="148">
        <v>1</v>
      </c>
      <c r="B595" s="148">
        <v>17</v>
      </c>
      <c r="C595" s="148" t="s">
        <v>14427</v>
      </c>
      <c r="D595" s="148">
        <v>1731200</v>
      </c>
      <c r="E595" s="148" t="s">
        <v>2292</v>
      </c>
      <c r="F595" s="149">
        <v>60</v>
      </c>
      <c r="G595" s="150">
        <v>0</v>
      </c>
      <c r="H595" s="150"/>
      <c r="I595" s="150">
        <v>1</v>
      </c>
      <c r="J595" s="150">
        <v>0</v>
      </c>
      <c r="K595" s="149">
        <v>61</v>
      </c>
      <c r="L595" s="149">
        <v>488</v>
      </c>
      <c r="M595" s="151">
        <v>0.125</v>
      </c>
      <c r="N595" s="149">
        <v>61</v>
      </c>
      <c r="O595" s="149">
        <v>0</v>
      </c>
      <c r="P595" s="149">
        <v>61</v>
      </c>
      <c r="Q595" s="152">
        <v>61</v>
      </c>
      <c r="R595" s="152">
        <v>61</v>
      </c>
    </row>
    <row r="596" spans="1:18" x14ac:dyDescent="0.25">
      <c r="A596" s="148">
        <v>1</v>
      </c>
      <c r="B596" s="148">
        <v>17</v>
      </c>
      <c r="C596" s="148" t="s">
        <v>14427</v>
      </c>
      <c r="D596" s="148">
        <v>1731270</v>
      </c>
      <c r="E596" s="148" t="s">
        <v>2293</v>
      </c>
      <c r="F596" s="149">
        <v>169</v>
      </c>
      <c r="G596" s="150">
        <v>0</v>
      </c>
      <c r="H596" s="150"/>
      <c r="I596" s="150">
        <v>8</v>
      </c>
      <c r="J596" s="150">
        <v>0</v>
      </c>
      <c r="K596" s="149">
        <v>177</v>
      </c>
      <c r="L596" s="149">
        <v>885</v>
      </c>
      <c r="M596" s="151">
        <v>0.2</v>
      </c>
      <c r="N596" s="149">
        <v>177</v>
      </c>
      <c r="O596" s="149">
        <v>177</v>
      </c>
      <c r="P596" s="149">
        <v>177</v>
      </c>
      <c r="Q596" s="152">
        <v>206.33775000000003</v>
      </c>
      <c r="R596" s="152">
        <v>216.11700000000002</v>
      </c>
    </row>
    <row r="597" spans="1:18" x14ac:dyDescent="0.25">
      <c r="A597" s="148">
        <v>1</v>
      </c>
      <c r="B597" s="148">
        <v>17</v>
      </c>
      <c r="C597" s="148" t="s">
        <v>14427</v>
      </c>
      <c r="D597" s="148">
        <v>1731230</v>
      </c>
      <c r="E597" s="148" t="s">
        <v>2294</v>
      </c>
      <c r="F597" s="149">
        <v>4580</v>
      </c>
      <c r="G597" s="150">
        <v>0</v>
      </c>
      <c r="H597" s="150"/>
      <c r="I597" s="150">
        <v>207</v>
      </c>
      <c r="J597" s="150">
        <v>0</v>
      </c>
      <c r="K597" s="149">
        <v>4787</v>
      </c>
      <c r="L597" s="149">
        <v>15308</v>
      </c>
      <c r="M597" s="151">
        <v>0.31271230729030575</v>
      </c>
      <c r="N597" s="149">
        <v>4787</v>
      </c>
      <c r="O597" s="149">
        <v>4787</v>
      </c>
      <c r="P597" s="149">
        <v>4787</v>
      </c>
      <c r="Q597" s="152">
        <v>8097.5</v>
      </c>
      <c r="R597" s="152">
        <v>11408</v>
      </c>
    </row>
    <row r="598" spans="1:18" x14ac:dyDescent="0.25">
      <c r="A598" s="148">
        <v>1</v>
      </c>
      <c r="B598" s="148">
        <v>17</v>
      </c>
      <c r="C598" s="148" t="s">
        <v>14427</v>
      </c>
      <c r="D598" s="148">
        <v>1731290</v>
      </c>
      <c r="E598" s="148" t="s">
        <v>2295</v>
      </c>
      <c r="F598" s="149">
        <v>115</v>
      </c>
      <c r="G598" s="150">
        <v>0</v>
      </c>
      <c r="H598" s="150"/>
      <c r="I598" s="150">
        <v>4</v>
      </c>
      <c r="J598" s="150">
        <v>0</v>
      </c>
      <c r="K598" s="149">
        <v>119</v>
      </c>
      <c r="L598" s="149">
        <v>1714</v>
      </c>
      <c r="M598" s="151">
        <v>6.9428238039673282E-2</v>
      </c>
      <c r="N598" s="149">
        <v>119</v>
      </c>
      <c r="O598" s="149">
        <v>0</v>
      </c>
      <c r="P598" s="149">
        <v>119</v>
      </c>
      <c r="Q598" s="152">
        <v>119</v>
      </c>
      <c r="R598" s="152">
        <v>119</v>
      </c>
    </row>
    <row r="599" spans="1:18" x14ac:dyDescent="0.25">
      <c r="A599" s="148">
        <v>1</v>
      </c>
      <c r="B599" s="148">
        <v>17</v>
      </c>
      <c r="C599" s="148" t="s">
        <v>14427</v>
      </c>
      <c r="D599" s="148">
        <v>1731380</v>
      </c>
      <c r="E599" s="148" t="s">
        <v>2296</v>
      </c>
      <c r="F599" s="149">
        <v>143</v>
      </c>
      <c r="G599" s="150">
        <v>0</v>
      </c>
      <c r="H599" s="150"/>
      <c r="I599" s="150">
        <v>3</v>
      </c>
      <c r="J599" s="150">
        <v>0</v>
      </c>
      <c r="K599" s="149">
        <v>146</v>
      </c>
      <c r="L599" s="149">
        <v>965</v>
      </c>
      <c r="M599" s="151">
        <v>0.15129533678756477</v>
      </c>
      <c r="N599" s="149">
        <v>146</v>
      </c>
      <c r="O599" s="149">
        <v>146</v>
      </c>
      <c r="P599" s="149">
        <v>146</v>
      </c>
      <c r="Q599" s="152">
        <v>146</v>
      </c>
      <c r="R599" s="152">
        <v>146</v>
      </c>
    </row>
    <row r="600" spans="1:18" x14ac:dyDescent="0.25">
      <c r="A600" s="148">
        <v>1</v>
      </c>
      <c r="B600" s="148">
        <v>17</v>
      </c>
      <c r="C600" s="148" t="s">
        <v>14427</v>
      </c>
      <c r="D600" s="148">
        <v>1731710</v>
      </c>
      <c r="E600" s="148" t="s">
        <v>2297</v>
      </c>
      <c r="F600" s="149">
        <v>197</v>
      </c>
      <c r="G600" s="150">
        <v>0</v>
      </c>
      <c r="H600" s="150"/>
      <c r="I600" s="150">
        <v>9</v>
      </c>
      <c r="J600" s="150">
        <v>0</v>
      </c>
      <c r="K600" s="149">
        <v>206</v>
      </c>
      <c r="L600" s="149">
        <v>1223</v>
      </c>
      <c r="M600" s="151">
        <v>0.16843826655764513</v>
      </c>
      <c r="N600" s="149">
        <v>206</v>
      </c>
      <c r="O600" s="149">
        <v>206</v>
      </c>
      <c r="P600" s="149">
        <v>206</v>
      </c>
      <c r="Q600" s="152">
        <v>217.59244999999999</v>
      </c>
      <c r="R600" s="152">
        <v>221.45659999999998</v>
      </c>
    </row>
    <row r="601" spans="1:18" x14ac:dyDescent="0.25">
      <c r="A601" s="148">
        <v>1</v>
      </c>
      <c r="B601" s="148">
        <v>17</v>
      </c>
      <c r="C601" s="148" t="s">
        <v>14427</v>
      </c>
      <c r="D601" s="148">
        <v>1731620</v>
      </c>
      <c r="E601" s="148" t="s">
        <v>2298</v>
      </c>
      <c r="F601" s="149">
        <v>49</v>
      </c>
      <c r="G601" s="150">
        <v>0</v>
      </c>
      <c r="H601" s="150"/>
      <c r="I601" s="150">
        <v>2</v>
      </c>
      <c r="J601" s="150">
        <v>0</v>
      </c>
      <c r="K601" s="149">
        <v>51</v>
      </c>
      <c r="L601" s="149">
        <v>424</v>
      </c>
      <c r="M601" s="151">
        <v>0.12028301886792453</v>
      </c>
      <c r="N601" s="149">
        <v>51</v>
      </c>
      <c r="O601" s="149">
        <v>0</v>
      </c>
      <c r="P601" s="149">
        <v>51</v>
      </c>
      <c r="Q601" s="152">
        <v>51</v>
      </c>
      <c r="R601" s="152">
        <v>51</v>
      </c>
    </row>
    <row r="602" spans="1:18" x14ac:dyDescent="0.25">
      <c r="A602" s="148">
        <v>1</v>
      </c>
      <c r="B602" s="148">
        <v>17</v>
      </c>
      <c r="C602" s="148" t="s">
        <v>14427</v>
      </c>
      <c r="D602" s="148">
        <v>1700009</v>
      </c>
      <c r="E602" s="148" t="s">
        <v>2299</v>
      </c>
      <c r="F602" s="149">
        <v>96</v>
      </c>
      <c r="G602" s="150">
        <v>0</v>
      </c>
      <c r="H602" s="150"/>
      <c r="I602" s="150">
        <v>4</v>
      </c>
      <c r="J602" s="150">
        <v>0</v>
      </c>
      <c r="K602" s="149">
        <v>100</v>
      </c>
      <c r="L602" s="149">
        <v>602</v>
      </c>
      <c r="M602" s="151">
        <v>0.16611295681063123</v>
      </c>
      <c r="N602" s="149">
        <v>100</v>
      </c>
      <c r="O602" s="149">
        <v>100</v>
      </c>
      <c r="P602" s="149">
        <v>100</v>
      </c>
      <c r="Q602" s="152">
        <v>104.65630000000002</v>
      </c>
      <c r="R602" s="152">
        <v>106.20840000000001</v>
      </c>
    </row>
    <row r="603" spans="1:18" x14ac:dyDescent="0.25">
      <c r="A603" s="148">
        <v>1</v>
      </c>
      <c r="B603" s="148">
        <v>17</v>
      </c>
      <c r="C603" s="148" t="s">
        <v>14427</v>
      </c>
      <c r="D603" s="148">
        <v>1731740</v>
      </c>
      <c r="E603" s="148" t="s">
        <v>2300</v>
      </c>
      <c r="F603" s="149">
        <v>1646</v>
      </c>
      <c r="G603" s="150">
        <v>0</v>
      </c>
      <c r="H603" s="150"/>
      <c r="I603" s="150">
        <v>53</v>
      </c>
      <c r="J603" s="150">
        <v>0</v>
      </c>
      <c r="K603" s="149">
        <v>1699</v>
      </c>
      <c r="L603" s="149">
        <v>26603</v>
      </c>
      <c r="M603" s="151">
        <v>6.3864977634101414E-2</v>
      </c>
      <c r="N603" s="149">
        <v>1699</v>
      </c>
      <c r="O603" s="149">
        <v>0</v>
      </c>
      <c r="P603" s="149">
        <v>1699</v>
      </c>
      <c r="Q603" s="152">
        <v>2203</v>
      </c>
      <c r="R603" s="152">
        <v>2707</v>
      </c>
    </row>
    <row r="604" spans="1:18" x14ac:dyDescent="0.25">
      <c r="A604" s="148">
        <v>1</v>
      </c>
      <c r="B604" s="148">
        <v>17</v>
      </c>
      <c r="C604" s="148" t="s">
        <v>14427</v>
      </c>
      <c r="D604" s="148">
        <v>1731770</v>
      </c>
      <c r="E604" s="148" t="s">
        <v>2301</v>
      </c>
      <c r="F604" s="149">
        <v>262</v>
      </c>
      <c r="G604" s="150">
        <v>0</v>
      </c>
      <c r="H604" s="150"/>
      <c r="I604" s="150">
        <v>13</v>
      </c>
      <c r="J604" s="150">
        <v>0</v>
      </c>
      <c r="K604" s="149">
        <v>275</v>
      </c>
      <c r="L604" s="149">
        <v>2467</v>
      </c>
      <c r="M604" s="151">
        <v>0.11147142278070531</v>
      </c>
      <c r="N604" s="149">
        <v>275</v>
      </c>
      <c r="O604" s="149">
        <v>0</v>
      </c>
      <c r="P604" s="149">
        <v>275</v>
      </c>
      <c r="Q604" s="152">
        <v>275</v>
      </c>
      <c r="R604" s="152">
        <v>275</v>
      </c>
    </row>
    <row r="605" spans="1:18" x14ac:dyDescent="0.25">
      <c r="A605" s="148">
        <v>1</v>
      </c>
      <c r="B605" s="148">
        <v>17</v>
      </c>
      <c r="C605" s="148" t="s">
        <v>14427</v>
      </c>
      <c r="D605" s="148">
        <v>1731890</v>
      </c>
      <c r="E605" s="148" t="s">
        <v>2302</v>
      </c>
      <c r="F605" s="149">
        <v>63</v>
      </c>
      <c r="G605" s="150">
        <v>0</v>
      </c>
      <c r="H605" s="150"/>
      <c r="I605" s="150">
        <v>3</v>
      </c>
      <c r="J605" s="150">
        <v>0</v>
      </c>
      <c r="K605" s="149">
        <v>66</v>
      </c>
      <c r="L605" s="149">
        <v>319</v>
      </c>
      <c r="M605" s="151">
        <v>0.20689655172413793</v>
      </c>
      <c r="N605" s="149">
        <v>66</v>
      </c>
      <c r="O605" s="149">
        <v>66</v>
      </c>
      <c r="P605" s="149">
        <v>66</v>
      </c>
      <c r="Q605" s="152">
        <v>78.224850000000004</v>
      </c>
      <c r="R605" s="152">
        <v>82.299800000000005</v>
      </c>
    </row>
    <row r="606" spans="1:18" x14ac:dyDescent="0.25">
      <c r="A606" s="148">
        <v>1</v>
      </c>
      <c r="B606" s="148">
        <v>17</v>
      </c>
      <c r="C606" s="148" t="s">
        <v>14427</v>
      </c>
      <c r="D606" s="148">
        <v>1731860</v>
      </c>
      <c r="E606" s="148" t="s">
        <v>2303</v>
      </c>
      <c r="F606" s="149">
        <v>83</v>
      </c>
      <c r="G606" s="150">
        <v>0</v>
      </c>
      <c r="H606" s="150"/>
      <c r="I606" s="150">
        <v>4</v>
      </c>
      <c r="J606" s="150">
        <v>0</v>
      </c>
      <c r="K606" s="149">
        <v>87</v>
      </c>
      <c r="L606" s="149">
        <v>246</v>
      </c>
      <c r="M606" s="151">
        <v>0.35365853658536583</v>
      </c>
      <c r="N606" s="149">
        <v>87</v>
      </c>
      <c r="O606" s="149">
        <v>87</v>
      </c>
      <c r="P606" s="149">
        <v>87</v>
      </c>
      <c r="Q606" s="152">
        <v>157.56675000000001</v>
      </c>
      <c r="R606" s="152">
        <v>226.50480000000005</v>
      </c>
    </row>
    <row r="607" spans="1:18" x14ac:dyDescent="0.25">
      <c r="A607" s="148">
        <v>1</v>
      </c>
      <c r="B607" s="148">
        <v>17</v>
      </c>
      <c r="C607" s="148" t="s">
        <v>14427</v>
      </c>
      <c r="D607" s="148">
        <v>1731920</v>
      </c>
      <c r="E607" s="148" t="s">
        <v>2304</v>
      </c>
      <c r="F607" s="149">
        <v>71</v>
      </c>
      <c r="G607" s="150">
        <v>0</v>
      </c>
      <c r="H607" s="150"/>
      <c r="I607" s="150">
        <v>3</v>
      </c>
      <c r="J607" s="150">
        <v>0</v>
      </c>
      <c r="K607" s="149">
        <v>74</v>
      </c>
      <c r="L607" s="149">
        <v>1567</v>
      </c>
      <c r="M607" s="151">
        <v>4.7223994894703247E-2</v>
      </c>
      <c r="N607" s="149">
        <v>74</v>
      </c>
      <c r="O607" s="149">
        <v>0</v>
      </c>
      <c r="P607" s="149">
        <v>0</v>
      </c>
      <c r="Q607" s="152">
        <v>0</v>
      </c>
      <c r="R607" s="152">
        <v>0</v>
      </c>
    </row>
    <row r="608" spans="1:18" x14ac:dyDescent="0.25">
      <c r="A608" s="148">
        <v>1</v>
      </c>
      <c r="B608" s="148">
        <v>17</v>
      </c>
      <c r="C608" s="148" t="s">
        <v>14427</v>
      </c>
      <c r="D608" s="148">
        <v>1731950</v>
      </c>
      <c r="E608" s="148" t="s">
        <v>2305</v>
      </c>
      <c r="F608" s="149">
        <v>182</v>
      </c>
      <c r="G608" s="150">
        <v>0</v>
      </c>
      <c r="H608" s="150"/>
      <c r="I608" s="150">
        <v>8</v>
      </c>
      <c r="J608" s="150">
        <v>0</v>
      </c>
      <c r="K608" s="149">
        <v>190</v>
      </c>
      <c r="L608" s="149">
        <v>473</v>
      </c>
      <c r="M608" s="151">
        <v>0.40169133192389006</v>
      </c>
      <c r="N608" s="149">
        <v>190</v>
      </c>
      <c r="O608" s="149">
        <v>190</v>
      </c>
      <c r="P608" s="149">
        <v>190</v>
      </c>
      <c r="Q608" s="152">
        <v>383.64572499999997</v>
      </c>
      <c r="R608" s="152">
        <v>590.08199999999999</v>
      </c>
    </row>
    <row r="609" spans="1:18" x14ac:dyDescent="0.25">
      <c r="A609" s="148">
        <v>1</v>
      </c>
      <c r="B609" s="148">
        <v>17</v>
      </c>
      <c r="C609" s="148" t="s">
        <v>14427</v>
      </c>
      <c r="D609" s="148">
        <v>1732040</v>
      </c>
      <c r="E609" s="148" t="s">
        <v>2306</v>
      </c>
      <c r="F609" s="149">
        <v>43</v>
      </c>
      <c r="G609" s="150">
        <v>0</v>
      </c>
      <c r="H609" s="150"/>
      <c r="I609" s="150">
        <v>1</v>
      </c>
      <c r="J609" s="150">
        <v>0</v>
      </c>
      <c r="K609" s="149">
        <v>44</v>
      </c>
      <c r="L609" s="149">
        <v>904</v>
      </c>
      <c r="M609" s="151">
        <v>4.8672566371681422E-2</v>
      </c>
      <c r="N609" s="149">
        <v>44</v>
      </c>
      <c r="O609" s="149">
        <v>0</v>
      </c>
      <c r="P609" s="149">
        <v>0</v>
      </c>
      <c r="Q609" s="152">
        <v>0</v>
      </c>
      <c r="R609" s="152">
        <v>0</v>
      </c>
    </row>
    <row r="610" spans="1:18" x14ac:dyDescent="0.25">
      <c r="A610" s="148">
        <v>1</v>
      </c>
      <c r="B610" s="148">
        <v>17</v>
      </c>
      <c r="C610" s="148" t="s">
        <v>14427</v>
      </c>
      <c r="D610" s="148">
        <v>1732100</v>
      </c>
      <c r="E610" s="148" t="s">
        <v>2307</v>
      </c>
      <c r="F610" s="149">
        <v>77</v>
      </c>
      <c r="G610" s="150">
        <v>0</v>
      </c>
      <c r="H610" s="150"/>
      <c r="I610" s="150">
        <v>2</v>
      </c>
      <c r="J610" s="150">
        <v>0</v>
      </c>
      <c r="K610" s="149">
        <v>79</v>
      </c>
      <c r="L610" s="149">
        <v>612</v>
      </c>
      <c r="M610" s="151">
        <v>0.12908496732026145</v>
      </c>
      <c r="N610" s="149">
        <v>79</v>
      </c>
      <c r="O610" s="149">
        <v>0</v>
      </c>
      <c r="P610" s="149">
        <v>79</v>
      </c>
      <c r="Q610" s="152">
        <v>79.000000000000014</v>
      </c>
      <c r="R610" s="152">
        <v>79.000000000000014</v>
      </c>
    </row>
    <row r="611" spans="1:18" x14ac:dyDescent="0.25">
      <c r="A611" s="148">
        <v>1</v>
      </c>
      <c r="B611" s="148">
        <v>17</v>
      </c>
      <c r="C611" s="148" t="s">
        <v>14427</v>
      </c>
      <c r="D611" s="148">
        <v>1732160</v>
      </c>
      <c r="E611" s="148" t="s">
        <v>2308</v>
      </c>
      <c r="F611" s="149">
        <v>231</v>
      </c>
      <c r="G611" s="150">
        <v>0</v>
      </c>
      <c r="H611" s="150"/>
      <c r="I611" s="150">
        <v>6</v>
      </c>
      <c r="J611" s="150">
        <v>0</v>
      </c>
      <c r="K611" s="149">
        <v>237</v>
      </c>
      <c r="L611" s="149">
        <v>1253</v>
      </c>
      <c r="M611" s="151">
        <v>0.189146049481245</v>
      </c>
      <c r="N611" s="149">
        <v>237</v>
      </c>
      <c r="O611" s="149">
        <v>237</v>
      </c>
      <c r="P611" s="149">
        <v>237</v>
      </c>
      <c r="Q611" s="152">
        <v>268.33695</v>
      </c>
      <c r="R611" s="152">
        <v>278.7826</v>
      </c>
    </row>
    <row r="612" spans="1:18" x14ac:dyDescent="0.25">
      <c r="A612" s="148">
        <v>1</v>
      </c>
      <c r="B612" s="148">
        <v>17</v>
      </c>
      <c r="C612" s="148" t="s">
        <v>14427</v>
      </c>
      <c r="D612" s="148">
        <v>1732220</v>
      </c>
      <c r="E612" s="148" t="s">
        <v>2309</v>
      </c>
      <c r="F612" s="149">
        <v>103</v>
      </c>
      <c r="G612" s="150">
        <v>0</v>
      </c>
      <c r="H612" s="150"/>
      <c r="I612" s="150">
        <v>2</v>
      </c>
      <c r="J612" s="150">
        <v>0</v>
      </c>
      <c r="K612" s="149">
        <v>105</v>
      </c>
      <c r="L612" s="149">
        <v>751</v>
      </c>
      <c r="M612" s="151">
        <v>0.13981358189081225</v>
      </c>
      <c r="N612" s="149">
        <v>105</v>
      </c>
      <c r="O612" s="149">
        <v>0</v>
      </c>
      <c r="P612" s="149">
        <v>105</v>
      </c>
      <c r="Q612" s="152">
        <v>105</v>
      </c>
      <c r="R612" s="152">
        <v>105</v>
      </c>
    </row>
    <row r="613" spans="1:18" x14ac:dyDescent="0.25">
      <c r="A613" s="148">
        <v>1</v>
      </c>
      <c r="B613" s="148">
        <v>17</v>
      </c>
      <c r="C613" s="148" t="s">
        <v>14427</v>
      </c>
      <c r="D613" s="148">
        <v>1732190</v>
      </c>
      <c r="E613" s="148" t="s">
        <v>2310</v>
      </c>
      <c r="F613" s="149">
        <v>108</v>
      </c>
      <c r="G613" s="150">
        <v>0</v>
      </c>
      <c r="H613" s="150"/>
      <c r="I613" s="150">
        <v>4</v>
      </c>
      <c r="J613" s="150">
        <v>0</v>
      </c>
      <c r="K613" s="149">
        <v>112</v>
      </c>
      <c r="L613" s="149">
        <v>729</v>
      </c>
      <c r="M613" s="151">
        <v>0.15363511659807957</v>
      </c>
      <c r="N613" s="149">
        <v>112</v>
      </c>
      <c r="O613" s="149">
        <v>112</v>
      </c>
      <c r="P613" s="149">
        <v>112</v>
      </c>
      <c r="Q613" s="152">
        <v>112.00000000000001</v>
      </c>
      <c r="R613" s="152">
        <v>112.00000000000001</v>
      </c>
    </row>
    <row r="614" spans="1:18" x14ac:dyDescent="0.25">
      <c r="A614" s="148">
        <v>1</v>
      </c>
      <c r="B614" s="148">
        <v>17</v>
      </c>
      <c r="C614" s="148" t="s">
        <v>14427</v>
      </c>
      <c r="D614" s="148">
        <v>1732280</v>
      </c>
      <c r="E614" s="148" t="s">
        <v>2311</v>
      </c>
      <c r="F614" s="149">
        <v>76</v>
      </c>
      <c r="G614" s="150">
        <v>0</v>
      </c>
      <c r="H614" s="150"/>
      <c r="I614" s="150">
        <v>0</v>
      </c>
      <c r="J614" s="150">
        <v>0</v>
      </c>
      <c r="K614" s="149">
        <v>76</v>
      </c>
      <c r="L614" s="149">
        <v>303</v>
      </c>
      <c r="M614" s="151">
        <v>0.25082508250825081</v>
      </c>
      <c r="N614" s="149">
        <v>76</v>
      </c>
      <c r="O614" s="149">
        <v>76</v>
      </c>
      <c r="P614" s="149">
        <v>76</v>
      </c>
      <c r="Q614" s="152">
        <v>104.34947499999997</v>
      </c>
      <c r="R614" s="152">
        <v>122.80599999999995</v>
      </c>
    </row>
    <row r="615" spans="1:18" x14ac:dyDescent="0.25">
      <c r="A615" s="148">
        <v>1</v>
      </c>
      <c r="B615" s="148">
        <v>17</v>
      </c>
      <c r="C615" s="148" t="s">
        <v>14427</v>
      </c>
      <c r="D615" s="148">
        <v>1731410</v>
      </c>
      <c r="E615" s="148" t="s">
        <v>2312</v>
      </c>
      <c r="F615" s="149">
        <v>145</v>
      </c>
      <c r="G615" s="150">
        <v>0</v>
      </c>
      <c r="H615" s="150"/>
      <c r="I615" s="150">
        <v>7</v>
      </c>
      <c r="J615" s="150">
        <v>0</v>
      </c>
      <c r="K615" s="149">
        <v>152</v>
      </c>
      <c r="L615" s="149">
        <v>1033</v>
      </c>
      <c r="M615" s="151">
        <v>0.14714424007744434</v>
      </c>
      <c r="N615" s="149">
        <v>152</v>
      </c>
      <c r="O615" s="149">
        <v>0</v>
      </c>
      <c r="P615" s="149">
        <v>152</v>
      </c>
      <c r="Q615" s="152">
        <v>152</v>
      </c>
      <c r="R615" s="152">
        <v>152</v>
      </c>
    </row>
    <row r="616" spans="1:18" x14ac:dyDescent="0.25">
      <c r="A616" s="148">
        <v>1</v>
      </c>
      <c r="B616" s="148">
        <v>17</v>
      </c>
      <c r="C616" s="148" t="s">
        <v>14427</v>
      </c>
      <c r="D616" s="148">
        <v>1732370</v>
      </c>
      <c r="E616" s="148" t="s">
        <v>2313</v>
      </c>
      <c r="F616" s="149">
        <v>456</v>
      </c>
      <c r="G616" s="150">
        <v>0</v>
      </c>
      <c r="H616" s="150"/>
      <c r="I616" s="150">
        <v>7</v>
      </c>
      <c r="J616" s="150">
        <v>0</v>
      </c>
      <c r="K616" s="149">
        <v>463</v>
      </c>
      <c r="L616" s="149">
        <v>1538</v>
      </c>
      <c r="M616" s="151">
        <v>0.30104031209362808</v>
      </c>
      <c r="N616" s="149">
        <v>463</v>
      </c>
      <c r="O616" s="149">
        <v>463</v>
      </c>
      <c r="P616" s="149">
        <v>463</v>
      </c>
      <c r="Q616" s="152">
        <v>722.74585000000002</v>
      </c>
      <c r="R616" s="152">
        <v>932.27600000000007</v>
      </c>
    </row>
    <row r="617" spans="1:18" x14ac:dyDescent="0.25">
      <c r="A617" s="148">
        <v>1</v>
      </c>
      <c r="B617" s="148">
        <v>17</v>
      </c>
      <c r="C617" s="148" t="s">
        <v>14427</v>
      </c>
      <c r="D617" s="148">
        <v>1732090</v>
      </c>
      <c r="E617" s="148" t="s">
        <v>2314</v>
      </c>
      <c r="F617" s="149">
        <v>26</v>
      </c>
      <c r="G617" s="150">
        <v>0</v>
      </c>
      <c r="H617" s="150"/>
      <c r="I617" s="150">
        <v>1</v>
      </c>
      <c r="J617" s="150">
        <v>0</v>
      </c>
      <c r="K617" s="149">
        <v>27</v>
      </c>
      <c r="L617" s="149">
        <v>197</v>
      </c>
      <c r="M617" s="151">
        <v>0.13705583756345177</v>
      </c>
      <c r="N617" s="149">
        <v>27</v>
      </c>
      <c r="O617" s="149">
        <v>0</v>
      </c>
      <c r="P617" s="149">
        <v>27</v>
      </c>
      <c r="Q617" s="152">
        <v>27</v>
      </c>
      <c r="R617" s="152">
        <v>27</v>
      </c>
    </row>
    <row r="618" spans="1:18" x14ac:dyDescent="0.25">
      <c r="A618" s="148">
        <v>1</v>
      </c>
      <c r="B618" s="148">
        <v>17</v>
      </c>
      <c r="C618" s="148" t="s">
        <v>14427</v>
      </c>
      <c r="D618" s="148">
        <v>1700005</v>
      </c>
      <c r="E618" s="148" t="s">
        <v>2315</v>
      </c>
      <c r="F618" s="149">
        <v>229</v>
      </c>
      <c r="G618" s="150">
        <v>0</v>
      </c>
      <c r="H618" s="150"/>
      <c r="I618" s="150">
        <v>7</v>
      </c>
      <c r="J618" s="150">
        <v>0</v>
      </c>
      <c r="K618" s="149">
        <v>236</v>
      </c>
      <c r="L618" s="149">
        <v>1947</v>
      </c>
      <c r="M618" s="151">
        <v>0.12121212121212122</v>
      </c>
      <c r="N618" s="149">
        <v>236</v>
      </c>
      <c r="O618" s="149">
        <v>0</v>
      </c>
      <c r="P618" s="149">
        <v>236</v>
      </c>
      <c r="Q618" s="152">
        <v>236</v>
      </c>
      <c r="R618" s="152">
        <v>236</v>
      </c>
    </row>
    <row r="619" spans="1:18" x14ac:dyDescent="0.25">
      <c r="A619" s="148">
        <v>1</v>
      </c>
      <c r="B619" s="148">
        <v>17</v>
      </c>
      <c r="C619" s="148" t="s">
        <v>14427</v>
      </c>
      <c r="D619" s="148">
        <v>1732490</v>
      </c>
      <c r="E619" s="148" t="s">
        <v>2316</v>
      </c>
      <c r="F619" s="149">
        <v>13</v>
      </c>
      <c r="G619" s="150">
        <v>0</v>
      </c>
      <c r="H619" s="150"/>
      <c r="I619" s="150">
        <v>0</v>
      </c>
      <c r="J619" s="150">
        <v>0</v>
      </c>
      <c r="K619" s="149">
        <v>13</v>
      </c>
      <c r="L619" s="149">
        <v>100</v>
      </c>
      <c r="M619" s="151">
        <v>0.13</v>
      </c>
      <c r="N619" s="149">
        <v>13</v>
      </c>
      <c r="O619" s="149">
        <v>0</v>
      </c>
      <c r="P619" s="149">
        <v>13</v>
      </c>
      <c r="Q619" s="152">
        <v>13</v>
      </c>
      <c r="R619" s="152">
        <v>13</v>
      </c>
    </row>
    <row r="620" spans="1:18" x14ac:dyDescent="0.25">
      <c r="A620" s="148">
        <v>1</v>
      </c>
      <c r="B620" s="148">
        <v>17</v>
      </c>
      <c r="C620" s="148" t="s">
        <v>14427</v>
      </c>
      <c r="D620" s="148">
        <v>1732520</v>
      </c>
      <c r="E620" s="148" t="s">
        <v>2317</v>
      </c>
      <c r="F620" s="149">
        <v>33</v>
      </c>
      <c r="G620" s="150">
        <v>0</v>
      </c>
      <c r="H620" s="150"/>
      <c r="I620" s="150">
        <v>1</v>
      </c>
      <c r="J620" s="150">
        <v>0</v>
      </c>
      <c r="K620" s="149">
        <v>34</v>
      </c>
      <c r="L620" s="149">
        <v>829</v>
      </c>
      <c r="M620" s="151">
        <v>4.1013268998793727E-2</v>
      </c>
      <c r="N620" s="149">
        <v>34</v>
      </c>
      <c r="O620" s="149">
        <v>0</v>
      </c>
      <c r="P620" s="149">
        <v>0</v>
      </c>
      <c r="Q620" s="152">
        <v>0</v>
      </c>
      <c r="R620" s="152">
        <v>0</v>
      </c>
    </row>
    <row r="621" spans="1:18" x14ac:dyDescent="0.25">
      <c r="A621" s="148">
        <v>1</v>
      </c>
      <c r="B621" s="148">
        <v>17</v>
      </c>
      <c r="C621" s="148" t="s">
        <v>14427</v>
      </c>
      <c r="D621" s="148">
        <v>1732550</v>
      </c>
      <c r="E621" s="148" t="s">
        <v>2318</v>
      </c>
      <c r="F621" s="149">
        <v>45</v>
      </c>
      <c r="G621" s="150">
        <v>0</v>
      </c>
      <c r="H621" s="150"/>
      <c r="I621" s="150">
        <v>1</v>
      </c>
      <c r="J621" s="150">
        <v>0</v>
      </c>
      <c r="K621" s="149">
        <v>46</v>
      </c>
      <c r="L621" s="149">
        <v>789</v>
      </c>
      <c r="M621" s="151">
        <v>5.8301647655259817E-2</v>
      </c>
      <c r="N621" s="149">
        <v>46</v>
      </c>
      <c r="O621" s="149">
        <v>0</v>
      </c>
      <c r="P621" s="149">
        <v>46</v>
      </c>
      <c r="Q621" s="152">
        <v>46</v>
      </c>
      <c r="R621" s="152">
        <v>46</v>
      </c>
    </row>
    <row r="622" spans="1:18" x14ac:dyDescent="0.25">
      <c r="A622" s="148">
        <v>1</v>
      </c>
      <c r="B622" s="148">
        <v>17</v>
      </c>
      <c r="C622" s="148" t="s">
        <v>14427</v>
      </c>
      <c r="D622" s="148">
        <v>1724720</v>
      </c>
      <c r="E622" s="148" t="s">
        <v>2319</v>
      </c>
      <c r="F622" s="149">
        <v>906</v>
      </c>
      <c r="G622" s="150">
        <v>0</v>
      </c>
      <c r="H622" s="150"/>
      <c r="I622" s="150">
        <v>13</v>
      </c>
      <c r="J622" s="150">
        <v>0</v>
      </c>
      <c r="K622" s="149">
        <v>919</v>
      </c>
      <c r="L622" s="149">
        <v>2755</v>
      </c>
      <c r="M622" s="151">
        <v>0.33357531760435571</v>
      </c>
      <c r="N622" s="149">
        <v>919</v>
      </c>
      <c r="O622" s="149">
        <v>919</v>
      </c>
      <c r="P622" s="149">
        <v>919</v>
      </c>
      <c r="Q622" s="152">
        <v>1584.7993749999998</v>
      </c>
      <c r="R622" s="152">
        <v>2204.694</v>
      </c>
    </row>
    <row r="623" spans="1:18" x14ac:dyDescent="0.25">
      <c r="A623" s="148">
        <v>1</v>
      </c>
      <c r="B623" s="148">
        <v>17</v>
      </c>
      <c r="C623" s="148" t="s">
        <v>14427</v>
      </c>
      <c r="D623" s="148">
        <v>1700330</v>
      </c>
      <c r="E623" s="148" t="s">
        <v>2320</v>
      </c>
      <c r="F623" s="149">
        <v>19</v>
      </c>
      <c r="G623" s="150">
        <v>0</v>
      </c>
      <c r="H623" s="150"/>
      <c r="I623" s="150">
        <v>1</v>
      </c>
      <c r="J623" s="150">
        <v>0</v>
      </c>
      <c r="K623" s="149">
        <v>20</v>
      </c>
      <c r="L623" s="149">
        <v>278</v>
      </c>
      <c r="M623" s="151">
        <v>7.1942446043165464E-2</v>
      </c>
      <c r="N623" s="149">
        <v>20</v>
      </c>
      <c r="O623" s="149">
        <v>0</v>
      </c>
      <c r="P623" s="149">
        <v>20</v>
      </c>
      <c r="Q623" s="152">
        <v>20</v>
      </c>
      <c r="R623" s="152">
        <v>20</v>
      </c>
    </row>
    <row r="624" spans="1:18" x14ac:dyDescent="0.25">
      <c r="A624" s="148">
        <v>1</v>
      </c>
      <c r="B624" s="148">
        <v>17</v>
      </c>
      <c r="C624" s="148" t="s">
        <v>14427</v>
      </c>
      <c r="D624" s="148">
        <v>1732670</v>
      </c>
      <c r="E624" s="148" t="s">
        <v>2321</v>
      </c>
      <c r="F624" s="149">
        <v>158</v>
      </c>
      <c r="G624" s="150">
        <v>0</v>
      </c>
      <c r="H624" s="150"/>
      <c r="I624" s="150">
        <v>1</v>
      </c>
      <c r="J624" s="150">
        <v>0</v>
      </c>
      <c r="K624" s="149">
        <v>159</v>
      </c>
      <c r="L624" s="149">
        <v>1135</v>
      </c>
      <c r="M624" s="151">
        <v>0.14008810572687225</v>
      </c>
      <c r="N624" s="149">
        <v>159</v>
      </c>
      <c r="O624" s="149">
        <v>0</v>
      </c>
      <c r="P624" s="149">
        <v>159</v>
      </c>
      <c r="Q624" s="152">
        <v>159</v>
      </c>
      <c r="R624" s="152">
        <v>159</v>
      </c>
    </row>
    <row r="625" spans="1:18" x14ac:dyDescent="0.25">
      <c r="A625" s="148">
        <v>1</v>
      </c>
      <c r="B625" s="148">
        <v>17</v>
      </c>
      <c r="C625" s="148" t="s">
        <v>14427</v>
      </c>
      <c r="D625" s="148">
        <v>1732700</v>
      </c>
      <c r="E625" s="148" t="s">
        <v>2322</v>
      </c>
      <c r="F625" s="149">
        <v>70</v>
      </c>
      <c r="G625" s="150">
        <v>0</v>
      </c>
      <c r="H625" s="150"/>
      <c r="I625" s="150">
        <v>1</v>
      </c>
      <c r="J625" s="150">
        <v>0</v>
      </c>
      <c r="K625" s="149">
        <v>71</v>
      </c>
      <c r="L625" s="149">
        <v>612</v>
      </c>
      <c r="M625" s="151">
        <v>0.11601307189542484</v>
      </c>
      <c r="N625" s="149">
        <v>71</v>
      </c>
      <c r="O625" s="149">
        <v>0</v>
      </c>
      <c r="P625" s="149">
        <v>71</v>
      </c>
      <c r="Q625" s="152">
        <v>71</v>
      </c>
      <c r="R625" s="152">
        <v>71</v>
      </c>
    </row>
    <row r="626" spans="1:18" x14ac:dyDescent="0.25">
      <c r="A626" s="148">
        <v>1</v>
      </c>
      <c r="B626" s="148">
        <v>17</v>
      </c>
      <c r="C626" s="148" t="s">
        <v>14427</v>
      </c>
      <c r="D626" s="148">
        <v>1732770</v>
      </c>
      <c r="E626" s="148" t="s">
        <v>2323</v>
      </c>
      <c r="F626" s="149">
        <v>58</v>
      </c>
      <c r="G626" s="150">
        <v>0</v>
      </c>
      <c r="H626" s="150"/>
      <c r="I626" s="150">
        <v>3</v>
      </c>
      <c r="J626" s="150">
        <v>0</v>
      </c>
      <c r="K626" s="149">
        <v>61</v>
      </c>
      <c r="L626" s="149">
        <v>737</v>
      </c>
      <c r="M626" s="151">
        <v>8.2767978290366348E-2</v>
      </c>
      <c r="N626" s="149">
        <v>61</v>
      </c>
      <c r="O626" s="149">
        <v>0</v>
      </c>
      <c r="P626" s="149">
        <v>61</v>
      </c>
      <c r="Q626" s="152">
        <v>61</v>
      </c>
      <c r="R626" s="152">
        <v>61</v>
      </c>
    </row>
    <row r="627" spans="1:18" x14ac:dyDescent="0.25">
      <c r="A627" s="148">
        <v>1</v>
      </c>
      <c r="B627" s="148">
        <v>17</v>
      </c>
      <c r="C627" s="148" t="s">
        <v>14427</v>
      </c>
      <c r="D627" s="148">
        <v>1732830</v>
      </c>
      <c r="E627" s="148" t="s">
        <v>2324</v>
      </c>
      <c r="F627" s="149">
        <v>116</v>
      </c>
      <c r="G627" s="150">
        <v>0</v>
      </c>
      <c r="H627" s="150"/>
      <c r="I627" s="150">
        <v>2</v>
      </c>
      <c r="J627" s="150">
        <v>0</v>
      </c>
      <c r="K627" s="149">
        <v>118</v>
      </c>
      <c r="L627" s="149">
        <v>917</v>
      </c>
      <c r="M627" s="151">
        <v>0.128680479825518</v>
      </c>
      <c r="N627" s="149">
        <v>118</v>
      </c>
      <c r="O627" s="149">
        <v>0</v>
      </c>
      <c r="P627" s="149">
        <v>118</v>
      </c>
      <c r="Q627" s="152">
        <v>118.00000000000001</v>
      </c>
      <c r="R627" s="152">
        <v>118.00000000000001</v>
      </c>
    </row>
    <row r="628" spans="1:18" x14ac:dyDescent="0.25">
      <c r="A628" s="148">
        <v>1</v>
      </c>
      <c r="B628" s="148">
        <v>17</v>
      </c>
      <c r="C628" s="148" t="s">
        <v>14427</v>
      </c>
      <c r="D628" s="148">
        <v>1732850</v>
      </c>
      <c r="E628" s="148" t="s">
        <v>2325</v>
      </c>
      <c r="F628" s="149">
        <v>130</v>
      </c>
      <c r="G628" s="150">
        <v>0</v>
      </c>
      <c r="H628" s="150"/>
      <c r="I628" s="150">
        <v>2</v>
      </c>
      <c r="J628" s="150">
        <v>0</v>
      </c>
      <c r="K628" s="149">
        <v>132</v>
      </c>
      <c r="L628" s="149">
        <v>1736</v>
      </c>
      <c r="M628" s="151">
        <v>7.6036866359447008E-2</v>
      </c>
      <c r="N628" s="149">
        <v>132</v>
      </c>
      <c r="O628" s="149">
        <v>0</v>
      </c>
      <c r="P628" s="149">
        <v>132</v>
      </c>
      <c r="Q628" s="152">
        <v>132</v>
      </c>
      <c r="R628" s="152">
        <v>132</v>
      </c>
    </row>
    <row r="629" spans="1:18" x14ac:dyDescent="0.25">
      <c r="A629" s="148">
        <v>1</v>
      </c>
      <c r="B629" s="148">
        <v>17</v>
      </c>
      <c r="C629" s="148" t="s">
        <v>14427</v>
      </c>
      <c r="D629" s="148">
        <v>1732910</v>
      </c>
      <c r="E629" s="148" t="s">
        <v>2326</v>
      </c>
      <c r="F629" s="149">
        <v>1004</v>
      </c>
      <c r="G629" s="150">
        <v>0</v>
      </c>
      <c r="H629" s="150"/>
      <c r="I629" s="150">
        <v>15</v>
      </c>
      <c r="J629" s="150">
        <v>0</v>
      </c>
      <c r="K629" s="149">
        <v>1019</v>
      </c>
      <c r="L629" s="149">
        <v>6149</v>
      </c>
      <c r="M629" s="151">
        <v>0.16571800292730526</v>
      </c>
      <c r="N629" s="149">
        <v>1019</v>
      </c>
      <c r="O629" s="149">
        <v>1019</v>
      </c>
      <c r="P629" s="149">
        <v>1019</v>
      </c>
      <c r="Q629" s="152">
        <v>1183</v>
      </c>
      <c r="R629" s="152">
        <v>1347</v>
      </c>
    </row>
    <row r="630" spans="1:18" x14ac:dyDescent="0.25">
      <c r="A630" s="148">
        <v>1</v>
      </c>
      <c r="B630" s="148">
        <v>17</v>
      </c>
      <c r="C630" s="148" t="s">
        <v>14427</v>
      </c>
      <c r="D630" s="148">
        <v>1732960</v>
      </c>
      <c r="E630" s="148" t="s">
        <v>2327</v>
      </c>
      <c r="F630" s="149">
        <v>92</v>
      </c>
      <c r="G630" s="150">
        <v>0</v>
      </c>
      <c r="H630" s="150"/>
      <c r="I630" s="150">
        <v>4</v>
      </c>
      <c r="J630" s="150">
        <v>0</v>
      </c>
      <c r="K630" s="149">
        <v>96</v>
      </c>
      <c r="L630" s="149">
        <v>803</v>
      </c>
      <c r="M630" s="151">
        <v>0.11955168119551682</v>
      </c>
      <c r="N630" s="149">
        <v>96</v>
      </c>
      <c r="O630" s="149">
        <v>0</v>
      </c>
      <c r="P630" s="149">
        <v>96</v>
      </c>
      <c r="Q630" s="152">
        <v>96</v>
      </c>
      <c r="R630" s="152">
        <v>96</v>
      </c>
    </row>
    <row r="631" spans="1:18" x14ac:dyDescent="0.25">
      <c r="A631" s="148">
        <v>1</v>
      </c>
      <c r="B631" s="148">
        <v>17</v>
      </c>
      <c r="C631" s="148" t="s">
        <v>14427</v>
      </c>
      <c r="D631" s="148">
        <v>1732970</v>
      </c>
      <c r="E631" s="148" t="s">
        <v>2328</v>
      </c>
      <c r="F631" s="149">
        <v>239</v>
      </c>
      <c r="G631" s="150">
        <v>0</v>
      </c>
      <c r="H631" s="150"/>
      <c r="I631" s="150">
        <v>4</v>
      </c>
      <c r="J631" s="150">
        <v>0</v>
      </c>
      <c r="K631" s="149">
        <v>243</v>
      </c>
      <c r="L631" s="149">
        <v>1909</v>
      </c>
      <c r="M631" s="151">
        <v>0.12729177579884757</v>
      </c>
      <c r="N631" s="149">
        <v>243</v>
      </c>
      <c r="O631" s="149">
        <v>0</v>
      </c>
      <c r="P631" s="149">
        <v>243</v>
      </c>
      <c r="Q631" s="152">
        <v>243</v>
      </c>
      <c r="R631" s="152">
        <v>243</v>
      </c>
    </row>
    <row r="632" spans="1:18" x14ac:dyDescent="0.25">
      <c r="A632" s="148">
        <v>1</v>
      </c>
      <c r="B632" s="148">
        <v>17</v>
      </c>
      <c r="C632" s="148" t="s">
        <v>14427</v>
      </c>
      <c r="D632" s="148">
        <v>1733000</v>
      </c>
      <c r="E632" s="148" t="s">
        <v>2329</v>
      </c>
      <c r="F632" s="149">
        <v>1222</v>
      </c>
      <c r="G632" s="150">
        <v>37</v>
      </c>
      <c r="H632" s="150"/>
      <c r="I632" s="150">
        <v>73</v>
      </c>
      <c r="J632" s="150">
        <v>0</v>
      </c>
      <c r="K632" s="149">
        <v>1332</v>
      </c>
      <c r="L632" s="149">
        <v>7889</v>
      </c>
      <c r="M632" s="151">
        <v>0.16884269235644569</v>
      </c>
      <c r="N632" s="149">
        <v>1332</v>
      </c>
      <c r="O632" s="149">
        <v>1332</v>
      </c>
      <c r="P632" s="149">
        <v>1332</v>
      </c>
      <c r="Q632" s="152">
        <v>1652.5</v>
      </c>
      <c r="R632" s="152">
        <v>1973</v>
      </c>
    </row>
    <row r="633" spans="1:18" x14ac:dyDescent="0.25">
      <c r="A633" s="148">
        <v>1</v>
      </c>
      <c r="B633" s="148">
        <v>17</v>
      </c>
      <c r="C633" s="148" t="s">
        <v>14427</v>
      </c>
      <c r="D633" s="148">
        <v>1733030</v>
      </c>
      <c r="E633" s="148" t="s">
        <v>2330</v>
      </c>
      <c r="F633" s="149">
        <v>26</v>
      </c>
      <c r="G633" s="150">
        <v>0</v>
      </c>
      <c r="H633" s="150"/>
      <c r="I633" s="150">
        <v>2</v>
      </c>
      <c r="J633" s="150">
        <v>0</v>
      </c>
      <c r="K633" s="149">
        <v>28</v>
      </c>
      <c r="L633" s="149">
        <v>226</v>
      </c>
      <c r="M633" s="151">
        <v>0.12389380530973451</v>
      </c>
      <c r="N633" s="149">
        <v>28</v>
      </c>
      <c r="O633" s="149">
        <v>0</v>
      </c>
      <c r="P633" s="149">
        <v>28</v>
      </c>
      <c r="Q633" s="152">
        <v>28</v>
      </c>
      <c r="R633" s="152">
        <v>28</v>
      </c>
    </row>
    <row r="634" spans="1:18" x14ac:dyDescent="0.25">
      <c r="A634" s="148">
        <v>1</v>
      </c>
      <c r="B634" s="148">
        <v>17</v>
      </c>
      <c r="C634" s="148" t="s">
        <v>14427</v>
      </c>
      <c r="D634" s="148">
        <v>1733090</v>
      </c>
      <c r="E634" s="148" t="s">
        <v>2331</v>
      </c>
      <c r="F634" s="149">
        <v>80</v>
      </c>
      <c r="G634" s="150">
        <v>0</v>
      </c>
      <c r="H634" s="150"/>
      <c r="I634" s="150">
        <v>6</v>
      </c>
      <c r="J634" s="150">
        <v>0</v>
      </c>
      <c r="K634" s="149">
        <v>86</v>
      </c>
      <c r="L634" s="149">
        <v>412</v>
      </c>
      <c r="M634" s="151">
        <v>0.20873786407766989</v>
      </c>
      <c r="N634" s="149">
        <v>86</v>
      </c>
      <c r="O634" s="149">
        <v>86</v>
      </c>
      <c r="P634" s="149">
        <v>86</v>
      </c>
      <c r="Q634" s="152">
        <v>102.3578</v>
      </c>
      <c r="R634" s="152">
        <v>107.81039999999999</v>
      </c>
    </row>
    <row r="635" spans="1:18" x14ac:dyDescent="0.25">
      <c r="A635" s="148">
        <v>1</v>
      </c>
      <c r="B635" s="148">
        <v>17</v>
      </c>
      <c r="C635" s="148" t="s">
        <v>14427</v>
      </c>
      <c r="D635" s="148">
        <v>1733120</v>
      </c>
      <c r="E635" s="148" t="s">
        <v>2332</v>
      </c>
      <c r="F635" s="149">
        <v>17</v>
      </c>
      <c r="G635" s="150">
        <v>0</v>
      </c>
      <c r="H635" s="150"/>
      <c r="I635" s="150">
        <v>1</v>
      </c>
      <c r="J635" s="150">
        <v>0</v>
      </c>
      <c r="K635" s="149">
        <v>18</v>
      </c>
      <c r="L635" s="149">
        <v>193</v>
      </c>
      <c r="M635" s="151">
        <v>9.3264248704663211E-2</v>
      </c>
      <c r="N635" s="149">
        <v>18</v>
      </c>
      <c r="O635" s="149">
        <v>0</v>
      </c>
      <c r="P635" s="149">
        <v>18</v>
      </c>
      <c r="Q635" s="152">
        <v>18</v>
      </c>
      <c r="R635" s="152">
        <v>18</v>
      </c>
    </row>
    <row r="636" spans="1:18" x14ac:dyDescent="0.25">
      <c r="A636" s="148">
        <v>1</v>
      </c>
      <c r="B636" s="148">
        <v>17</v>
      </c>
      <c r="C636" s="148" t="s">
        <v>14427</v>
      </c>
      <c r="D636" s="148">
        <v>1733210</v>
      </c>
      <c r="E636" s="148" t="s">
        <v>2333</v>
      </c>
      <c r="F636" s="149">
        <v>353</v>
      </c>
      <c r="G636" s="150">
        <v>0</v>
      </c>
      <c r="H636" s="150"/>
      <c r="I636" s="150">
        <v>17</v>
      </c>
      <c r="J636" s="150">
        <v>0</v>
      </c>
      <c r="K636" s="149">
        <v>370</v>
      </c>
      <c r="L636" s="149">
        <v>1449</v>
      </c>
      <c r="M636" s="151">
        <v>0.25534851621808141</v>
      </c>
      <c r="N636" s="149">
        <v>370</v>
      </c>
      <c r="O636" s="149">
        <v>370</v>
      </c>
      <c r="P636" s="149">
        <v>370</v>
      </c>
      <c r="Q636" s="152">
        <v>515.40392499999996</v>
      </c>
      <c r="R636" s="152">
        <v>613.49799999999993</v>
      </c>
    </row>
    <row r="637" spans="1:18" x14ac:dyDescent="0.25">
      <c r="A637" s="148">
        <v>1</v>
      </c>
      <c r="B637" s="148">
        <v>17</v>
      </c>
      <c r="C637" s="148" t="s">
        <v>14427</v>
      </c>
      <c r="D637" s="148">
        <v>1733240</v>
      </c>
      <c r="E637" s="148" t="s">
        <v>2334</v>
      </c>
      <c r="F637" s="149">
        <v>192</v>
      </c>
      <c r="G637" s="150">
        <v>0</v>
      </c>
      <c r="H637" s="150"/>
      <c r="I637" s="150">
        <v>9</v>
      </c>
      <c r="J637" s="150">
        <v>0</v>
      </c>
      <c r="K637" s="149">
        <v>201</v>
      </c>
      <c r="L637" s="149">
        <v>1077</v>
      </c>
      <c r="M637" s="151">
        <v>0.18662952646239556</v>
      </c>
      <c r="N637" s="149">
        <v>201</v>
      </c>
      <c r="O637" s="149">
        <v>201</v>
      </c>
      <c r="P637" s="149">
        <v>201</v>
      </c>
      <c r="Q637" s="152">
        <v>225.90255000000002</v>
      </c>
      <c r="R637" s="152">
        <v>234.20340000000004</v>
      </c>
    </row>
    <row r="638" spans="1:18" x14ac:dyDescent="0.25">
      <c r="A638" s="148">
        <v>1</v>
      </c>
      <c r="B638" s="148">
        <v>17</v>
      </c>
      <c r="C638" s="148" t="s">
        <v>14427</v>
      </c>
      <c r="D638" s="148">
        <v>1733270</v>
      </c>
      <c r="E638" s="148" t="s">
        <v>2335</v>
      </c>
      <c r="F638" s="149">
        <v>348</v>
      </c>
      <c r="G638" s="150">
        <v>0</v>
      </c>
      <c r="H638" s="150"/>
      <c r="I638" s="150">
        <v>5</v>
      </c>
      <c r="J638" s="150">
        <v>0</v>
      </c>
      <c r="K638" s="149">
        <v>353</v>
      </c>
      <c r="L638" s="149">
        <v>2086</v>
      </c>
      <c r="M638" s="151">
        <v>0.16922339405560882</v>
      </c>
      <c r="N638" s="149">
        <v>353</v>
      </c>
      <c r="O638" s="149">
        <v>353</v>
      </c>
      <c r="P638" s="149">
        <v>353</v>
      </c>
      <c r="Q638" s="152">
        <v>374.0009</v>
      </c>
      <c r="R638" s="152">
        <v>381.00119999999998</v>
      </c>
    </row>
    <row r="639" spans="1:18" x14ac:dyDescent="0.25">
      <c r="A639" s="148">
        <v>1</v>
      </c>
      <c r="B639" s="148">
        <v>17</v>
      </c>
      <c r="C639" s="148" t="s">
        <v>14427</v>
      </c>
      <c r="D639" s="148">
        <v>1733300</v>
      </c>
      <c r="E639" s="148" t="s">
        <v>2336</v>
      </c>
      <c r="F639" s="149">
        <v>128</v>
      </c>
      <c r="G639" s="150">
        <v>0</v>
      </c>
      <c r="H639" s="150"/>
      <c r="I639" s="150">
        <v>4</v>
      </c>
      <c r="J639" s="150">
        <v>0</v>
      </c>
      <c r="K639" s="149">
        <v>132</v>
      </c>
      <c r="L639" s="149">
        <v>1122</v>
      </c>
      <c r="M639" s="151">
        <v>0.11764705882352941</v>
      </c>
      <c r="N639" s="149">
        <v>132</v>
      </c>
      <c r="O639" s="149">
        <v>0</v>
      </c>
      <c r="P639" s="149">
        <v>132</v>
      </c>
      <c r="Q639" s="152">
        <v>132</v>
      </c>
      <c r="R639" s="152">
        <v>132</v>
      </c>
    </row>
    <row r="640" spans="1:18" x14ac:dyDescent="0.25">
      <c r="A640" s="148">
        <v>1</v>
      </c>
      <c r="B640" s="148">
        <v>17</v>
      </c>
      <c r="C640" s="148" t="s">
        <v>14427</v>
      </c>
      <c r="D640" s="148">
        <v>1722130</v>
      </c>
      <c r="E640" s="148" t="s">
        <v>2337</v>
      </c>
      <c r="F640" s="149">
        <v>208</v>
      </c>
      <c r="G640" s="150">
        <v>0</v>
      </c>
      <c r="H640" s="150"/>
      <c r="I640" s="150">
        <v>8</v>
      </c>
      <c r="J640" s="150">
        <v>0</v>
      </c>
      <c r="K640" s="149">
        <v>216</v>
      </c>
      <c r="L640" s="149">
        <v>941</v>
      </c>
      <c r="M640" s="151">
        <v>0.22954303931987247</v>
      </c>
      <c r="N640" s="149">
        <v>216</v>
      </c>
      <c r="O640" s="149">
        <v>216</v>
      </c>
      <c r="P640" s="149">
        <v>216</v>
      </c>
      <c r="Q640" s="152">
        <v>274.00282499999997</v>
      </c>
      <c r="R640" s="152">
        <v>301.28199999999998</v>
      </c>
    </row>
    <row r="641" spans="1:18" x14ac:dyDescent="0.25">
      <c r="A641" s="148">
        <v>1</v>
      </c>
      <c r="B641" s="148">
        <v>17</v>
      </c>
      <c r="C641" s="148" t="s">
        <v>14427</v>
      </c>
      <c r="D641" s="148">
        <v>1733380</v>
      </c>
      <c r="E641" s="148" t="s">
        <v>2338</v>
      </c>
      <c r="F641" s="149">
        <v>160</v>
      </c>
      <c r="G641" s="150">
        <v>0</v>
      </c>
      <c r="H641" s="150"/>
      <c r="I641" s="150">
        <v>5</v>
      </c>
      <c r="J641" s="150">
        <v>0</v>
      </c>
      <c r="K641" s="149">
        <v>165</v>
      </c>
      <c r="L641" s="149">
        <v>1506</v>
      </c>
      <c r="M641" s="151">
        <v>0.10956175298804781</v>
      </c>
      <c r="N641" s="149">
        <v>165</v>
      </c>
      <c r="O641" s="149">
        <v>0</v>
      </c>
      <c r="P641" s="149">
        <v>165</v>
      </c>
      <c r="Q641" s="152">
        <v>165</v>
      </c>
      <c r="R641" s="152">
        <v>165</v>
      </c>
    </row>
    <row r="642" spans="1:18" x14ac:dyDescent="0.25">
      <c r="A642" s="148">
        <v>1</v>
      </c>
      <c r="B642" s="148">
        <v>17</v>
      </c>
      <c r="C642" s="148" t="s">
        <v>14427</v>
      </c>
      <c r="D642" s="148">
        <v>1733390</v>
      </c>
      <c r="E642" s="148" t="s">
        <v>2339</v>
      </c>
      <c r="F642" s="149">
        <v>118</v>
      </c>
      <c r="G642" s="150">
        <v>0</v>
      </c>
      <c r="H642" s="150"/>
      <c r="I642" s="150">
        <v>2</v>
      </c>
      <c r="J642" s="150">
        <v>0</v>
      </c>
      <c r="K642" s="149">
        <v>120</v>
      </c>
      <c r="L642" s="149">
        <v>577</v>
      </c>
      <c r="M642" s="151">
        <v>0.20797227036395147</v>
      </c>
      <c r="N642" s="149">
        <v>120</v>
      </c>
      <c r="O642" s="149">
        <v>120</v>
      </c>
      <c r="P642" s="149">
        <v>120</v>
      </c>
      <c r="Q642" s="152">
        <v>142.57755</v>
      </c>
      <c r="R642" s="152">
        <v>150.10339999999999</v>
      </c>
    </row>
    <row r="643" spans="1:18" x14ac:dyDescent="0.25">
      <c r="A643" s="148">
        <v>1</v>
      </c>
      <c r="B643" s="148">
        <v>17</v>
      </c>
      <c r="C643" s="148" t="s">
        <v>14427</v>
      </c>
      <c r="D643" s="153">
        <v>1733420</v>
      </c>
      <c r="E643" s="153" t="s">
        <v>2340</v>
      </c>
      <c r="F643" s="154">
        <v>848</v>
      </c>
      <c r="G643" s="155">
        <v>0</v>
      </c>
      <c r="H643" s="155"/>
      <c r="I643" s="155">
        <v>12</v>
      </c>
      <c r="J643" s="155">
        <v>0</v>
      </c>
      <c r="K643" s="154">
        <v>860</v>
      </c>
      <c r="L643" s="154">
        <v>4073</v>
      </c>
      <c r="M643" s="156">
        <v>0.21114657500613798</v>
      </c>
      <c r="N643" s="154">
        <v>860</v>
      </c>
      <c r="O643" s="154">
        <v>860</v>
      </c>
      <c r="P643" s="154">
        <v>860</v>
      </c>
      <c r="Q643" s="157">
        <v>1029.0699500000001</v>
      </c>
      <c r="R643" s="157">
        <v>1085.4266</v>
      </c>
    </row>
    <row r="644" spans="1:18" x14ac:dyDescent="0.25">
      <c r="A644" s="148">
        <v>1</v>
      </c>
      <c r="B644" s="148">
        <v>17</v>
      </c>
      <c r="C644" s="148" t="s">
        <v>14427</v>
      </c>
      <c r="D644" s="148">
        <v>1713290</v>
      </c>
      <c r="E644" s="148" t="s">
        <v>2341</v>
      </c>
      <c r="F644" s="149">
        <v>456</v>
      </c>
      <c r="G644" s="150">
        <v>0</v>
      </c>
      <c r="H644" s="150"/>
      <c r="I644" s="150">
        <v>21</v>
      </c>
      <c r="J644" s="150">
        <v>0</v>
      </c>
      <c r="K644" s="149">
        <v>477</v>
      </c>
      <c r="L644" s="149">
        <v>2750</v>
      </c>
      <c r="M644" s="151">
        <v>0.17345454545454544</v>
      </c>
      <c r="N644" s="149">
        <v>477</v>
      </c>
      <c r="O644" s="149">
        <v>477</v>
      </c>
      <c r="P644" s="149">
        <v>477</v>
      </c>
      <c r="Q644" s="152">
        <v>513.41249999999991</v>
      </c>
      <c r="R644" s="152">
        <v>525.54999999999995</v>
      </c>
    </row>
    <row r="645" spans="1:18" x14ac:dyDescent="0.25">
      <c r="A645" s="148">
        <v>1</v>
      </c>
      <c r="B645" s="148">
        <v>17</v>
      </c>
      <c r="C645" s="148" t="s">
        <v>14427</v>
      </c>
      <c r="D645" s="148">
        <v>1733450</v>
      </c>
      <c r="E645" s="148" t="s">
        <v>2342</v>
      </c>
      <c r="F645" s="149">
        <v>113</v>
      </c>
      <c r="G645" s="150">
        <v>0</v>
      </c>
      <c r="H645" s="150"/>
      <c r="I645" s="150">
        <v>4</v>
      </c>
      <c r="J645" s="150">
        <v>0</v>
      </c>
      <c r="K645" s="149">
        <v>117</v>
      </c>
      <c r="L645" s="149">
        <v>946</v>
      </c>
      <c r="M645" s="151">
        <v>0.12367864693446089</v>
      </c>
      <c r="N645" s="149">
        <v>117</v>
      </c>
      <c r="O645" s="149">
        <v>0</v>
      </c>
      <c r="P645" s="149">
        <v>117</v>
      </c>
      <c r="Q645" s="152">
        <v>117</v>
      </c>
      <c r="R645" s="152">
        <v>117</v>
      </c>
    </row>
    <row r="646" spans="1:18" x14ac:dyDescent="0.25">
      <c r="A646" s="148">
        <v>1</v>
      </c>
      <c r="B646" s="148">
        <v>17</v>
      </c>
      <c r="C646" s="148" t="s">
        <v>14427</v>
      </c>
      <c r="D646" s="148">
        <v>1733510</v>
      </c>
      <c r="E646" s="148" t="s">
        <v>2343</v>
      </c>
      <c r="F646" s="149">
        <v>30</v>
      </c>
      <c r="G646" s="150">
        <v>0</v>
      </c>
      <c r="H646" s="150"/>
      <c r="I646" s="150">
        <v>1</v>
      </c>
      <c r="J646" s="150">
        <v>0</v>
      </c>
      <c r="K646" s="149">
        <v>31</v>
      </c>
      <c r="L646" s="149">
        <v>677</v>
      </c>
      <c r="M646" s="151">
        <v>4.5790251107828653E-2</v>
      </c>
      <c r="N646" s="149">
        <v>31</v>
      </c>
      <c r="O646" s="149">
        <v>0</v>
      </c>
      <c r="P646" s="149">
        <v>0</v>
      </c>
      <c r="Q646" s="152">
        <v>0</v>
      </c>
      <c r="R646" s="152">
        <v>0</v>
      </c>
    </row>
    <row r="647" spans="1:18" x14ac:dyDescent="0.25">
      <c r="A647" s="148">
        <v>1</v>
      </c>
      <c r="B647" s="148">
        <v>17</v>
      </c>
      <c r="C647" s="148" t="s">
        <v>14427</v>
      </c>
      <c r="D647" s="148">
        <v>1733690</v>
      </c>
      <c r="E647" s="148" t="s">
        <v>2344</v>
      </c>
      <c r="F647" s="149">
        <v>627</v>
      </c>
      <c r="G647" s="150">
        <v>0</v>
      </c>
      <c r="H647" s="150"/>
      <c r="I647" s="150">
        <v>9</v>
      </c>
      <c r="J647" s="150">
        <v>0</v>
      </c>
      <c r="K647" s="149">
        <v>636</v>
      </c>
      <c r="L647" s="149">
        <v>2569</v>
      </c>
      <c r="M647" s="151">
        <v>0.24756714674970806</v>
      </c>
      <c r="N647" s="149">
        <v>636</v>
      </c>
      <c r="O647" s="149">
        <v>636</v>
      </c>
      <c r="P647" s="149">
        <v>636</v>
      </c>
      <c r="Q647" s="152">
        <v>863.80792500000007</v>
      </c>
      <c r="R647" s="152">
        <v>1007.7380000000002</v>
      </c>
    </row>
    <row r="648" spans="1:18" x14ac:dyDescent="0.25">
      <c r="A648" s="148">
        <v>1</v>
      </c>
      <c r="B648" s="148">
        <v>17</v>
      </c>
      <c r="C648" s="148" t="s">
        <v>14427</v>
      </c>
      <c r="D648" s="148">
        <v>1700109</v>
      </c>
      <c r="E648" s="148" t="s">
        <v>2345</v>
      </c>
      <c r="F648" s="149">
        <v>85</v>
      </c>
      <c r="G648" s="150">
        <v>0</v>
      </c>
      <c r="H648" s="150"/>
      <c r="I648" s="150">
        <v>4</v>
      </c>
      <c r="J648" s="150">
        <v>0</v>
      </c>
      <c r="K648" s="149">
        <v>89</v>
      </c>
      <c r="L648" s="149">
        <v>596</v>
      </c>
      <c r="M648" s="151">
        <v>0.14932885906040269</v>
      </c>
      <c r="N648" s="149">
        <v>89</v>
      </c>
      <c r="O648" s="149">
        <v>0</v>
      </c>
      <c r="P648" s="149">
        <v>89</v>
      </c>
      <c r="Q648" s="152">
        <v>89</v>
      </c>
      <c r="R648" s="152">
        <v>89</v>
      </c>
    </row>
    <row r="649" spans="1:18" x14ac:dyDescent="0.25">
      <c r="A649" s="148">
        <v>1</v>
      </c>
      <c r="B649" s="148">
        <v>17</v>
      </c>
      <c r="C649" s="148" t="s">
        <v>14427</v>
      </c>
      <c r="D649" s="148">
        <v>1733720</v>
      </c>
      <c r="E649" s="148" t="s">
        <v>2346</v>
      </c>
      <c r="F649" s="149">
        <v>111</v>
      </c>
      <c r="G649" s="150">
        <v>0</v>
      </c>
      <c r="H649" s="150"/>
      <c r="I649" s="150">
        <v>2</v>
      </c>
      <c r="J649" s="150">
        <v>0</v>
      </c>
      <c r="K649" s="149">
        <v>113</v>
      </c>
      <c r="L649" s="149">
        <v>1116</v>
      </c>
      <c r="M649" s="151">
        <v>0.10125448028673835</v>
      </c>
      <c r="N649" s="149">
        <v>113</v>
      </c>
      <c r="O649" s="149">
        <v>0</v>
      </c>
      <c r="P649" s="149">
        <v>113</v>
      </c>
      <c r="Q649" s="152">
        <v>113</v>
      </c>
      <c r="R649" s="152">
        <v>113</v>
      </c>
    </row>
    <row r="650" spans="1:18" x14ac:dyDescent="0.25">
      <c r="A650" s="148">
        <v>1</v>
      </c>
      <c r="B650" s="148">
        <v>17</v>
      </c>
      <c r="C650" s="148" t="s">
        <v>14427</v>
      </c>
      <c r="D650" s="148">
        <v>1733750</v>
      </c>
      <c r="E650" s="148" t="s">
        <v>2347</v>
      </c>
      <c r="F650" s="149">
        <v>23</v>
      </c>
      <c r="G650" s="150">
        <v>0</v>
      </c>
      <c r="H650" s="150"/>
      <c r="I650" s="150">
        <v>1</v>
      </c>
      <c r="J650" s="150">
        <v>0</v>
      </c>
      <c r="K650" s="149">
        <v>24</v>
      </c>
      <c r="L650" s="149">
        <v>396</v>
      </c>
      <c r="M650" s="151">
        <v>6.0606060606060608E-2</v>
      </c>
      <c r="N650" s="149">
        <v>24</v>
      </c>
      <c r="O650" s="149">
        <v>0</v>
      </c>
      <c r="P650" s="149">
        <v>24</v>
      </c>
      <c r="Q650" s="152">
        <v>24</v>
      </c>
      <c r="R650" s="152">
        <v>24</v>
      </c>
    </row>
    <row r="651" spans="1:18" x14ac:dyDescent="0.25">
      <c r="A651" s="148">
        <v>1</v>
      </c>
      <c r="B651" s="148">
        <v>17</v>
      </c>
      <c r="C651" s="148" t="s">
        <v>14427</v>
      </c>
      <c r="D651" s="148">
        <v>1733950</v>
      </c>
      <c r="E651" s="148" t="s">
        <v>2348</v>
      </c>
      <c r="F651" s="149">
        <v>100</v>
      </c>
      <c r="G651" s="150">
        <v>0</v>
      </c>
      <c r="H651" s="150"/>
      <c r="I651" s="150">
        <v>2</v>
      </c>
      <c r="J651" s="150">
        <v>0</v>
      </c>
      <c r="K651" s="149">
        <v>102</v>
      </c>
      <c r="L651" s="149">
        <v>1070</v>
      </c>
      <c r="M651" s="151">
        <v>9.5327102803738323E-2</v>
      </c>
      <c r="N651" s="149">
        <v>102</v>
      </c>
      <c r="O651" s="149">
        <v>0</v>
      </c>
      <c r="P651" s="149">
        <v>102</v>
      </c>
      <c r="Q651" s="152">
        <v>102</v>
      </c>
      <c r="R651" s="152">
        <v>102</v>
      </c>
    </row>
    <row r="652" spans="1:18" x14ac:dyDescent="0.25">
      <c r="A652" s="148">
        <v>1</v>
      </c>
      <c r="B652" s="148">
        <v>17</v>
      </c>
      <c r="C652" s="148" t="s">
        <v>14427</v>
      </c>
      <c r="D652" s="148">
        <v>1733810</v>
      </c>
      <c r="E652" s="148" t="s">
        <v>2349</v>
      </c>
      <c r="F652" s="149">
        <v>59</v>
      </c>
      <c r="G652" s="150">
        <v>0</v>
      </c>
      <c r="H652" s="150"/>
      <c r="I652" s="150">
        <v>1</v>
      </c>
      <c r="J652" s="150">
        <v>0</v>
      </c>
      <c r="K652" s="149">
        <v>60</v>
      </c>
      <c r="L652" s="149">
        <v>1583</v>
      </c>
      <c r="M652" s="151">
        <v>3.7902716361339232E-2</v>
      </c>
      <c r="N652" s="149">
        <v>60</v>
      </c>
      <c r="O652" s="149">
        <v>0</v>
      </c>
      <c r="P652" s="149">
        <v>0</v>
      </c>
      <c r="Q652" s="152">
        <v>0</v>
      </c>
      <c r="R652" s="152">
        <v>0</v>
      </c>
    </row>
    <row r="653" spans="1:18" x14ac:dyDescent="0.25">
      <c r="A653" s="148">
        <v>1</v>
      </c>
      <c r="B653" s="148">
        <v>17</v>
      </c>
      <c r="C653" s="148" t="s">
        <v>14427</v>
      </c>
      <c r="D653" s="148">
        <v>1733840</v>
      </c>
      <c r="E653" s="148" t="s">
        <v>2350</v>
      </c>
      <c r="F653" s="149">
        <v>120</v>
      </c>
      <c r="G653" s="150">
        <v>0</v>
      </c>
      <c r="H653" s="150"/>
      <c r="I653" s="150">
        <v>2</v>
      </c>
      <c r="J653" s="150">
        <v>0</v>
      </c>
      <c r="K653" s="149">
        <v>122</v>
      </c>
      <c r="L653" s="149">
        <v>757</v>
      </c>
      <c r="M653" s="151">
        <v>0.16116248348745046</v>
      </c>
      <c r="N653" s="149">
        <v>122</v>
      </c>
      <c r="O653" s="149">
        <v>122</v>
      </c>
      <c r="P653" s="149">
        <v>122</v>
      </c>
      <c r="Q653" s="152">
        <v>125.04455</v>
      </c>
      <c r="R653" s="152">
        <v>126.0594</v>
      </c>
    </row>
    <row r="654" spans="1:18" x14ac:dyDescent="0.25">
      <c r="A654" s="148">
        <v>1</v>
      </c>
      <c r="B654" s="148">
        <v>17</v>
      </c>
      <c r="C654" s="148" t="s">
        <v>14427</v>
      </c>
      <c r="D654" s="148">
        <v>1700001</v>
      </c>
      <c r="E654" s="148" t="s">
        <v>2351</v>
      </c>
      <c r="F654" s="149">
        <v>79</v>
      </c>
      <c r="G654" s="150">
        <v>0</v>
      </c>
      <c r="H654" s="150"/>
      <c r="I654" s="150">
        <v>1</v>
      </c>
      <c r="J654" s="150">
        <v>0</v>
      </c>
      <c r="K654" s="149">
        <v>80</v>
      </c>
      <c r="L654" s="149">
        <v>478</v>
      </c>
      <c r="M654" s="151">
        <v>0.16736401673640167</v>
      </c>
      <c r="N654" s="149">
        <v>80</v>
      </c>
      <c r="O654" s="149">
        <v>80</v>
      </c>
      <c r="P654" s="149">
        <v>80</v>
      </c>
      <c r="Q654" s="152">
        <v>84.145699999999991</v>
      </c>
      <c r="R654" s="152">
        <v>85.527599999999993</v>
      </c>
    </row>
    <row r="655" spans="1:18" x14ac:dyDescent="0.25">
      <c r="A655" s="148">
        <v>1</v>
      </c>
      <c r="B655" s="148">
        <v>17</v>
      </c>
      <c r="C655" s="148" t="s">
        <v>14427</v>
      </c>
      <c r="D655" s="148">
        <v>1733870</v>
      </c>
      <c r="E655" s="148" t="s">
        <v>2352</v>
      </c>
      <c r="F655" s="149">
        <v>111</v>
      </c>
      <c r="G655" s="150">
        <v>0</v>
      </c>
      <c r="H655" s="150"/>
      <c r="I655" s="150">
        <v>2</v>
      </c>
      <c r="J655" s="150">
        <v>0</v>
      </c>
      <c r="K655" s="149">
        <v>113</v>
      </c>
      <c r="L655" s="149">
        <v>1536</v>
      </c>
      <c r="M655" s="151">
        <v>7.3567708333333329E-2</v>
      </c>
      <c r="N655" s="149">
        <v>113</v>
      </c>
      <c r="O655" s="149">
        <v>0</v>
      </c>
      <c r="P655" s="149">
        <v>113</v>
      </c>
      <c r="Q655" s="152">
        <v>113</v>
      </c>
      <c r="R655" s="152">
        <v>113</v>
      </c>
    </row>
    <row r="656" spans="1:18" x14ac:dyDescent="0.25">
      <c r="A656" s="148">
        <v>1</v>
      </c>
      <c r="B656" s="148">
        <v>17</v>
      </c>
      <c r="C656" s="148" t="s">
        <v>14427</v>
      </c>
      <c r="D656" s="148">
        <v>1733930</v>
      </c>
      <c r="E656" s="148" t="s">
        <v>2353</v>
      </c>
      <c r="F656" s="149">
        <v>85</v>
      </c>
      <c r="G656" s="150">
        <v>0</v>
      </c>
      <c r="H656" s="150"/>
      <c r="I656" s="150">
        <v>2</v>
      </c>
      <c r="J656" s="150">
        <v>0</v>
      </c>
      <c r="K656" s="149">
        <v>87</v>
      </c>
      <c r="L656" s="149">
        <v>1168</v>
      </c>
      <c r="M656" s="151">
        <v>7.448630136986302E-2</v>
      </c>
      <c r="N656" s="149">
        <v>87</v>
      </c>
      <c r="O656" s="149">
        <v>0</v>
      </c>
      <c r="P656" s="149">
        <v>87</v>
      </c>
      <c r="Q656" s="152">
        <v>87.000000000000014</v>
      </c>
      <c r="R656" s="152">
        <v>87.000000000000014</v>
      </c>
    </row>
    <row r="657" spans="1:18" x14ac:dyDescent="0.25">
      <c r="A657" s="148">
        <v>1</v>
      </c>
      <c r="B657" s="148">
        <v>17</v>
      </c>
      <c r="C657" s="148" t="s">
        <v>14427</v>
      </c>
      <c r="D657" s="148">
        <v>1734020</v>
      </c>
      <c r="E657" s="148" t="s">
        <v>2354</v>
      </c>
      <c r="F657" s="149">
        <v>96</v>
      </c>
      <c r="G657" s="150">
        <v>0</v>
      </c>
      <c r="H657" s="150"/>
      <c r="I657" s="150">
        <v>1</v>
      </c>
      <c r="J657" s="150">
        <v>0</v>
      </c>
      <c r="K657" s="149">
        <v>97</v>
      </c>
      <c r="L657" s="149">
        <v>1840</v>
      </c>
      <c r="M657" s="151">
        <v>5.2717391304347827E-2</v>
      </c>
      <c r="N657" s="149">
        <v>97</v>
      </c>
      <c r="O657" s="149">
        <v>0</v>
      </c>
      <c r="P657" s="149">
        <v>97</v>
      </c>
      <c r="Q657" s="152">
        <v>97.000000000000014</v>
      </c>
      <c r="R657" s="152">
        <v>97.000000000000014</v>
      </c>
    </row>
    <row r="658" spans="1:18" x14ac:dyDescent="0.25">
      <c r="A658" s="148">
        <v>1</v>
      </c>
      <c r="B658" s="148">
        <v>17</v>
      </c>
      <c r="C658" s="148" t="s">
        <v>14427</v>
      </c>
      <c r="D658" s="148">
        <v>1733990</v>
      </c>
      <c r="E658" s="148" t="s">
        <v>2355</v>
      </c>
      <c r="F658" s="149">
        <v>133</v>
      </c>
      <c r="G658" s="150">
        <v>0</v>
      </c>
      <c r="H658" s="150"/>
      <c r="I658" s="150">
        <v>2</v>
      </c>
      <c r="J658" s="150">
        <v>0</v>
      </c>
      <c r="K658" s="149">
        <v>135</v>
      </c>
      <c r="L658" s="149">
        <v>1957</v>
      </c>
      <c r="M658" s="151">
        <v>6.8983137455288709E-2</v>
      </c>
      <c r="N658" s="149">
        <v>135</v>
      </c>
      <c r="O658" s="149">
        <v>0</v>
      </c>
      <c r="P658" s="149">
        <v>135</v>
      </c>
      <c r="Q658" s="152">
        <v>135</v>
      </c>
      <c r="R658" s="152">
        <v>135</v>
      </c>
    </row>
    <row r="659" spans="1:18" x14ac:dyDescent="0.25">
      <c r="A659" s="148">
        <v>1</v>
      </c>
      <c r="B659" s="148">
        <v>17</v>
      </c>
      <c r="C659" s="148" t="s">
        <v>14427</v>
      </c>
      <c r="D659" s="148">
        <v>1734100</v>
      </c>
      <c r="E659" s="148" t="s">
        <v>2356</v>
      </c>
      <c r="F659" s="149">
        <v>292</v>
      </c>
      <c r="G659" s="150">
        <v>0</v>
      </c>
      <c r="H659" s="150"/>
      <c r="I659" s="150">
        <v>13</v>
      </c>
      <c r="J659" s="150">
        <v>0</v>
      </c>
      <c r="K659" s="149">
        <v>305</v>
      </c>
      <c r="L659" s="149">
        <v>1433</v>
      </c>
      <c r="M659" s="151">
        <v>0.21284019539427773</v>
      </c>
      <c r="N659" s="149">
        <v>305</v>
      </c>
      <c r="O659" s="149">
        <v>305</v>
      </c>
      <c r="P659" s="149">
        <v>305</v>
      </c>
      <c r="Q659" s="152">
        <v>366.30394999999999</v>
      </c>
      <c r="R659" s="152">
        <v>386.73859999999996</v>
      </c>
    </row>
    <row r="660" spans="1:18" x14ac:dyDescent="0.25">
      <c r="A660" s="148">
        <v>1</v>
      </c>
      <c r="B660" s="148">
        <v>17</v>
      </c>
      <c r="C660" s="148" t="s">
        <v>14427</v>
      </c>
      <c r="D660" s="148">
        <v>1734110</v>
      </c>
      <c r="E660" s="148" t="s">
        <v>2357</v>
      </c>
      <c r="F660" s="149">
        <v>48</v>
      </c>
      <c r="G660" s="150">
        <v>0</v>
      </c>
      <c r="H660" s="150"/>
      <c r="I660" s="150">
        <v>3</v>
      </c>
      <c r="J660" s="150">
        <v>0</v>
      </c>
      <c r="K660" s="149">
        <v>51</v>
      </c>
      <c r="L660" s="149">
        <v>241</v>
      </c>
      <c r="M660" s="151">
        <v>0.21161825726141079</v>
      </c>
      <c r="N660" s="149">
        <v>51</v>
      </c>
      <c r="O660" s="149">
        <v>51</v>
      </c>
      <c r="P660" s="149">
        <v>51</v>
      </c>
      <c r="Q660" s="152">
        <v>61.089149999999997</v>
      </c>
      <c r="R660" s="152">
        <v>64.452200000000005</v>
      </c>
    </row>
    <row r="661" spans="1:18" x14ac:dyDescent="0.25">
      <c r="A661" s="148">
        <v>1</v>
      </c>
      <c r="B661" s="148">
        <v>17</v>
      </c>
      <c r="C661" s="148" t="s">
        <v>14427</v>
      </c>
      <c r="D661" s="148">
        <v>1734140</v>
      </c>
      <c r="E661" s="148" t="s">
        <v>2358</v>
      </c>
      <c r="F661" s="149">
        <v>33</v>
      </c>
      <c r="G661" s="150">
        <v>0</v>
      </c>
      <c r="H661" s="150"/>
      <c r="I661" s="150">
        <v>2</v>
      </c>
      <c r="J661" s="150">
        <v>0</v>
      </c>
      <c r="K661" s="149">
        <v>35</v>
      </c>
      <c r="L661" s="149">
        <v>558</v>
      </c>
      <c r="M661" s="151">
        <v>6.2724014336917558E-2</v>
      </c>
      <c r="N661" s="149">
        <v>35</v>
      </c>
      <c r="O661" s="149">
        <v>0</v>
      </c>
      <c r="P661" s="149">
        <v>35</v>
      </c>
      <c r="Q661" s="152">
        <v>35</v>
      </c>
      <c r="R661" s="152">
        <v>35</v>
      </c>
    </row>
    <row r="662" spans="1:18" x14ac:dyDescent="0.25">
      <c r="A662" s="148">
        <v>1</v>
      </c>
      <c r="B662" s="148">
        <v>17</v>
      </c>
      <c r="C662" s="148" t="s">
        <v>14427</v>
      </c>
      <c r="D662" s="148">
        <v>1734170</v>
      </c>
      <c r="E662" s="148" t="s">
        <v>2359</v>
      </c>
      <c r="F662" s="149">
        <v>27</v>
      </c>
      <c r="G662" s="150">
        <v>0</v>
      </c>
      <c r="H662" s="150"/>
      <c r="I662" s="150">
        <v>2</v>
      </c>
      <c r="J662" s="150">
        <v>0</v>
      </c>
      <c r="K662" s="149">
        <v>29</v>
      </c>
      <c r="L662" s="149">
        <v>194</v>
      </c>
      <c r="M662" s="151">
        <v>0.14948453608247422</v>
      </c>
      <c r="N662" s="149">
        <v>29</v>
      </c>
      <c r="O662" s="149">
        <v>0</v>
      </c>
      <c r="P662" s="149">
        <v>29</v>
      </c>
      <c r="Q662" s="152">
        <v>29</v>
      </c>
      <c r="R662" s="152">
        <v>29</v>
      </c>
    </row>
    <row r="663" spans="1:18" x14ac:dyDescent="0.25">
      <c r="A663" s="148">
        <v>1</v>
      </c>
      <c r="B663" s="148">
        <v>17</v>
      </c>
      <c r="C663" s="148" t="s">
        <v>14427</v>
      </c>
      <c r="D663" s="148">
        <v>1734230</v>
      </c>
      <c r="E663" s="148" t="s">
        <v>2360</v>
      </c>
      <c r="F663" s="149">
        <v>242</v>
      </c>
      <c r="G663" s="150">
        <v>0</v>
      </c>
      <c r="H663" s="150"/>
      <c r="I663" s="150">
        <v>12</v>
      </c>
      <c r="J663" s="150">
        <v>0</v>
      </c>
      <c r="K663" s="149">
        <v>254</v>
      </c>
      <c r="L663" s="149">
        <v>1569</v>
      </c>
      <c r="M663" s="151">
        <v>0.16188655194391333</v>
      </c>
      <c r="N663" s="149">
        <v>254</v>
      </c>
      <c r="O663" s="149">
        <v>254</v>
      </c>
      <c r="P663" s="149">
        <v>254</v>
      </c>
      <c r="Q663" s="152">
        <v>261.16235</v>
      </c>
      <c r="R663" s="152">
        <v>263.5498</v>
      </c>
    </row>
    <row r="664" spans="1:18" x14ac:dyDescent="0.25">
      <c r="A664" s="148">
        <v>1</v>
      </c>
      <c r="B664" s="148">
        <v>17</v>
      </c>
      <c r="C664" s="148" t="s">
        <v>14427</v>
      </c>
      <c r="D664" s="148">
        <v>1734260</v>
      </c>
      <c r="E664" s="148" t="s">
        <v>2361</v>
      </c>
      <c r="F664" s="149">
        <v>224</v>
      </c>
      <c r="G664" s="150">
        <v>0</v>
      </c>
      <c r="H664" s="150"/>
      <c r="I664" s="150">
        <v>8</v>
      </c>
      <c r="J664" s="150">
        <v>0</v>
      </c>
      <c r="K664" s="149">
        <v>232</v>
      </c>
      <c r="L664" s="149">
        <v>1548</v>
      </c>
      <c r="M664" s="151">
        <v>0.14987080103359174</v>
      </c>
      <c r="N664" s="149">
        <v>232</v>
      </c>
      <c r="O664" s="149">
        <v>0</v>
      </c>
      <c r="P664" s="149">
        <v>232</v>
      </c>
      <c r="Q664" s="152">
        <v>232</v>
      </c>
      <c r="R664" s="152">
        <v>232</v>
      </c>
    </row>
    <row r="665" spans="1:18" x14ac:dyDescent="0.25">
      <c r="A665" s="148">
        <v>1</v>
      </c>
      <c r="B665" s="148">
        <v>17</v>
      </c>
      <c r="C665" s="148" t="s">
        <v>14427</v>
      </c>
      <c r="D665" s="148">
        <v>1734290</v>
      </c>
      <c r="E665" s="148" t="s">
        <v>2362</v>
      </c>
      <c r="F665" s="149">
        <v>103</v>
      </c>
      <c r="G665" s="150">
        <v>0</v>
      </c>
      <c r="H665" s="150"/>
      <c r="I665" s="150">
        <v>3</v>
      </c>
      <c r="J665" s="150">
        <v>0</v>
      </c>
      <c r="K665" s="149">
        <v>106</v>
      </c>
      <c r="L665" s="149">
        <v>891</v>
      </c>
      <c r="M665" s="151">
        <v>0.11896745230078563</v>
      </c>
      <c r="N665" s="149">
        <v>106</v>
      </c>
      <c r="O665" s="149">
        <v>0</v>
      </c>
      <c r="P665" s="149">
        <v>106</v>
      </c>
      <c r="Q665" s="152">
        <v>106</v>
      </c>
      <c r="R665" s="152">
        <v>106</v>
      </c>
    </row>
    <row r="666" spans="1:18" x14ac:dyDescent="0.25">
      <c r="A666" s="148">
        <v>1</v>
      </c>
      <c r="B666" s="148">
        <v>17</v>
      </c>
      <c r="C666" s="148" t="s">
        <v>14427</v>
      </c>
      <c r="D666" s="148">
        <v>1734320</v>
      </c>
      <c r="E666" s="148" t="s">
        <v>2363</v>
      </c>
      <c r="F666" s="149">
        <v>94</v>
      </c>
      <c r="G666" s="150">
        <v>0</v>
      </c>
      <c r="H666" s="150"/>
      <c r="I666" s="150">
        <v>4</v>
      </c>
      <c r="J666" s="150">
        <v>0</v>
      </c>
      <c r="K666" s="149">
        <v>98</v>
      </c>
      <c r="L666" s="149">
        <v>2150</v>
      </c>
      <c r="M666" s="151">
        <v>4.5581395348837213E-2</v>
      </c>
      <c r="N666" s="149">
        <v>98</v>
      </c>
      <c r="O666" s="149">
        <v>0</v>
      </c>
      <c r="P666" s="149">
        <v>0</v>
      </c>
      <c r="Q666" s="152">
        <v>0</v>
      </c>
      <c r="R666" s="152">
        <v>0</v>
      </c>
    </row>
    <row r="667" spans="1:18" x14ac:dyDescent="0.25">
      <c r="A667" s="148">
        <v>1</v>
      </c>
      <c r="B667" s="148">
        <v>17</v>
      </c>
      <c r="C667" s="148" t="s">
        <v>14427</v>
      </c>
      <c r="D667" s="148">
        <v>1734350</v>
      </c>
      <c r="E667" s="148" t="s">
        <v>2364</v>
      </c>
      <c r="F667" s="149">
        <v>354</v>
      </c>
      <c r="G667" s="150">
        <v>0</v>
      </c>
      <c r="H667" s="150"/>
      <c r="I667" s="150">
        <v>6</v>
      </c>
      <c r="J667" s="150">
        <v>0</v>
      </c>
      <c r="K667" s="149">
        <v>360</v>
      </c>
      <c r="L667" s="149">
        <v>930</v>
      </c>
      <c r="M667" s="151">
        <v>0.38709677419354838</v>
      </c>
      <c r="N667" s="149">
        <v>360</v>
      </c>
      <c r="O667" s="149">
        <v>360</v>
      </c>
      <c r="P667" s="149">
        <v>360</v>
      </c>
      <c r="Q667" s="152">
        <v>700.02224999999987</v>
      </c>
      <c r="R667" s="152">
        <v>1051.6199999999999</v>
      </c>
    </row>
    <row r="668" spans="1:18" x14ac:dyDescent="0.25">
      <c r="A668" s="148">
        <v>1</v>
      </c>
      <c r="B668" s="148">
        <v>17</v>
      </c>
      <c r="C668" s="148" t="s">
        <v>14427</v>
      </c>
      <c r="D668" s="148">
        <v>1734380</v>
      </c>
      <c r="E668" s="148" t="s">
        <v>2365</v>
      </c>
      <c r="F668" s="149">
        <v>154</v>
      </c>
      <c r="G668" s="150">
        <v>0</v>
      </c>
      <c r="H668" s="150"/>
      <c r="I668" s="150">
        <v>3</v>
      </c>
      <c r="J668" s="150">
        <v>0</v>
      </c>
      <c r="K668" s="149">
        <v>157</v>
      </c>
      <c r="L668" s="149">
        <v>665</v>
      </c>
      <c r="M668" s="151">
        <v>0.23609022556390977</v>
      </c>
      <c r="N668" s="149">
        <v>157</v>
      </c>
      <c r="O668" s="149">
        <v>157</v>
      </c>
      <c r="P668" s="149">
        <v>157</v>
      </c>
      <c r="Q668" s="152">
        <v>204.52112499999998</v>
      </c>
      <c r="R668" s="152">
        <v>230.32999999999998</v>
      </c>
    </row>
    <row r="669" spans="1:18" x14ac:dyDescent="0.25">
      <c r="A669" s="148">
        <v>1</v>
      </c>
      <c r="B669" s="148">
        <v>17</v>
      </c>
      <c r="C669" s="148" t="s">
        <v>14427</v>
      </c>
      <c r="D669" s="148">
        <v>1734410</v>
      </c>
      <c r="E669" s="148" t="s">
        <v>2366</v>
      </c>
      <c r="F669" s="149">
        <v>1876</v>
      </c>
      <c r="G669" s="150">
        <v>0</v>
      </c>
      <c r="H669" s="150"/>
      <c r="I669" s="150">
        <v>38</v>
      </c>
      <c r="J669" s="150">
        <v>0</v>
      </c>
      <c r="K669" s="149">
        <v>1914</v>
      </c>
      <c r="L669" s="149">
        <v>6894</v>
      </c>
      <c r="M669" s="151">
        <v>0.27763272410791995</v>
      </c>
      <c r="N669" s="149">
        <v>1914</v>
      </c>
      <c r="O669" s="149">
        <v>1914</v>
      </c>
      <c r="P669" s="149">
        <v>1914</v>
      </c>
      <c r="Q669" s="152">
        <v>2836.2385500000005</v>
      </c>
      <c r="R669" s="152">
        <v>3533.3880000000008</v>
      </c>
    </row>
    <row r="670" spans="1:18" x14ac:dyDescent="0.25">
      <c r="A670" s="148">
        <v>1</v>
      </c>
      <c r="B670" s="148">
        <v>17</v>
      </c>
      <c r="C670" s="148" t="s">
        <v>14427</v>
      </c>
      <c r="D670" s="148">
        <v>1734470</v>
      </c>
      <c r="E670" s="148" t="s">
        <v>2367</v>
      </c>
      <c r="F670" s="149">
        <v>66</v>
      </c>
      <c r="G670" s="150">
        <v>0</v>
      </c>
      <c r="H670" s="150"/>
      <c r="I670" s="150">
        <v>2</v>
      </c>
      <c r="J670" s="150">
        <v>0</v>
      </c>
      <c r="K670" s="149">
        <v>68</v>
      </c>
      <c r="L670" s="149">
        <v>277</v>
      </c>
      <c r="M670" s="151">
        <v>0.24548736462093862</v>
      </c>
      <c r="N670" s="149">
        <v>68</v>
      </c>
      <c r="O670" s="149">
        <v>68</v>
      </c>
      <c r="P670" s="149">
        <v>68</v>
      </c>
      <c r="Q670" s="152">
        <v>91.699025000000006</v>
      </c>
      <c r="R670" s="152">
        <v>106.35400000000003</v>
      </c>
    </row>
    <row r="671" spans="1:18" x14ac:dyDescent="0.25">
      <c r="A671" s="148">
        <v>1</v>
      </c>
      <c r="B671" s="148">
        <v>17</v>
      </c>
      <c r="C671" s="148" t="s">
        <v>14427</v>
      </c>
      <c r="D671" s="148">
        <v>1734510</v>
      </c>
      <c r="E671" s="148" t="s">
        <v>2368</v>
      </c>
      <c r="F671" s="149">
        <v>7719</v>
      </c>
      <c r="G671" s="150">
        <v>0</v>
      </c>
      <c r="H671" s="150"/>
      <c r="I671" s="150">
        <v>212</v>
      </c>
      <c r="J671" s="150">
        <v>0</v>
      </c>
      <c r="K671" s="149">
        <v>7931</v>
      </c>
      <c r="L671" s="149">
        <v>31550</v>
      </c>
      <c r="M671" s="151">
        <v>0.25137876386687796</v>
      </c>
      <c r="N671" s="149">
        <v>7931</v>
      </c>
      <c r="O671" s="149">
        <v>7931</v>
      </c>
      <c r="P671" s="149">
        <v>7931</v>
      </c>
      <c r="Q671" s="152">
        <v>14425.5</v>
      </c>
      <c r="R671" s="152">
        <v>20960</v>
      </c>
    </row>
    <row r="672" spans="1:18" x14ac:dyDescent="0.25">
      <c r="A672" s="148">
        <v>1</v>
      </c>
      <c r="B672" s="148">
        <v>17</v>
      </c>
      <c r="C672" s="148" t="s">
        <v>14427</v>
      </c>
      <c r="D672" s="148">
        <v>1734440</v>
      </c>
      <c r="E672" s="148" t="s">
        <v>2369</v>
      </c>
      <c r="F672" s="149">
        <v>74</v>
      </c>
      <c r="G672" s="150">
        <v>0</v>
      </c>
      <c r="H672" s="150"/>
      <c r="I672" s="150">
        <v>1</v>
      </c>
      <c r="J672" s="150">
        <v>0</v>
      </c>
      <c r="K672" s="149">
        <v>75</v>
      </c>
      <c r="L672" s="149">
        <v>1259</v>
      </c>
      <c r="M672" s="151">
        <v>5.9571088165210492E-2</v>
      </c>
      <c r="N672" s="149">
        <v>75</v>
      </c>
      <c r="O672" s="149">
        <v>0</v>
      </c>
      <c r="P672" s="149">
        <v>75</v>
      </c>
      <c r="Q672" s="152">
        <v>75</v>
      </c>
      <c r="R672" s="152">
        <v>75</v>
      </c>
    </row>
    <row r="673" spans="1:18" x14ac:dyDescent="0.25">
      <c r="A673" s="148">
        <v>1</v>
      </c>
      <c r="B673" s="148">
        <v>17</v>
      </c>
      <c r="C673" s="148" t="s">
        <v>14427</v>
      </c>
      <c r="D673" s="148">
        <v>1734540</v>
      </c>
      <c r="E673" s="148" t="s">
        <v>2370</v>
      </c>
      <c r="F673" s="149">
        <v>101</v>
      </c>
      <c r="G673" s="150">
        <v>0</v>
      </c>
      <c r="H673" s="150"/>
      <c r="I673" s="150">
        <v>3</v>
      </c>
      <c r="J673" s="150">
        <v>0</v>
      </c>
      <c r="K673" s="149">
        <v>104</v>
      </c>
      <c r="L673" s="149">
        <v>1658</v>
      </c>
      <c r="M673" s="151">
        <v>6.2726176115802168E-2</v>
      </c>
      <c r="N673" s="149">
        <v>104</v>
      </c>
      <c r="O673" s="149">
        <v>0</v>
      </c>
      <c r="P673" s="149">
        <v>104</v>
      </c>
      <c r="Q673" s="152">
        <v>104</v>
      </c>
      <c r="R673" s="152">
        <v>104</v>
      </c>
    </row>
    <row r="674" spans="1:18" x14ac:dyDescent="0.25">
      <c r="A674" s="148">
        <v>1</v>
      </c>
      <c r="B674" s="148">
        <v>17</v>
      </c>
      <c r="C674" s="148" t="s">
        <v>14427</v>
      </c>
      <c r="D674" s="148">
        <v>1734590</v>
      </c>
      <c r="E674" s="148" t="s">
        <v>2371</v>
      </c>
      <c r="F674" s="149">
        <v>47</v>
      </c>
      <c r="G674" s="150">
        <v>0</v>
      </c>
      <c r="H674" s="150"/>
      <c r="I674" s="150">
        <v>3</v>
      </c>
      <c r="J674" s="150">
        <v>0</v>
      </c>
      <c r="K674" s="149">
        <v>50</v>
      </c>
      <c r="L674" s="149">
        <v>328</v>
      </c>
      <c r="M674" s="151">
        <v>0.1524390243902439</v>
      </c>
      <c r="N674" s="149">
        <v>50</v>
      </c>
      <c r="O674" s="149">
        <v>50</v>
      </c>
      <c r="P674" s="149">
        <v>50</v>
      </c>
      <c r="Q674" s="152">
        <v>50</v>
      </c>
      <c r="R674" s="152">
        <v>50</v>
      </c>
    </row>
    <row r="675" spans="1:18" x14ac:dyDescent="0.25">
      <c r="A675" s="148">
        <v>1</v>
      </c>
      <c r="B675" s="148">
        <v>17</v>
      </c>
      <c r="C675" s="148" t="s">
        <v>14427</v>
      </c>
      <c r="D675" s="148">
        <v>1734620</v>
      </c>
      <c r="E675" s="148" t="s">
        <v>2372</v>
      </c>
      <c r="F675" s="149">
        <v>18</v>
      </c>
      <c r="G675" s="150">
        <v>0</v>
      </c>
      <c r="H675" s="150"/>
      <c r="I675" s="150">
        <v>0</v>
      </c>
      <c r="J675" s="150">
        <v>0</v>
      </c>
      <c r="K675" s="149">
        <v>18</v>
      </c>
      <c r="L675" s="149">
        <v>208</v>
      </c>
      <c r="M675" s="151">
        <v>8.6538461538461536E-2</v>
      </c>
      <c r="N675" s="149">
        <v>18</v>
      </c>
      <c r="O675" s="149">
        <v>0</v>
      </c>
      <c r="P675" s="149">
        <v>18</v>
      </c>
      <c r="Q675" s="152">
        <v>18</v>
      </c>
      <c r="R675" s="152">
        <v>18</v>
      </c>
    </row>
    <row r="676" spans="1:18" x14ac:dyDescent="0.25">
      <c r="A676" s="148">
        <v>1</v>
      </c>
      <c r="B676" s="148">
        <v>17</v>
      </c>
      <c r="C676" s="148" t="s">
        <v>14427</v>
      </c>
      <c r="D676" s="148">
        <v>1734650</v>
      </c>
      <c r="E676" s="148" t="s">
        <v>2373</v>
      </c>
      <c r="F676" s="149">
        <v>3</v>
      </c>
      <c r="G676" s="150">
        <v>0</v>
      </c>
      <c r="H676" s="150"/>
      <c r="I676" s="150">
        <v>0</v>
      </c>
      <c r="J676" s="150">
        <v>0</v>
      </c>
      <c r="K676" s="149">
        <v>3</v>
      </c>
      <c r="L676" s="149">
        <v>58</v>
      </c>
      <c r="M676" s="151">
        <v>5.1724137931034482E-2</v>
      </c>
      <c r="N676" s="149">
        <v>0</v>
      </c>
      <c r="O676" s="149">
        <v>0</v>
      </c>
      <c r="P676" s="149">
        <v>0</v>
      </c>
      <c r="Q676" s="152">
        <v>0</v>
      </c>
      <c r="R676" s="152">
        <v>0</v>
      </c>
    </row>
    <row r="677" spans="1:18" x14ac:dyDescent="0.25">
      <c r="A677" s="148">
        <v>1</v>
      </c>
      <c r="B677" s="148">
        <v>17</v>
      </c>
      <c r="C677" s="148" t="s">
        <v>14427</v>
      </c>
      <c r="D677" s="148">
        <v>1734710</v>
      </c>
      <c r="E677" s="148" t="s">
        <v>2374</v>
      </c>
      <c r="F677" s="149">
        <v>46</v>
      </c>
      <c r="G677" s="150">
        <v>0</v>
      </c>
      <c r="H677" s="150"/>
      <c r="I677" s="150">
        <v>1</v>
      </c>
      <c r="J677" s="150">
        <v>0</v>
      </c>
      <c r="K677" s="149">
        <v>47</v>
      </c>
      <c r="L677" s="149">
        <v>819</v>
      </c>
      <c r="M677" s="151">
        <v>5.7387057387057377E-2</v>
      </c>
      <c r="N677" s="149">
        <v>47</v>
      </c>
      <c r="O677" s="149">
        <v>0</v>
      </c>
      <c r="P677" s="149">
        <v>47</v>
      </c>
      <c r="Q677" s="152">
        <v>47</v>
      </c>
      <c r="R677" s="152">
        <v>47</v>
      </c>
    </row>
    <row r="678" spans="1:18" x14ac:dyDescent="0.25">
      <c r="A678" s="148">
        <v>1</v>
      </c>
      <c r="B678" s="148">
        <v>17</v>
      </c>
      <c r="C678" s="148" t="s">
        <v>14427</v>
      </c>
      <c r="D678" s="148">
        <v>1734770</v>
      </c>
      <c r="E678" s="148" t="s">
        <v>2375</v>
      </c>
      <c r="F678" s="149">
        <v>28</v>
      </c>
      <c r="G678" s="150">
        <v>0</v>
      </c>
      <c r="H678" s="150"/>
      <c r="I678" s="150">
        <v>0</v>
      </c>
      <c r="J678" s="150">
        <v>0</v>
      </c>
      <c r="K678" s="149">
        <v>28</v>
      </c>
      <c r="L678" s="149">
        <v>211</v>
      </c>
      <c r="M678" s="151">
        <v>0.13270142180094788</v>
      </c>
      <c r="N678" s="149">
        <v>28</v>
      </c>
      <c r="O678" s="149">
        <v>0</v>
      </c>
      <c r="P678" s="149">
        <v>28</v>
      </c>
      <c r="Q678" s="152">
        <v>28.000000000000004</v>
      </c>
      <c r="R678" s="152">
        <v>28.000000000000004</v>
      </c>
    </row>
    <row r="679" spans="1:18" x14ac:dyDescent="0.25">
      <c r="A679" s="148">
        <v>1</v>
      </c>
      <c r="B679" s="148">
        <v>17</v>
      </c>
      <c r="C679" s="148" t="s">
        <v>14427</v>
      </c>
      <c r="D679" s="148">
        <v>1734870</v>
      </c>
      <c r="E679" s="148" t="s">
        <v>2376</v>
      </c>
      <c r="F679" s="149">
        <v>67</v>
      </c>
      <c r="G679" s="150">
        <v>0</v>
      </c>
      <c r="H679" s="150"/>
      <c r="I679" s="150">
        <v>2</v>
      </c>
      <c r="J679" s="150">
        <v>0</v>
      </c>
      <c r="K679" s="149">
        <v>69</v>
      </c>
      <c r="L679" s="149">
        <v>392</v>
      </c>
      <c r="M679" s="151">
        <v>0.17602040816326531</v>
      </c>
      <c r="N679" s="149">
        <v>69</v>
      </c>
      <c r="O679" s="149">
        <v>69</v>
      </c>
      <c r="P679" s="149">
        <v>69</v>
      </c>
      <c r="Q679" s="152">
        <v>74.944800000000015</v>
      </c>
      <c r="R679" s="152">
        <v>76.926400000000029</v>
      </c>
    </row>
    <row r="680" spans="1:18" x14ac:dyDescent="0.25">
      <c r="A680" s="148">
        <v>1</v>
      </c>
      <c r="B680" s="148">
        <v>17</v>
      </c>
      <c r="C680" s="148" t="s">
        <v>14427</v>
      </c>
      <c r="D680" s="148">
        <v>1734990</v>
      </c>
      <c r="E680" s="148" t="s">
        <v>2377</v>
      </c>
      <c r="F680" s="149">
        <v>1197</v>
      </c>
      <c r="G680" s="150">
        <v>0</v>
      </c>
      <c r="H680" s="150"/>
      <c r="I680" s="150">
        <v>16</v>
      </c>
      <c r="J680" s="150">
        <v>0</v>
      </c>
      <c r="K680" s="149">
        <v>1213</v>
      </c>
      <c r="L680" s="149">
        <v>6529</v>
      </c>
      <c r="M680" s="151">
        <v>0.18578649103997549</v>
      </c>
      <c r="N680" s="149">
        <v>1213</v>
      </c>
      <c r="O680" s="149">
        <v>1213</v>
      </c>
      <c r="P680" s="149">
        <v>1213</v>
      </c>
      <c r="Q680" s="152">
        <v>1474</v>
      </c>
      <c r="R680" s="152">
        <v>1735</v>
      </c>
    </row>
    <row r="681" spans="1:18" x14ac:dyDescent="0.25">
      <c r="A681" s="148">
        <v>1</v>
      </c>
      <c r="B681" s="148">
        <v>17</v>
      </c>
      <c r="C681" s="148" t="s">
        <v>14427</v>
      </c>
      <c r="D681" s="148">
        <v>1729940</v>
      </c>
      <c r="E681" s="148" t="s">
        <v>2378</v>
      </c>
      <c r="F681" s="149">
        <v>60</v>
      </c>
      <c r="G681" s="150">
        <v>0</v>
      </c>
      <c r="H681" s="150"/>
      <c r="I681" s="150">
        <v>2</v>
      </c>
      <c r="J681" s="150">
        <v>0</v>
      </c>
      <c r="K681" s="149">
        <v>62</v>
      </c>
      <c r="L681" s="149">
        <v>580</v>
      </c>
      <c r="M681" s="151">
        <v>0.10689655172413794</v>
      </c>
      <c r="N681" s="149">
        <v>62</v>
      </c>
      <c r="O681" s="149">
        <v>0</v>
      </c>
      <c r="P681" s="149">
        <v>62</v>
      </c>
      <c r="Q681" s="152">
        <v>62</v>
      </c>
      <c r="R681" s="152">
        <v>62</v>
      </c>
    </row>
    <row r="682" spans="1:18" x14ac:dyDescent="0.25">
      <c r="A682" s="148">
        <v>1</v>
      </c>
      <c r="B682" s="148">
        <v>17</v>
      </c>
      <c r="C682" s="148" t="s">
        <v>14427</v>
      </c>
      <c r="D682" s="148">
        <v>1735010</v>
      </c>
      <c r="E682" s="148" t="s">
        <v>2379</v>
      </c>
      <c r="F682" s="149">
        <v>322</v>
      </c>
      <c r="G682" s="150">
        <v>0</v>
      </c>
      <c r="H682" s="150"/>
      <c r="I682" s="150">
        <v>13</v>
      </c>
      <c r="J682" s="150">
        <v>0</v>
      </c>
      <c r="K682" s="149">
        <v>335</v>
      </c>
      <c r="L682" s="149">
        <v>1918</v>
      </c>
      <c r="M682" s="151">
        <v>0.17466110531803963</v>
      </c>
      <c r="N682" s="149">
        <v>335</v>
      </c>
      <c r="O682" s="149">
        <v>335</v>
      </c>
      <c r="P682" s="149">
        <v>335</v>
      </c>
      <c r="Q682" s="152">
        <v>362.13170000000002</v>
      </c>
      <c r="R682" s="152">
        <v>371.17560000000003</v>
      </c>
    </row>
    <row r="683" spans="1:18" x14ac:dyDescent="0.25">
      <c r="A683" s="148">
        <v>1</v>
      </c>
      <c r="B683" s="148">
        <v>17</v>
      </c>
      <c r="C683" s="148" t="s">
        <v>14427</v>
      </c>
      <c r="D683" s="148">
        <v>1735100</v>
      </c>
      <c r="E683" s="148" t="s">
        <v>2380</v>
      </c>
      <c r="F683" s="149">
        <v>6</v>
      </c>
      <c r="G683" s="150">
        <v>0</v>
      </c>
      <c r="H683" s="150"/>
      <c r="I683" s="150">
        <v>0</v>
      </c>
      <c r="J683" s="150">
        <v>0</v>
      </c>
      <c r="K683" s="149">
        <v>6</v>
      </c>
      <c r="L683" s="149">
        <v>72</v>
      </c>
      <c r="M683" s="151">
        <v>8.3333333333333329E-2</v>
      </c>
      <c r="N683" s="149">
        <v>0</v>
      </c>
      <c r="O683" s="149">
        <v>0</v>
      </c>
      <c r="P683" s="149">
        <v>0</v>
      </c>
      <c r="Q683" s="152">
        <v>0</v>
      </c>
      <c r="R683" s="152">
        <v>0</v>
      </c>
    </row>
    <row r="684" spans="1:18" x14ac:dyDescent="0.25">
      <c r="A684" s="148">
        <v>1</v>
      </c>
      <c r="B684" s="148">
        <v>17</v>
      </c>
      <c r="C684" s="148" t="s">
        <v>14427</v>
      </c>
      <c r="D684" s="148">
        <v>1735190</v>
      </c>
      <c r="E684" s="148" t="s">
        <v>2381</v>
      </c>
      <c r="F684" s="149">
        <v>94</v>
      </c>
      <c r="G684" s="150">
        <v>0</v>
      </c>
      <c r="H684" s="150"/>
      <c r="I684" s="150">
        <v>7</v>
      </c>
      <c r="J684" s="150">
        <v>0</v>
      </c>
      <c r="K684" s="149">
        <v>101</v>
      </c>
      <c r="L684" s="149">
        <v>910</v>
      </c>
      <c r="M684" s="151">
        <v>0.11098901098901098</v>
      </c>
      <c r="N684" s="149">
        <v>101</v>
      </c>
      <c r="O684" s="149">
        <v>0</v>
      </c>
      <c r="P684" s="149">
        <v>101</v>
      </c>
      <c r="Q684" s="152">
        <v>101</v>
      </c>
      <c r="R684" s="152">
        <v>101</v>
      </c>
    </row>
    <row r="685" spans="1:18" x14ac:dyDescent="0.25">
      <c r="A685" s="148">
        <v>1</v>
      </c>
      <c r="B685" s="148">
        <v>17</v>
      </c>
      <c r="C685" s="148" t="s">
        <v>14427</v>
      </c>
      <c r="D685" s="148">
        <v>1735160</v>
      </c>
      <c r="E685" s="148" t="s">
        <v>2382</v>
      </c>
      <c r="F685" s="149">
        <v>222</v>
      </c>
      <c r="G685" s="150">
        <v>0</v>
      </c>
      <c r="H685" s="150"/>
      <c r="I685" s="150">
        <v>16</v>
      </c>
      <c r="J685" s="150">
        <v>0</v>
      </c>
      <c r="K685" s="149">
        <v>238</v>
      </c>
      <c r="L685" s="149">
        <v>991</v>
      </c>
      <c r="M685" s="151">
        <v>0.24016145307769929</v>
      </c>
      <c r="N685" s="149">
        <v>238</v>
      </c>
      <c r="O685" s="149">
        <v>238</v>
      </c>
      <c r="P685" s="149">
        <v>238</v>
      </c>
      <c r="Q685" s="152">
        <v>314.86907500000001</v>
      </c>
      <c r="R685" s="152">
        <v>359.38200000000006</v>
      </c>
    </row>
    <row r="686" spans="1:18" x14ac:dyDescent="0.25">
      <c r="A686" s="148">
        <v>1</v>
      </c>
      <c r="B686" s="148">
        <v>17</v>
      </c>
      <c r="C686" s="148" t="s">
        <v>14427</v>
      </c>
      <c r="D686" s="148">
        <v>1735220</v>
      </c>
      <c r="E686" s="148" t="s">
        <v>2383</v>
      </c>
      <c r="F686" s="149">
        <v>80</v>
      </c>
      <c r="G686" s="150">
        <v>0</v>
      </c>
      <c r="H686" s="150"/>
      <c r="I686" s="150">
        <v>1</v>
      </c>
      <c r="J686" s="150">
        <v>0</v>
      </c>
      <c r="K686" s="149">
        <v>81</v>
      </c>
      <c r="L686" s="149">
        <v>610</v>
      </c>
      <c r="M686" s="151">
        <v>0.13278688524590163</v>
      </c>
      <c r="N686" s="149">
        <v>81</v>
      </c>
      <c r="O686" s="149">
        <v>0</v>
      </c>
      <c r="P686" s="149">
        <v>81</v>
      </c>
      <c r="Q686" s="152">
        <v>81</v>
      </c>
      <c r="R686" s="152">
        <v>81</v>
      </c>
    </row>
    <row r="687" spans="1:18" x14ac:dyDescent="0.25">
      <c r="A687" s="148">
        <v>1</v>
      </c>
      <c r="B687" s="148">
        <v>17</v>
      </c>
      <c r="C687" s="148" t="s">
        <v>14427</v>
      </c>
      <c r="D687" s="148">
        <v>1701418</v>
      </c>
      <c r="E687" s="148" t="s">
        <v>2384</v>
      </c>
      <c r="F687" s="149">
        <v>111</v>
      </c>
      <c r="G687" s="150">
        <v>0</v>
      </c>
      <c r="H687" s="150"/>
      <c r="I687" s="150">
        <v>3</v>
      </c>
      <c r="J687" s="150">
        <v>0</v>
      </c>
      <c r="K687" s="149">
        <v>114</v>
      </c>
      <c r="L687" s="149">
        <v>890</v>
      </c>
      <c r="M687" s="151">
        <v>0.12808988764044943</v>
      </c>
      <c r="N687" s="149">
        <v>114</v>
      </c>
      <c r="O687" s="149">
        <v>0</v>
      </c>
      <c r="P687" s="149">
        <v>114</v>
      </c>
      <c r="Q687" s="152">
        <v>114</v>
      </c>
      <c r="R687" s="152">
        <v>114</v>
      </c>
    </row>
    <row r="688" spans="1:18" x14ac:dyDescent="0.25">
      <c r="A688" s="148">
        <v>1</v>
      </c>
      <c r="B688" s="148">
        <v>17</v>
      </c>
      <c r="C688" s="148" t="s">
        <v>14427</v>
      </c>
      <c r="D688" s="148">
        <v>1735310</v>
      </c>
      <c r="E688" s="148" t="s">
        <v>2385</v>
      </c>
      <c r="F688" s="149">
        <v>128</v>
      </c>
      <c r="G688" s="150">
        <v>0</v>
      </c>
      <c r="H688" s="150"/>
      <c r="I688" s="150">
        <v>9</v>
      </c>
      <c r="J688" s="150">
        <v>0</v>
      </c>
      <c r="K688" s="149">
        <v>137</v>
      </c>
      <c r="L688" s="149">
        <v>465</v>
      </c>
      <c r="M688" s="151">
        <v>0.29462365591397849</v>
      </c>
      <c r="N688" s="149">
        <v>137</v>
      </c>
      <c r="O688" s="149">
        <v>137</v>
      </c>
      <c r="P688" s="149">
        <v>137</v>
      </c>
      <c r="Q688" s="152">
        <v>211.05612500000001</v>
      </c>
      <c r="R688" s="152">
        <v>269.93</v>
      </c>
    </row>
    <row r="689" spans="1:18" x14ac:dyDescent="0.25">
      <c r="A689" s="148">
        <v>1</v>
      </c>
      <c r="B689" s="148">
        <v>17</v>
      </c>
      <c r="C689" s="148" t="s">
        <v>14427</v>
      </c>
      <c r="D689" s="148">
        <v>1735340</v>
      </c>
      <c r="E689" s="148" t="s">
        <v>2386</v>
      </c>
      <c r="F689" s="149">
        <v>138</v>
      </c>
      <c r="G689" s="150">
        <v>0</v>
      </c>
      <c r="H689" s="150"/>
      <c r="I689" s="150">
        <v>2</v>
      </c>
      <c r="J689" s="150">
        <v>0</v>
      </c>
      <c r="K689" s="149">
        <v>140</v>
      </c>
      <c r="L689" s="149">
        <v>476</v>
      </c>
      <c r="M689" s="151">
        <v>0.29411764705882354</v>
      </c>
      <c r="N689" s="149">
        <v>140</v>
      </c>
      <c r="O689" s="149">
        <v>140</v>
      </c>
      <c r="P689" s="149">
        <v>140</v>
      </c>
      <c r="Q689" s="152">
        <v>215.44670000000002</v>
      </c>
      <c r="R689" s="152">
        <v>275.35200000000003</v>
      </c>
    </row>
    <row r="690" spans="1:18" x14ac:dyDescent="0.25">
      <c r="A690" s="148">
        <v>1</v>
      </c>
      <c r="B690" s="148">
        <v>17</v>
      </c>
      <c r="C690" s="148" t="s">
        <v>14427</v>
      </c>
      <c r="D690" s="148">
        <v>1735370</v>
      </c>
      <c r="E690" s="148" t="s">
        <v>2387</v>
      </c>
      <c r="F690" s="149">
        <v>217</v>
      </c>
      <c r="G690" s="150">
        <v>0</v>
      </c>
      <c r="H690" s="150"/>
      <c r="I690" s="150">
        <v>4</v>
      </c>
      <c r="J690" s="150">
        <v>0</v>
      </c>
      <c r="K690" s="149">
        <v>221</v>
      </c>
      <c r="L690" s="149">
        <v>2226</v>
      </c>
      <c r="M690" s="151">
        <v>9.9281221922731352E-2</v>
      </c>
      <c r="N690" s="149">
        <v>221</v>
      </c>
      <c r="O690" s="149">
        <v>0</v>
      </c>
      <c r="P690" s="149">
        <v>221</v>
      </c>
      <c r="Q690" s="152">
        <v>221</v>
      </c>
      <c r="R690" s="152">
        <v>221</v>
      </c>
    </row>
    <row r="691" spans="1:18" x14ac:dyDescent="0.25">
      <c r="A691" s="148">
        <v>1</v>
      </c>
      <c r="B691" s="148">
        <v>17</v>
      </c>
      <c r="C691" s="148" t="s">
        <v>14427</v>
      </c>
      <c r="D691" s="148">
        <v>1700324</v>
      </c>
      <c r="E691" s="148" t="s">
        <v>2388</v>
      </c>
      <c r="F691" s="149">
        <v>96</v>
      </c>
      <c r="G691" s="150">
        <v>0</v>
      </c>
      <c r="H691" s="150"/>
      <c r="I691" s="150">
        <v>3</v>
      </c>
      <c r="J691" s="150">
        <v>0</v>
      </c>
      <c r="K691" s="149">
        <v>99</v>
      </c>
      <c r="L691" s="149">
        <v>645</v>
      </c>
      <c r="M691" s="151">
        <v>0.15348837209302327</v>
      </c>
      <c r="N691" s="149">
        <v>99</v>
      </c>
      <c r="O691" s="149">
        <v>99</v>
      </c>
      <c r="P691" s="149">
        <v>99</v>
      </c>
      <c r="Q691" s="152">
        <v>99.000000000000014</v>
      </c>
      <c r="R691" s="152">
        <v>99.000000000000014</v>
      </c>
    </row>
    <row r="692" spans="1:18" x14ac:dyDescent="0.25">
      <c r="A692" s="148">
        <v>1</v>
      </c>
      <c r="B692" s="148">
        <v>17</v>
      </c>
      <c r="C692" s="148" t="s">
        <v>14427</v>
      </c>
      <c r="D692" s="148">
        <v>1735400</v>
      </c>
      <c r="E692" s="148" t="s">
        <v>2389</v>
      </c>
      <c r="F692" s="149">
        <v>111</v>
      </c>
      <c r="G692" s="150">
        <v>0</v>
      </c>
      <c r="H692" s="150"/>
      <c r="I692" s="150">
        <v>2</v>
      </c>
      <c r="J692" s="150">
        <v>0</v>
      </c>
      <c r="K692" s="149">
        <v>113</v>
      </c>
      <c r="L692" s="149">
        <v>773</v>
      </c>
      <c r="M692" s="151">
        <v>0.1461836998706339</v>
      </c>
      <c r="N692" s="149">
        <v>113</v>
      </c>
      <c r="O692" s="149">
        <v>0</v>
      </c>
      <c r="P692" s="149">
        <v>113</v>
      </c>
      <c r="Q692" s="152">
        <v>113</v>
      </c>
      <c r="R692" s="152">
        <v>113</v>
      </c>
    </row>
    <row r="693" spans="1:18" x14ac:dyDescent="0.25">
      <c r="A693" s="148">
        <v>1</v>
      </c>
      <c r="B693" s="148">
        <v>17</v>
      </c>
      <c r="C693" s="148" t="s">
        <v>14427</v>
      </c>
      <c r="D693" s="148">
        <v>1700065</v>
      </c>
      <c r="E693" s="148" t="s">
        <v>2390</v>
      </c>
      <c r="F693" s="149">
        <v>20</v>
      </c>
      <c r="G693" s="150">
        <v>0</v>
      </c>
      <c r="H693" s="150"/>
      <c r="I693" s="150">
        <v>0</v>
      </c>
      <c r="J693" s="150">
        <v>0</v>
      </c>
      <c r="K693" s="149">
        <v>20</v>
      </c>
      <c r="L693" s="149">
        <v>122</v>
      </c>
      <c r="M693" s="151">
        <v>0.16393442622950818</v>
      </c>
      <c r="N693" s="149">
        <v>20</v>
      </c>
      <c r="O693" s="149">
        <v>20</v>
      </c>
      <c r="P693" s="149">
        <v>20</v>
      </c>
      <c r="Q693" s="152">
        <v>20.744299999999999</v>
      </c>
      <c r="R693" s="152">
        <v>20.9924</v>
      </c>
    </row>
    <row r="694" spans="1:18" x14ac:dyDescent="0.25">
      <c r="A694" s="148">
        <v>1</v>
      </c>
      <c r="B694" s="148">
        <v>17</v>
      </c>
      <c r="C694" s="148" t="s">
        <v>14427</v>
      </c>
      <c r="D694" s="148">
        <v>1735610</v>
      </c>
      <c r="E694" s="148" t="s">
        <v>2391</v>
      </c>
      <c r="F694" s="149">
        <v>26</v>
      </c>
      <c r="G694" s="150">
        <v>0</v>
      </c>
      <c r="H694" s="150"/>
      <c r="I694" s="150">
        <v>0</v>
      </c>
      <c r="J694" s="150">
        <v>0</v>
      </c>
      <c r="K694" s="149">
        <v>26</v>
      </c>
      <c r="L694" s="149">
        <v>263</v>
      </c>
      <c r="M694" s="151">
        <v>9.8859315589353611E-2</v>
      </c>
      <c r="N694" s="149">
        <v>26</v>
      </c>
      <c r="O694" s="149">
        <v>0</v>
      </c>
      <c r="P694" s="149">
        <v>26</v>
      </c>
      <c r="Q694" s="152">
        <v>26</v>
      </c>
      <c r="R694" s="152">
        <v>26</v>
      </c>
    </row>
    <row r="695" spans="1:18" x14ac:dyDescent="0.25">
      <c r="A695" s="148">
        <v>1</v>
      </c>
      <c r="B695" s="148">
        <v>17</v>
      </c>
      <c r="C695" s="148" t="s">
        <v>14427</v>
      </c>
      <c r="D695" s="148">
        <v>1734740</v>
      </c>
      <c r="E695" s="148" t="s">
        <v>2392</v>
      </c>
      <c r="F695" s="149">
        <v>1453</v>
      </c>
      <c r="G695" s="150">
        <v>0</v>
      </c>
      <c r="H695" s="150"/>
      <c r="I695" s="150">
        <v>21</v>
      </c>
      <c r="J695" s="150">
        <v>0</v>
      </c>
      <c r="K695" s="149">
        <v>1474</v>
      </c>
      <c r="L695" s="149">
        <v>15050</v>
      </c>
      <c r="M695" s="151">
        <v>9.7940199335548178E-2</v>
      </c>
      <c r="N695" s="149">
        <v>1474</v>
      </c>
      <c r="O695" s="149">
        <v>0</v>
      </c>
      <c r="P695" s="149">
        <v>1474</v>
      </c>
      <c r="Q695" s="152">
        <v>1865.5</v>
      </c>
      <c r="R695" s="152">
        <v>2257</v>
      </c>
    </row>
    <row r="696" spans="1:18" x14ac:dyDescent="0.25">
      <c r="A696" s="148">
        <v>1</v>
      </c>
      <c r="B696" s="148">
        <v>17</v>
      </c>
      <c r="C696" s="148" t="s">
        <v>14427</v>
      </c>
      <c r="D696" s="148">
        <v>1735640</v>
      </c>
      <c r="E696" s="148" t="s">
        <v>2393</v>
      </c>
      <c r="F696" s="149">
        <v>237</v>
      </c>
      <c r="G696" s="150">
        <v>0</v>
      </c>
      <c r="H696" s="150"/>
      <c r="I696" s="150">
        <v>3</v>
      </c>
      <c r="J696" s="150">
        <v>0</v>
      </c>
      <c r="K696" s="149">
        <v>240</v>
      </c>
      <c r="L696" s="149">
        <v>1257</v>
      </c>
      <c r="M696" s="151">
        <v>0.1909307875894988</v>
      </c>
      <c r="N696" s="149">
        <v>240</v>
      </c>
      <c r="O696" s="149">
        <v>240</v>
      </c>
      <c r="P696" s="149">
        <v>240</v>
      </c>
      <c r="Q696" s="152">
        <v>273.11955</v>
      </c>
      <c r="R696" s="152">
        <v>284.15940000000001</v>
      </c>
    </row>
    <row r="697" spans="1:18" x14ac:dyDescent="0.25">
      <c r="A697" s="148">
        <v>1</v>
      </c>
      <c r="B697" s="148">
        <v>17</v>
      </c>
      <c r="C697" s="148" t="s">
        <v>14427</v>
      </c>
      <c r="D697" s="153">
        <v>1713710</v>
      </c>
      <c r="E697" s="153" t="s">
        <v>2394</v>
      </c>
      <c r="F697" s="154">
        <v>4893</v>
      </c>
      <c r="G697" s="155">
        <v>0</v>
      </c>
      <c r="H697" s="155"/>
      <c r="I697" s="155">
        <v>69</v>
      </c>
      <c r="J697" s="155">
        <v>0</v>
      </c>
      <c r="K697" s="154">
        <v>4962</v>
      </c>
      <c r="L697" s="154">
        <v>38660</v>
      </c>
      <c r="M697" s="156">
        <v>0.12834971546818416</v>
      </c>
      <c r="N697" s="154">
        <v>4962</v>
      </c>
      <c r="O697" s="154">
        <v>0</v>
      </c>
      <c r="P697" s="154">
        <v>4962</v>
      </c>
      <c r="Q697" s="157">
        <v>8447.5</v>
      </c>
      <c r="R697" s="157">
        <v>11933</v>
      </c>
    </row>
    <row r="698" spans="1:18" x14ac:dyDescent="0.25">
      <c r="A698" s="148">
        <v>1</v>
      </c>
      <c r="B698" s="148">
        <v>17</v>
      </c>
      <c r="C698" s="148" t="s">
        <v>14427</v>
      </c>
      <c r="D698" s="148">
        <v>1700332</v>
      </c>
      <c r="E698" s="148" t="s">
        <v>2395</v>
      </c>
      <c r="F698" s="149">
        <v>154</v>
      </c>
      <c r="G698" s="150">
        <v>0</v>
      </c>
      <c r="H698" s="150"/>
      <c r="I698" s="150">
        <v>9</v>
      </c>
      <c r="J698" s="150">
        <v>0</v>
      </c>
      <c r="K698" s="149">
        <v>163</v>
      </c>
      <c r="L698" s="149">
        <v>968</v>
      </c>
      <c r="M698" s="151">
        <v>0.16838842975206611</v>
      </c>
      <c r="N698" s="149">
        <v>163</v>
      </c>
      <c r="O698" s="149">
        <v>163</v>
      </c>
      <c r="P698" s="149">
        <v>163</v>
      </c>
      <c r="Q698" s="152">
        <v>172.13920000000002</v>
      </c>
      <c r="R698" s="152">
        <v>175.18560000000002</v>
      </c>
    </row>
    <row r="699" spans="1:18" x14ac:dyDescent="0.25">
      <c r="A699" s="148">
        <v>1</v>
      </c>
      <c r="B699" s="148">
        <v>17</v>
      </c>
      <c r="C699" s="148" t="s">
        <v>14427</v>
      </c>
      <c r="D699" s="148">
        <v>1706600</v>
      </c>
      <c r="E699" s="148" t="s">
        <v>2396</v>
      </c>
      <c r="F699" s="149">
        <v>30</v>
      </c>
      <c r="G699" s="150">
        <v>0</v>
      </c>
      <c r="H699" s="150"/>
      <c r="I699" s="150">
        <v>1</v>
      </c>
      <c r="J699" s="150">
        <v>0</v>
      </c>
      <c r="K699" s="149">
        <v>31</v>
      </c>
      <c r="L699" s="149">
        <v>209</v>
      </c>
      <c r="M699" s="151">
        <v>0.14832535885167464</v>
      </c>
      <c r="N699" s="149">
        <v>31</v>
      </c>
      <c r="O699" s="149">
        <v>0</v>
      </c>
      <c r="P699" s="149">
        <v>31</v>
      </c>
      <c r="Q699" s="152">
        <v>31</v>
      </c>
      <c r="R699" s="152">
        <v>31</v>
      </c>
    </row>
    <row r="700" spans="1:18" x14ac:dyDescent="0.25">
      <c r="A700" s="148">
        <v>1</v>
      </c>
      <c r="B700" s="148">
        <v>17</v>
      </c>
      <c r="C700" s="148" t="s">
        <v>14427</v>
      </c>
      <c r="D700" s="148">
        <v>1735770</v>
      </c>
      <c r="E700" s="148" t="s">
        <v>2397</v>
      </c>
      <c r="F700" s="149">
        <v>32</v>
      </c>
      <c r="G700" s="150">
        <v>0</v>
      </c>
      <c r="H700" s="150"/>
      <c r="I700" s="150">
        <v>2</v>
      </c>
      <c r="J700" s="150">
        <v>0</v>
      </c>
      <c r="K700" s="149">
        <v>34</v>
      </c>
      <c r="L700" s="149">
        <v>249</v>
      </c>
      <c r="M700" s="151">
        <v>0.13654618473895583</v>
      </c>
      <c r="N700" s="149">
        <v>34</v>
      </c>
      <c r="O700" s="149">
        <v>0</v>
      </c>
      <c r="P700" s="149">
        <v>34</v>
      </c>
      <c r="Q700" s="152">
        <v>34</v>
      </c>
      <c r="R700" s="152">
        <v>34</v>
      </c>
    </row>
    <row r="701" spans="1:18" x14ac:dyDescent="0.25">
      <c r="A701" s="148">
        <v>1</v>
      </c>
      <c r="B701" s="148">
        <v>17</v>
      </c>
      <c r="C701" s="148" t="s">
        <v>14427</v>
      </c>
      <c r="D701" s="148">
        <v>1735820</v>
      </c>
      <c r="E701" s="148" t="s">
        <v>2398</v>
      </c>
      <c r="F701" s="149">
        <v>71</v>
      </c>
      <c r="G701" s="150">
        <v>0</v>
      </c>
      <c r="H701" s="150"/>
      <c r="I701" s="150">
        <v>1</v>
      </c>
      <c r="J701" s="150">
        <v>0</v>
      </c>
      <c r="K701" s="149">
        <v>72</v>
      </c>
      <c r="L701" s="149">
        <v>461</v>
      </c>
      <c r="M701" s="151">
        <v>0.1561822125813449</v>
      </c>
      <c r="N701" s="149">
        <v>72</v>
      </c>
      <c r="O701" s="149">
        <v>72</v>
      </c>
      <c r="P701" s="149">
        <v>72</v>
      </c>
      <c r="Q701" s="152">
        <v>72.132149999999996</v>
      </c>
      <c r="R701" s="152">
        <v>72.176199999999994</v>
      </c>
    </row>
    <row r="702" spans="1:18" x14ac:dyDescent="0.25">
      <c r="A702" s="148">
        <v>1</v>
      </c>
      <c r="B702" s="148">
        <v>17</v>
      </c>
      <c r="C702" s="148" t="s">
        <v>14427</v>
      </c>
      <c r="D702" s="148">
        <v>1735850</v>
      </c>
      <c r="E702" s="148" t="s">
        <v>2399</v>
      </c>
      <c r="F702" s="149">
        <v>54</v>
      </c>
      <c r="G702" s="150">
        <v>0</v>
      </c>
      <c r="H702" s="150"/>
      <c r="I702" s="150">
        <v>1</v>
      </c>
      <c r="J702" s="150">
        <v>0</v>
      </c>
      <c r="K702" s="149">
        <v>55</v>
      </c>
      <c r="L702" s="149">
        <v>458</v>
      </c>
      <c r="M702" s="151">
        <v>0.12008733624454149</v>
      </c>
      <c r="N702" s="149">
        <v>55</v>
      </c>
      <c r="O702" s="149">
        <v>0</v>
      </c>
      <c r="P702" s="149">
        <v>55</v>
      </c>
      <c r="Q702" s="152">
        <v>55</v>
      </c>
      <c r="R702" s="152">
        <v>55</v>
      </c>
    </row>
    <row r="703" spans="1:18" x14ac:dyDescent="0.25">
      <c r="A703" s="148">
        <v>1</v>
      </c>
      <c r="B703" s="148">
        <v>17</v>
      </c>
      <c r="C703" s="148" t="s">
        <v>14427</v>
      </c>
      <c r="D703" s="148">
        <v>1735940</v>
      </c>
      <c r="E703" s="148" t="s">
        <v>2400</v>
      </c>
      <c r="F703" s="149">
        <v>109</v>
      </c>
      <c r="G703" s="150">
        <v>0</v>
      </c>
      <c r="H703" s="150"/>
      <c r="I703" s="150">
        <v>2</v>
      </c>
      <c r="J703" s="150">
        <v>0</v>
      </c>
      <c r="K703" s="149">
        <v>111</v>
      </c>
      <c r="L703" s="149">
        <v>653</v>
      </c>
      <c r="M703" s="151">
        <v>0.16998468606431852</v>
      </c>
      <c r="N703" s="149">
        <v>111</v>
      </c>
      <c r="O703" s="149">
        <v>111</v>
      </c>
      <c r="P703" s="149">
        <v>111</v>
      </c>
      <c r="Q703" s="152">
        <v>117.94694999999999</v>
      </c>
      <c r="R703" s="152">
        <v>120.26259999999999</v>
      </c>
    </row>
    <row r="704" spans="1:18" x14ac:dyDescent="0.25">
      <c r="A704" s="148">
        <v>1</v>
      </c>
      <c r="B704" s="148">
        <v>17</v>
      </c>
      <c r="C704" s="148" t="s">
        <v>14427</v>
      </c>
      <c r="D704" s="148">
        <v>1742990</v>
      </c>
      <c r="E704" s="148" t="s">
        <v>2401</v>
      </c>
      <c r="F704" s="149">
        <v>123</v>
      </c>
      <c r="G704" s="150">
        <v>0</v>
      </c>
      <c r="H704" s="150"/>
      <c r="I704" s="150">
        <v>3</v>
      </c>
      <c r="J704" s="150">
        <v>0</v>
      </c>
      <c r="K704" s="149">
        <v>126</v>
      </c>
      <c r="L704" s="149">
        <v>381</v>
      </c>
      <c r="M704" s="151">
        <v>0.33070866141732286</v>
      </c>
      <c r="N704" s="149">
        <v>126</v>
      </c>
      <c r="O704" s="149">
        <v>126</v>
      </c>
      <c r="P704" s="149">
        <v>126</v>
      </c>
      <c r="Q704" s="152">
        <v>215.61862500000012</v>
      </c>
      <c r="R704" s="152">
        <v>298.34280000000024</v>
      </c>
    </row>
    <row r="705" spans="1:18" x14ac:dyDescent="0.25">
      <c r="A705" s="148">
        <v>1</v>
      </c>
      <c r="B705" s="148">
        <v>17</v>
      </c>
      <c r="C705" s="148" t="s">
        <v>14427</v>
      </c>
      <c r="D705" s="148">
        <v>1736090</v>
      </c>
      <c r="E705" s="148" t="s">
        <v>2402</v>
      </c>
      <c r="F705" s="149">
        <v>170</v>
      </c>
      <c r="G705" s="150">
        <v>0</v>
      </c>
      <c r="H705" s="150"/>
      <c r="I705" s="150">
        <v>9</v>
      </c>
      <c r="J705" s="150">
        <v>0</v>
      </c>
      <c r="K705" s="149">
        <v>179</v>
      </c>
      <c r="L705" s="149">
        <v>1186</v>
      </c>
      <c r="M705" s="151">
        <v>0.15092748735244518</v>
      </c>
      <c r="N705" s="149">
        <v>179</v>
      </c>
      <c r="O705" s="149">
        <v>179</v>
      </c>
      <c r="P705" s="149">
        <v>179</v>
      </c>
      <c r="Q705" s="152">
        <v>179</v>
      </c>
      <c r="R705" s="152">
        <v>179</v>
      </c>
    </row>
    <row r="706" spans="1:18" x14ac:dyDescent="0.25">
      <c r="A706" s="148">
        <v>1</v>
      </c>
      <c r="B706" s="148">
        <v>17</v>
      </c>
      <c r="C706" s="148" t="s">
        <v>14427</v>
      </c>
      <c r="D706" s="148">
        <v>1736180</v>
      </c>
      <c r="E706" s="148" t="s">
        <v>2403</v>
      </c>
      <c r="F706" s="149">
        <v>151</v>
      </c>
      <c r="G706" s="150">
        <v>0</v>
      </c>
      <c r="H706" s="150"/>
      <c r="I706" s="150">
        <v>7</v>
      </c>
      <c r="J706" s="150">
        <v>0</v>
      </c>
      <c r="K706" s="149">
        <v>158</v>
      </c>
      <c r="L706" s="149">
        <v>1405</v>
      </c>
      <c r="M706" s="151">
        <v>0.11245551601423487</v>
      </c>
      <c r="N706" s="149">
        <v>158</v>
      </c>
      <c r="O706" s="149">
        <v>0</v>
      </c>
      <c r="P706" s="149">
        <v>158</v>
      </c>
      <c r="Q706" s="152">
        <v>158</v>
      </c>
      <c r="R706" s="152">
        <v>158</v>
      </c>
    </row>
    <row r="707" spans="1:18" x14ac:dyDescent="0.25">
      <c r="A707" s="148">
        <v>1</v>
      </c>
      <c r="B707" s="148">
        <v>17</v>
      </c>
      <c r="C707" s="148" t="s">
        <v>14427</v>
      </c>
      <c r="D707" s="148">
        <v>1700122</v>
      </c>
      <c r="E707" s="148" t="s">
        <v>2404</v>
      </c>
      <c r="F707" s="149">
        <v>55</v>
      </c>
      <c r="G707" s="150">
        <v>0</v>
      </c>
      <c r="H707" s="150"/>
      <c r="I707" s="150">
        <v>2</v>
      </c>
      <c r="J707" s="150">
        <v>0</v>
      </c>
      <c r="K707" s="149">
        <v>57</v>
      </c>
      <c r="L707" s="149">
        <v>356</v>
      </c>
      <c r="M707" s="151">
        <v>0.1601123595505618</v>
      </c>
      <c r="N707" s="149">
        <v>57</v>
      </c>
      <c r="O707" s="149">
        <v>57</v>
      </c>
      <c r="P707" s="149">
        <v>57</v>
      </c>
      <c r="Q707" s="152">
        <v>58.151400000000002</v>
      </c>
      <c r="R707" s="152">
        <v>58.535200000000003</v>
      </c>
    </row>
    <row r="708" spans="1:18" x14ac:dyDescent="0.25">
      <c r="A708" s="148">
        <v>1</v>
      </c>
      <c r="B708" s="148">
        <v>17</v>
      </c>
      <c r="C708" s="148" t="s">
        <v>14427</v>
      </c>
      <c r="D708" s="148">
        <v>1736210</v>
      </c>
      <c r="E708" s="148" t="s">
        <v>2405</v>
      </c>
      <c r="F708" s="149">
        <v>46</v>
      </c>
      <c r="G708" s="150">
        <v>0</v>
      </c>
      <c r="H708" s="150"/>
      <c r="I708" s="150">
        <v>2</v>
      </c>
      <c r="J708" s="150">
        <v>0</v>
      </c>
      <c r="K708" s="149">
        <v>48</v>
      </c>
      <c r="L708" s="149">
        <v>607</v>
      </c>
      <c r="M708" s="151">
        <v>7.907742998352553E-2</v>
      </c>
      <c r="N708" s="149">
        <v>48</v>
      </c>
      <c r="O708" s="149">
        <v>0</v>
      </c>
      <c r="P708" s="149">
        <v>48</v>
      </c>
      <c r="Q708" s="152">
        <v>48</v>
      </c>
      <c r="R708" s="152">
        <v>48</v>
      </c>
    </row>
    <row r="709" spans="1:18" x14ac:dyDescent="0.25">
      <c r="A709" s="148">
        <v>1</v>
      </c>
      <c r="B709" s="148">
        <v>17</v>
      </c>
      <c r="C709" s="148" t="s">
        <v>14427</v>
      </c>
      <c r="D709" s="148">
        <v>1736240</v>
      </c>
      <c r="E709" s="148" t="s">
        <v>2406</v>
      </c>
      <c r="F709" s="149">
        <v>13</v>
      </c>
      <c r="G709" s="150">
        <v>0</v>
      </c>
      <c r="H709" s="150"/>
      <c r="I709" s="150">
        <v>0</v>
      </c>
      <c r="J709" s="150">
        <v>0</v>
      </c>
      <c r="K709" s="149">
        <v>13</v>
      </c>
      <c r="L709" s="149">
        <v>115</v>
      </c>
      <c r="M709" s="151">
        <v>0.11304347826086956</v>
      </c>
      <c r="N709" s="149">
        <v>13</v>
      </c>
      <c r="O709" s="149">
        <v>0</v>
      </c>
      <c r="P709" s="149">
        <v>13</v>
      </c>
      <c r="Q709" s="152">
        <v>13</v>
      </c>
      <c r="R709" s="152">
        <v>13</v>
      </c>
    </row>
    <row r="710" spans="1:18" x14ac:dyDescent="0.25">
      <c r="A710" s="148">
        <v>1</v>
      </c>
      <c r="B710" s="148">
        <v>17</v>
      </c>
      <c r="C710" s="148" t="s">
        <v>14427</v>
      </c>
      <c r="D710" s="148">
        <v>1736330</v>
      </c>
      <c r="E710" s="148" t="s">
        <v>2407</v>
      </c>
      <c r="F710" s="149">
        <v>77</v>
      </c>
      <c r="G710" s="150">
        <v>0</v>
      </c>
      <c r="H710" s="150"/>
      <c r="I710" s="150">
        <v>3</v>
      </c>
      <c r="J710" s="150">
        <v>0</v>
      </c>
      <c r="K710" s="149">
        <v>80</v>
      </c>
      <c r="L710" s="149">
        <v>340</v>
      </c>
      <c r="M710" s="151">
        <v>0.23529411764705882</v>
      </c>
      <c r="N710" s="149">
        <v>80</v>
      </c>
      <c r="O710" s="149">
        <v>80</v>
      </c>
      <c r="P710" s="149">
        <v>80</v>
      </c>
      <c r="Q710" s="152">
        <v>103.89049999999996</v>
      </c>
      <c r="R710" s="152">
        <v>116.67999999999995</v>
      </c>
    </row>
    <row r="711" spans="1:18" x14ac:dyDescent="0.25">
      <c r="A711" s="148">
        <v>1</v>
      </c>
      <c r="B711" s="148">
        <v>17</v>
      </c>
      <c r="C711" s="148" t="s">
        <v>14427</v>
      </c>
      <c r="D711" s="148">
        <v>1736360</v>
      </c>
      <c r="E711" s="148" t="s">
        <v>2408</v>
      </c>
      <c r="F711" s="149">
        <v>171</v>
      </c>
      <c r="G711" s="150">
        <v>0</v>
      </c>
      <c r="H711" s="150"/>
      <c r="I711" s="150">
        <v>3</v>
      </c>
      <c r="J711" s="150">
        <v>0</v>
      </c>
      <c r="K711" s="149">
        <v>174</v>
      </c>
      <c r="L711" s="149">
        <v>670</v>
      </c>
      <c r="M711" s="151">
        <v>0.25970149253731345</v>
      </c>
      <c r="N711" s="149">
        <v>174</v>
      </c>
      <c r="O711" s="149">
        <v>174</v>
      </c>
      <c r="P711" s="149">
        <v>174</v>
      </c>
      <c r="Q711" s="152">
        <v>245.60775000000007</v>
      </c>
      <c r="R711" s="152">
        <v>295.34000000000009</v>
      </c>
    </row>
    <row r="712" spans="1:18" x14ac:dyDescent="0.25">
      <c r="A712" s="148">
        <v>1</v>
      </c>
      <c r="B712" s="148">
        <v>17</v>
      </c>
      <c r="C712" s="148" t="s">
        <v>14427</v>
      </c>
      <c r="D712" s="148">
        <v>1736450</v>
      </c>
      <c r="E712" s="148" t="s">
        <v>2409</v>
      </c>
      <c r="F712" s="149">
        <v>390</v>
      </c>
      <c r="G712" s="150">
        <v>0</v>
      </c>
      <c r="H712" s="150"/>
      <c r="I712" s="150">
        <v>6</v>
      </c>
      <c r="J712" s="150">
        <v>0</v>
      </c>
      <c r="K712" s="149">
        <v>396</v>
      </c>
      <c r="L712" s="149">
        <v>2237</v>
      </c>
      <c r="M712" s="151">
        <v>0.17702279839070184</v>
      </c>
      <c r="N712" s="149">
        <v>396</v>
      </c>
      <c r="O712" s="149">
        <v>396</v>
      </c>
      <c r="P712" s="149">
        <v>396</v>
      </c>
      <c r="Q712" s="152">
        <v>431.60655000000003</v>
      </c>
      <c r="R712" s="152">
        <v>443.47540000000004</v>
      </c>
    </row>
    <row r="713" spans="1:18" x14ac:dyDescent="0.25">
      <c r="A713" s="148">
        <v>1</v>
      </c>
      <c r="B713" s="148">
        <v>17</v>
      </c>
      <c r="C713" s="148" t="s">
        <v>14427</v>
      </c>
      <c r="D713" s="148">
        <v>1736480</v>
      </c>
      <c r="E713" s="148" t="s">
        <v>2410</v>
      </c>
      <c r="F713" s="149">
        <v>354</v>
      </c>
      <c r="G713" s="150">
        <v>0</v>
      </c>
      <c r="H713" s="150"/>
      <c r="I713" s="150">
        <v>5</v>
      </c>
      <c r="J713" s="150">
        <v>0</v>
      </c>
      <c r="K713" s="149">
        <v>359</v>
      </c>
      <c r="L713" s="149">
        <v>1888</v>
      </c>
      <c r="M713" s="151">
        <v>0.19014830508474576</v>
      </c>
      <c r="N713" s="149">
        <v>359</v>
      </c>
      <c r="O713" s="149">
        <v>359</v>
      </c>
      <c r="P713" s="149">
        <v>359</v>
      </c>
      <c r="Q713" s="152">
        <v>407.63720000000001</v>
      </c>
      <c r="R713" s="152">
        <v>423.84960000000001</v>
      </c>
    </row>
    <row r="714" spans="1:18" x14ac:dyDescent="0.25">
      <c r="A714" s="148">
        <v>1</v>
      </c>
      <c r="B714" s="148">
        <v>17</v>
      </c>
      <c r="C714" s="148" t="s">
        <v>14427</v>
      </c>
      <c r="D714" s="148">
        <v>1710380</v>
      </c>
      <c r="E714" s="148" t="s">
        <v>2411</v>
      </c>
      <c r="F714" s="149">
        <v>156</v>
      </c>
      <c r="G714" s="150">
        <v>0</v>
      </c>
      <c r="H714" s="150"/>
      <c r="I714" s="150">
        <v>2</v>
      </c>
      <c r="J714" s="150">
        <v>0</v>
      </c>
      <c r="K714" s="149">
        <v>158</v>
      </c>
      <c r="L714" s="149">
        <v>1175</v>
      </c>
      <c r="M714" s="151">
        <v>0.13446808510638297</v>
      </c>
      <c r="N714" s="149">
        <v>158</v>
      </c>
      <c r="O714" s="149">
        <v>0</v>
      </c>
      <c r="P714" s="149">
        <v>158</v>
      </c>
      <c r="Q714" s="152">
        <v>158</v>
      </c>
      <c r="R714" s="152">
        <v>158</v>
      </c>
    </row>
    <row r="715" spans="1:18" x14ac:dyDescent="0.25">
      <c r="A715" s="148">
        <v>1</v>
      </c>
      <c r="B715" s="148">
        <v>17</v>
      </c>
      <c r="C715" s="148" t="s">
        <v>14427</v>
      </c>
      <c r="D715" s="148">
        <v>1714820</v>
      </c>
      <c r="E715" s="148" t="s">
        <v>2412</v>
      </c>
      <c r="F715" s="149">
        <v>97</v>
      </c>
      <c r="G715" s="150">
        <v>0</v>
      </c>
      <c r="H715" s="150"/>
      <c r="I715" s="150">
        <v>1</v>
      </c>
      <c r="J715" s="150">
        <v>0</v>
      </c>
      <c r="K715" s="149">
        <v>98</v>
      </c>
      <c r="L715" s="149">
        <v>814</v>
      </c>
      <c r="M715" s="151">
        <v>0.12039312039312039</v>
      </c>
      <c r="N715" s="149">
        <v>98</v>
      </c>
      <c r="O715" s="149">
        <v>0</v>
      </c>
      <c r="P715" s="149">
        <v>98</v>
      </c>
      <c r="Q715" s="152">
        <v>98</v>
      </c>
      <c r="R715" s="152">
        <v>98</v>
      </c>
    </row>
    <row r="716" spans="1:18" x14ac:dyDescent="0.25">
      <c r="A716" s="148">
        <v>1</v>
      </c>
      <c r="B716" s="148">
        <v>17</v>
      </c>
      <c r="C716" s="148" t="s">
        <v>14427</v>
      </c>
      <c r="D716" s="148">
        <v>1736510</v>
      </c>
      <c r="E716" s="148" t="s">
        <v>2413</v>
      </c>
      <c r="F716" s="149">
        <v>26</v>
      </c>
      <c r="G716" s="150">
        <v>0</v>
      </c>
      <c r="H716" s="150"/>
      <c r="I716" s="150">
        <v>1</v>
      </c>
      <c r="J716" s="150">
        <v>0</v>
      </c>
      <c r="K716" s="149">
        <v>27</v>
      </c>
      <c r="L716" s="149">
        <v>617</v>
      </c>
      <c r="M716" s="151">
        <v>4.3760129659643439E-2</v>
      </c>
      <c r="N716" s="149">
        <v>27</v>
      </c>
      <c r="O716" s="149">
        <v>0</v>
      </c>
      <c r="P716" s="149">
        <v>0</v>
      </c>
      <c r="Q716" s="152">
        <v>0</v>
      </c>
      <c r="R716" s="152">
        <v>0</v>
      </c>
    </row>
    <row r="717" spans="1:18" x14ac:dyDescent="0.25">
      <c r="A717" s="148">
        <v>1</v>
      </c>
      <c r="B717" s="148">
        <v>17</v>
      </c>
      <c r="C717" s="148" t="s">
        <v>14427</v>
      </c>
      <c r="D717" s="148">
        <v>1736570</v>
      </c>
      <c r="E717" s="148" t="s">
        <v>2414</v>
      </c>
      <c r="F717" s="149">
        <v>86</v>
      </c>
      <c r="G717" s="150">
        <v>0</v>
      </c>
      <c r="H717" s="150"/>
      <c r="I717" s="150">
        <v>2</v>
      </c>
      <c r="J717" s="150">
        <v>0</v>
      </c>
      <c r="K717" s="149">
        <v>88</v>
      </c>
      <c r="L717" s="149">
        <v>896</v>
      </c>
      <c r="M717" s="151">
        <v>9.8214285714285712E-2</v>
      </c>
      <c r="N717" s="149">
        <v>88</v>
      </c>
      <c r="O717" s="149">
        <v>0</v>
      </c>
      <c r="P717" s="149">
        <v>88</v>
      </c>
      <c r="Q717" s="152">
        <v>88</v>
      </c>
      <c r="R717" s="152">
        <v>88</v>
      </c>
    </row>
    <row r="718" spans="1:18" x14ac:dyDescent="0.25">
      <c r="A718" s="148">
        <v>1</v>
      </c>
      <c r="B718" s="148">
        <v>17</v>
      </c>
      <c r="C718" s="148" t="s">
        <v>14427</v>
      </c>
      <c r="D718" s="148">
        <v>1736600</v>
      </c>
      <c r="E718" s="148" t="s">
        <v>2415</v>
      </c>
      <c r="F718" s="149">
        <v>260</v>
      </c>
      <c r="G718" s="150">
        <v>0</v>
      </c>
      <c r="H718" s="150"/>
      <c r="I718" s="150">
        <v>7</v>
      </c>
      <c r="J718" s="150">
        <v>0</v>
      </c>
      <c r="K718" s="149">
        <v>267</v>
      </c>
      <c r="L718" s="149">
        <v>1113</v>
      </c>
      <c r="M718" s="151">
        <v>0.23989218328840969</v>
      </c>
      <c r="N718" s="149">
        <v>267</v>
      </c>
      <c r="O718" s="149">
        <v>267</v>
      </c>
      <c r="P718" s="149">
        <v>267</v>
      </c>
      <c r="Q718" s="152">
        <v>352.88272499999999</v>
      </c>
      <c r="R718" s="152">
        <v>402.42599999999999</v>
      </c>
    </row>
    <row r="719" spans="1:18" x14ac:dyDescent="0.25">
      <c r="A719" s="148">
        <v>1</v>
      </c>
      <c r="B719" s="148">
        <v>17</v>
      </c>
      <c r="C719" s="148" t="s">
        <v>14427</v>
      </c>
      <c r="D719" s="148">
        <v>1700114</v>
      </c>
      <c r="E719" s="148" t="s">
        <v>2416</v>
      </c>
      <c r="F719" s="149">
        <v>107</v>
      </c>
      <c r="G719" s="150">
        <v>0</v>
      </c>
      <c r="H719" s="150"/>
      <c r="I719" s="150">
        <v>7</v>
      </c>
      <c r="J719" s="150">
        <v>0</v>
      </c>
      <c r="K719" s="149">
        <v>114</v>
      </c>
      <c r="L719" s="149">
        <v>694</v>
      </c>
      <c r="M719" s="151">
        <v>0.16426512968299711</v>
      </c>
      <c r="N719" s="149">
        <v>114</v>
      </c>
      <c r="O719" s="149">
        <v>114</v>
      </c>
      <c r="P719" s="149">
        <v>114</v>
      </c>
      <c r="Q719" s="152">
        <v>118.4061</v>
      </c>
      <c r="R719" s="152">
        <v>119.87479999999999</v>
      </c>
    </row>
    <row r="720" spans="1:18" x14ac:dyDescent="0.25">
      <c r="A720" s="148">
        <v>1</v>
      </c>
      <c r="B720" s="148">
        <v>17</v>
      </c>
      <c r="C720" s="148" t="s">
        <v>14427</v>
      </c>
      <c r="D720" s="148">
        <v>1736640</v>
      </c>
      <c r="E720" s="148" t="s">
        <v>2417</v>
      </c>
      <c r="F720" s="149">
        <v>76</v>
      </c>
      <c r="G720" s="150">
        <v>0</v>
      </c>
      <c r="H720" s="150"/>
      <c r="I720" s="150">
        <v>4</v>
      </c>
      <c r="J720" s="150">
        <v>0</v>
      </c>
      <c r="K720" s="149">
        <v>80</v>
      </c>
      <c r="L720" s="149">
        <v>326</v>
      </c>
      <c r="M720" s="151">
        <v>0.24539877300613497</v>
      </c>
      <c r="N720" s="149">
        <v>80</v>
      </c>
      <c r="O720" s="149">
        <v>80</v>
      </c>
      <c r="P720" s="149">
        <v>80</v>
      </c>
      <c r="Q720" s="152">
        <v>107.84795</v>
      </c>
      <c r="R720" s="152">
        <v>125.05200000000001</v>
      </c>
    </row>
    <row r="721" spans="1:18" x14ac:dyDescent="0.25">
      <c r="A721" s="148">
        <v>1</v>
      </c>
      <c r="B721" s="148">
        <v>17</v>
      </c>
      <c r="C721" s="148" t="s">
        <v>14427</v>
      </c>
      <c r="D721" s="148">
        <v>1736720</v>
      </c>
      <c r="E721" s="148" t="s">
        <v>2418</v>
      </c>
      <c r="F721" s="149">
        <v>223</v>
      </c>
      <c r="G721" s="150">
        <v>0</v>
      </c>
      <c r="H721" s="150"/>
      <c r="I721" s="150">
        <v>3</v>
      </c>
      <c r="J721" s="150">
        <v>0</v>
      </c>
      <c r="K721" s="149">
        <v>226</v>
      </c>
      <c r="L721" s="149">
        <v>1052</v>
      </c>
      <c r="M721" s="151">
        <v>0.21482889733840305</v>
      </c>
      <c r="N721" s="149">
        <v>226</v>
      </c>
      <c r="O721" s="149">
        <v>226</v>
      </c>
      <c r="P721" s="149">
        <v>226</v>
      </c>
      <c r="Q721" s="152">
        <v>272.57380000000001</v>
      </c>
      <c r="R721" s="152">
        <v>288.09840000000003</v>
      </c>
    </row>
    <row r="722" spans="1:18" x14ac:dyDescent="0.25">
      <c r="A722" s="148">
        <v>1</v>
      </c>
      <c r="B722" s="148">
        <v>17</v>
      </c>
      <c r="C722" s="148" t="s">
        <v>14427</v>
      </c>
      <c r="D722" s="148">
        <v>1736750</v>
      </c>
      <c r="E722" s="148" t="s">
        <v>2419</v>
      </c>
      <c r="F722" s="149">
        <v>469</v>
      </c>
      <c r="G722" s="150">
        <v>0</v>
      </c>
      <c r="H722" s="150"/>
      <c r="I722" s="150">
        <v>7</v>
      </c>
      <c r="J722" s="150">
        <v>0</v>
      </c>
      <c r="K722" s="149">
        <v>476</v>
      </c>
      <c r="L722" s="149">
        <v>1603</v>
      </c>
      <c r="M722" s="151">
        <v>0.29694323144104806</v>
      </c>
      <c r="N722" s="149">
        <v>476</v>
      </c>
      <c r="O722" s="149">
        <v>476</v>
      </c>
      <c r="P722" s="149">
        <v>476</v>
      </c>
      <c r="Q722" s="152">
        <v>736.87197500000002</v>
      </c>
      <c r="R722" s="152">
        <v>945.40600000000018</v>
      </c>
    </row>
    <row r="723" spans="1:18" x14ac:dyDescent="0.25">
      <c r="A723" s="148">
        <v>1</v>
      </c>
      <c r="B723" s="148">
        <v>17</v>
      </c>
      <c r="C723" s="148" t="s">
        <v>14427</v>
      </c>
      <c r="D723" s="148">
        <v>1736780</v>
      </c>
      <c r="E723" s="148" t="s">
        <v>2420</v>
      </c>
      <c r="F723" s="149">
        <v>31</v>
      </c>
      <c r="G723" s="150">
        <v>0</v>
      </c>
      <c r="H723" s="150"/>
      <c r="I723" s="150">
        <v>2</v>
      </c>
      <c r="J723" s="150">
        <v>0</v>
      </c>
      <c r="K723" s="149">
        <v>33</v>
      </c>
      <c r="L723" s="149">
        <v>185</v>
      </c>
      <c r="M723" s="151">
        <v>0.17837837837837839</v>
      </c>
      <c r="N723" s="149">
        <v>33</v>
      </c>
      <c r="O723" s="149">
        <v>33</v>
      </c>
      <c r="P723" s="149">
        <v>33</v>
      </c>
      <c r="Q723" s="152">
        <v>36.132750000000009</v>
      </c>
      <c r="R723" s="152">
        <v>37.177000000000007</v>
      </c>
    </row>
    <row r="724" spans="1:18" x14ac:dyDescent="0.25">
      <c r="A724" s="148">
        <v>1</v>
      </c>
      <c r="B724" s="148">
        <v>17</v>
      </c>
      <c r="C724" s="148" t="s">
        <v>14427</v>
      </c>
      <c r="D724" s="148">
        <v>1736840</v>
      </c>
      <c r="E724" s="148" t="s">
        <v>2421</v>
      </c>
      <c r="F724" s="149">
        <v>4</v>
      </c>
      <c r="G724" s="150">
        <v>0</v>
      </c>
      <c r="H724" s="150"/>
      <c r="I724" s="150">
        <v>0</v>
      </c>
      <c r="J724" s="150">
        <v>0</v>
      </c>
      <c r="K724" s="149">
        <v>4</v>
      </c>
      <c r="L724" s="149">
        <v>78</v>
      </c>
      <c r="M724" s="151">
        <v>5.128205128205128E-2</v>
      </c>
      <c r="N724" s="149">
        <v>0</v>
      </c>
      <c r="O724" s="149">
        <v>0</v>
      </c>
      <c r="P724" s="149">
        <v>0</v>
      </c>
      <c r="Q724" s="152">
        <v>0</v>
      </c>
      <c r="R724" s="152">
        <v>0</v>
      </c>
    </row>
    <row r="725" spans="1:18" x14ac:dyDescent="0.25">
      <c r="A725" s="148">
        <v>1</v>
      </c>
      <c r="B725" s="148">
        <v>17</v>
      </c>
      <c r="C725" s="148" t="s">
        <v>14427</v>
      </c>
      <c r="D725" s="148">
        <v>1736610</v>
      </c>
      <c r="E725" s="148" t="s">
        <v>2422</v>
      </c>
      <c r="F725" s="149">
        <v>135</v>
      </c>
      <c r="G725" s="150">
        <v>0</v>
      </c>
      <c r="H725" s="150"/>
      <c r="I725" s="150">
        <v>7</v>
      </c>
      <c r="J725" s="150">
        <v>0</v>
      </c>
      <c r="K725" s="149">
        <v>142</v>
      </c>
      <c r="L725" s="149">
        <v>493</v>
      </c>
      <c r="M725" s="151">
        <v>0.28803245436105479</v>
      </c>
      <c r="N725" s="149">
        <v>142</v>
      </c>
      <c r="O725" s="149">
        <v>142</v>
      </c>
      <c r="P725" s="149">
        <v>142</v>
      </c>
      <c r="Q725" s="152">
        <v>215.64122500000002</v>
      </c>
      <c r="R725" s="152">
        <v>273.18600000000004</v>
      </c>
    </row>
    <row r="726" spans="1:18" x14ac:dyDescent="0.25">
      <c r="A726" s="148">
        <v>1</v>
      </c>
      <c r="B726" s="148">
        <v>17</v>
      </c>
      <c r="C726" s="148" t="s">
        <v>14427</v>
      </c>
      <c r="D726" s="148">
        <v>1731500</v>
      </c>
      <c r="E726" s="148" t="s">
        <v>2423</v>
      </c>
      <c r="F726" s="149">
        <v>183</v>
      </c>
      <c r="G726" s="150">
        <v>0</v>
      </c>
      <c r="H726" s="150"/>
      <c r="I726" s="150">
        <v>7</v>
      </c>
      <c r="J726" s="150">
        <v>0</v>
      </c>
      <c r="K726" s="149">
        <v>190</v>
      </c>
      <c r="L726" s="149">
        <v>1461</v>
      </c>
      <c r="M726" s="151">
        <v>0.13004791238877481</v>
      </c>
      <c r="N726" s="149">
        <v>190</v>
      </c>
      <c r="O726" s="149">
        <v>0</v>
      </c>
      <c r="P726" s="149">
        <v>190</v>
      </c>
      <c r="Q726" s="152">
        <v>190</v>
      </c>
      <c r="R726" s="152">
        <v>190</v>
      </c>
    </row>
    <row r="727" spans="1:18" x14ac:dyDescent="0.25">
      <c r="A727" s="148">
        <v>1</v>
      </c>
      <c r="B727" s="148">
        <v>17</v>
      </c>
      <c r="C727" s="148" t="s">
        <v>14427</v>
      </c>
      <c r="D727" s="148">
        <v>1736900</v>
      </c>
      <c r="E727" s="148" t="s">
        <v>2424</v>
      </c>
      <c r="F727" s="149">
        <v>307</v>
      </c>
      <c r="G727" s="150">
        <v>0</v>
      </c>
      <c r="H727" s="150"/>
      <c r="I727" s="150">
        <v>8</v>
      </c>
      <c r="J727" s="150">
        <v>0</v>
      </c>
      <c r="K727" s="149">
        <v>315</v>
      </c>
      <c r="L727" s="149">
        <v>1289</v>
      </c>
      <c r="M727" s="151">
        <v>0.24437548487199379</v>
      </c>
      <c r="N727" s="149">
        <v>315</v>
      </c>
      <c r="O727" s="149">
        <v>315</v>
      </c>
      <c r="P727" s="149">
        <v>315</v>
      </c>
      <c r="Q727" s="152">
        <v>423.13192500000002</v>
      </c>
      <c r="R727" s="152">
        <v>489.17800000000005</v>
      </c>
    </row>
    <row r="728" spans="1:18" x14ac:dyDescent="0.25">
      <c r="A728" s="148">
        <v>1</v>
      </c>
      <c r="B728" s="148">
        <v>17</v>
      </c>
      <c r="C728" s="148" t="s">
        <v>14427</v>
      </c>
      <c r="D728" s="148">
        <v>1736960</v>
      </c>
      <c r="E728" s="148" t="s">
        <v>2425</v>
      </c>
      <c r="F728" s="149">
        <v>37</v>
      </c>
      <c r="G728" s="150">
        <v>0</v>
      </c>
      <c r="H728" s="150"/>
      <c r="I728" s="150">
        <v>1</v>
      </c>
      <c r="J728" s="150">
        <v>0</v>
      </c>
      <c r="K728" s="149">
        <v>38</v>
      </c>
      <c r="L728" s="149">
        <v>283</v>
      </c>
      <c r="M728" s="151">
        <v>0.13427561837455831</v>
      </c>
      <c r="N728" s="149">
        <v>38</v>
      </c>
      <c r="O728" s="149">
        <v>0</v>
      </c>
      <c r="P728" s="149">
        <v>38</v>
      </c>
      <c r="Q728" s="152">
        <v>38</v>
      </c>
      <c r="R728" s="152">
        <v>38</v>
      </c>
    </row>
    <row r="729" spans="1:18" x14ac:dyDescent="0.25">
      <c r="A729" s="148">
        <v>1</v>
      </c>
      <c r="B729" s="148">
        <v>17</v>
      </c>
      <c r="C729" s="148" t="s">
        <v>14427</v>
      </c>
      <c r="D729" s="148">
        <v>1701419</v>
      </c>
      <c r="E729" s="148" t="s">
        <v>715</v>
      </c>
      <c r="F729" s="149">
        <v>35</v>
      </c>
      <c r="G729" s="150">
        <v>0</v>
      </c>
      <c r="H729" s="150"/>
      <c r="I729" s="150">
        <v>2</v>
      </c>
      <c r="J729" s="150">
        <v>0</v>
      </c>
      <c r="K729" s="149">
        <v>37</v>
      </c>
      <c r="L729" s="149">
        <v>274</v>
      </c>
      <c r="M729" s="151">
        <v>0.13503649635036497</v>
      </c>
      <c r="N729" s="149">
        <v>37</v>
      </c>
      <c r="O729" s="149">
        <v>0</v>
      </c>
      <c r="P729" s="149">
        <v>37</v>
      </c>
      <c r="Q729" s="152">
        <v>37</v>
      </c>
      <c r="R729" s="152">
        <v>37</v>
      </c>
    </row>
    <row r="730" spans="1:18" x14ac:dyDescent="0.25">
      <c r="A730" s="148">
        <v>1</v>
      </c>
      <c r="B730" s="148">
        <v>17</v>
      </c>
      <c r="C730" s="148" t="s">
        <v>14427</v>
      </c>
      <c r="D730" s="148">
        <v>1737020</v>
      </c>
      <c r="E730" s="148" t="s">
        <v>2426</v>
      </c>
      <c r="F730" s="149">
        <v>10</v>
      </c>
      <c r="G730" s="150">
        <v>0</v>
      </c>
      <c r="H730" s="150"/>
      <c r="I730" s="150">
        <v>1</v>
      </c>
      <c r="J730" s="150">
        <v>0</v>
      </c>
      <c r="K730" s="149">
        <v>11</v>
      </c>
      <c r="L730" s="149">
        <v>78</v>
      </c>
      <c r="M730" s="151">
        <v>0.14102564102564102</v>
      </c>
      <c r="N730" s="149">
        <v>11</v>
      </c>
      <c r="O730" s="149">
        <v>0</v>
      </c>
      <c r="P730" s="149">
        <v>11</v>
      </c>
      <c r="Q730" s="152">
        <v>11</v>
      </c>
      <c r="R730" s="152">
        <v>11</v>
      </c>
    </row>
    <row r="731" spans="1:18" x14ac:dyDescent="0.25">
      <c r="A731" s="148">
        <v>1</v>
      </c>
      <c r="B731" s="148">
        <v>17</v>
      </c>
      <c r="C731" s="148" t="s">
        <v>14427</v>
      </c>
      <c r="D731" s="148">
        <v>1737050</v>
      </c>
      <c r="E731" s="148" t="s">
        <v>2427</v>
      </c>
      <c r="F731" s="149">
        <v>125</v>
      </c>
      <c r="G731" s="150">
        <v>0</v>
      </c>
      <c r="H731" s="150"/>
      <c r="I731" s="150">
        <v>1</v>
      </c>
      <c r="J731" s="150">
        <v>0</v>
      </c>
      <c r="K731" s="149">
        <v>126</v>
      </c>
      <c r="L731" s="149">
        <v>709</v>
      </c>
      <c r="M731" s="151">
        <v>0.17771509167842031</v>
      </c>
      <c r="N731" s="149">
        <v>126</v>
      </c>
      <c r="O731" s="149">
        <v>126</v>
      </c>
      <c r="P731" s="149">
        <v>126</v>
      </c>
      <c r="Q731" s="152">
        <v>137.65334999999999</v>
      </c>
      <c r="R731" s="152">
        <v>141.5378</v>
      </c>
    </row>
    <row r="732" spans="1:18" x14ac:dyDescent="0.25">
      <c r="A732" s="148">
        <v>1</v>
      </c>
      <c r="B732" s="148">
        <v>17</v>
      </c>
      <c r="C732" s="148" t="s">
        <v>14427</v>
      </c>
      <c r="D732" s="148">
        <v>1737080</v>
      </c>
      <c r="E732" s="148" t="s">
        <v>2428</v>
      </c>
      <c r="F732" s="149">
        <v>4385</v>
      </c>
      <c r="G732" s="150">
        <v>7</v>
      </c>
      <c r="H732" s="150"/>
      <c r="I732" s="150">
        <v>201</v>
      </c>
      <c r="J732" s="150">
        <v>0</v>
      </c>
      <c r="K732" s="149">
        <v>4593</v>
      </c>
      <c r="L732" s="149">
        <v>16150</v>
      </c>
      <c r="M732" s="151">
        <v>0.28439628482972135</v>
      </c>
      <c r="N732" s="149">
        <v>4593</v>
      </c>
      <c r="O732" s="149">
        <v>4593</v>
      </c>
      <c r="P732" s="149">
        <v>4593</v>
      </c>
      <c r="Q732" s="152">
        <v>7709.5</v>
      </c>
      <c r="R732" s="152">
        <v>10826</v>
      </c>
    </row>
    <row r="733" spans="1:18" x14ac:dyDescent="0.25">
      <c r="A733" s="148">
        <v>1</v>
      </c>
      <c r="B733" s="148">
        <v>17</v>
      </c>
      <c r="C733" s="148" t="s">
        <v>14427</v>
      </c>
      <c r="D733" s="148">
        <v>1737140</v>
      </c>
      <c r="E733" s="148" t="s">
        <v>2429</v>
      </c>
      <c r="F733" s="149">
        <v>45</v>
      </c>
      <c r="G733" s="150">
        <v>0</v>
      </c>
      <c r="H733" s="150"/>
      <c r="I733" s="150">
        <v>1</v>
      </c>
      <c r="J733" s="150">
        <v>0</v>
      </c>
      <c r="K733" s="149">
        <v>46</v>
      </c>
      <c r="L733" s="149">
        <v>215</v>
      </c>
      <c r="M733" s="151">
        <v>0.21395348837209302</v>
      </c>
      <c r="N733" s="149">
        <v>46</v>
      </c>
      <c r="O733" s="149">
        <v>46</v>
      </c>
      <c r="P733" s="149">
        <v>46</v>
      </c>
      <c r="Q733" s="152">
        <v>55.377250000000004</v>
      </c>
      <c r="R733" s="152">
        <v>58.503</v>
      </c>
    </row>
    <row r="734" spans="1:18" x14ac:dyDescent="0.25">
      <c r="A734" s="148">
        <v>1</v>
      </c>
      <c r="B734" s="148">
        <v>17</v>
      </c>
      <c r="C734" s="148" t="s">
        <v>14427</v>
      </c>
      <c r="D734" s="148">
        <v>1737120</v>
      </c>
      <c r="E734" s="148" t="s">
        <v>2430</v>
      </c>
      <c r="F734" s="149">
        <v>41</v>
      </c>
      <c r="G734" s="150">
        <v>0</v>
      </c>
      <c r="H734" s="150"/>
      <c r="I734" s="150">
        <v>1</v>
      </c>
      <c r="J734" s="150">
        <v>0</v>
      </c>
      <c r="K734" s="149">
        <v>42</v>
      </c>
      <c r="L734" s="149">
        <v>279</v>
      </c>
      <c r="M734" s="151">
        <v>0.15053763440860216</v>
      </c>
      <c r="N734" s="149">
        <v>42</v>
      </c>
      <c r="O734" s="149">
        <v>42</v>
      </c>
      <c r="P734" s="149">
        <v>42</v>
      </c>
      <c r="Q734" s="152">
        <v>42</v>
      </c>
      <c r="R734" s="152">
        <v>42</v>
      </c>
    </row>
    <row r="735" spans="1:18" x14ac:dyDescent="0.25">
      <c r="A735" s="148">
        <v>1</v>
      </c>
      <c r="B735" s="148">
        <v>17</v>
      </c>
      <c r="C735" s="148" t="s">
        <v>14427</v>
      </c>
      <c r="D735" s="148">
        <v>1737170</v>
      </c>
      <c r="E735" s="148" t="s">
        <v>2431</v>
      </c>
      <c r="F735" s="149">
        <v>605</v>
      </c>
      <c r="G735" s="150">
        <v>0</v>
      </c>
      <c r="H735" s="150"/>
      <c r="I735" s="150">
        <v>8</v>
      </c>
      <c r="J735" s="150">
        <v>0</v>
      </c>
      <c r="K735" s="149">
        <v>613</v>
      </c>
      <c r="L735" s="149">
        <v>13485</v>
      </c>
      <c r="M735" s="151">
        <v>4.5457916203188731E-2</v>
      </c>
      <c r="N735" s="149">
        <v>613</v>
      </c>
      <c r="O735" s="149">
        <v>0</v>
      </c>
      <c r="P735" s="149">
        <v>0</v>
      </c>
      <c r="Q735" s="152">
        <v>0</v>
      </c>
      <c r="R735" s="152">
        <v>0</v>
      </c>
    </row>
    <row r="736" spans="1:18" x14ac:dyDescent="0.25">
      <c r="A736" s="148">
        <v>1</v>
      </c>
      <c r="B736" s="148">
        <v>17</v>
      </c>
      <c r="C736" s="148" t="s">
        <v>14427</v>
      </c>
      <c r="D736" s="148">
        <v>1737230</v>
      </c>
      <c r="E736" s="148" t="s">
        <v>2432</v>
      </c>
      <c r="F736" s="149">
        <v>94</v>
      </c>
      <c r="G736" s="150">
        <v>0</v>
      </c>
      <c r="H736" s="150"/>
      <c r="I736" s="150">
        <v>7</v>
      </c>
      <c r="J736" s="150">
        <v>0</v>
      </c>
      <c r="K736" s="149">
        <v>101</v>
      </c>
      <c r="L736" s="149">
        <v>432</v>
      </c>
      <c r="M736" s="151">
        <v>0.23379629629629631</v>
      </c>
      <c r="N736" s="149">
        <v>101</v>
      </c>
      <c r="O736" s="149">
        <v>101</v>
      </c>
      <c r="P736" s="149">
        <v>101</v>
      </c>
      <c r="Q736" s="152">
        <v>130.3844</v>
      </c>
      <c r="R736" s="152">
        <v>145.66400000000002</v>
      </c>
    </row>
    <row r="737" spans="1:18" x14ac:dyDescent="0.25">
      <c r="A737" s="148">
        <v>1</v>
      </c>
      <c r="B737" s="148">
        <v>17</v>
      </c>
      <c r="C737" s="148" t="s">
        <v>14427</v>
      </c>
      <c r="D737" s="148">
        <v>1737320</v>
      </c>
      <c r="E737" s="148" t="s">
        <v>2433</v>
      </c>
      <c r="F737" s="149">
        <v>35</v>
      </c>
      <c r="G737" s="150">
        <v>0</v>
      </c>
      <c r="H737" s="150"/>
      <c r="I737" s="150">
        <v>1</v>
      </c>
      <c r="J737" s="150">
        <v>0</v>
      </c>
      <c r="K737" s="149">
        <v>36</v>
      </c>
      <c r="L737" s="149">
        <v>511</v>
      </c>
      <c r="M737" s="151">
        <v>7.0450097847358117E-2</v>
      </c>
      <c r="N737" s="149">
        <v>36</v>
      </c>
      <c r="O737" s="149">
        <v>0</v>
      </c>
      <c r="P737" s="149">
        <v>36</v>
      </c>
      <c r="Q737" s="152">
        <v>36</v>
      </c>
      <c r="R737" s="152">
        <v>36</v>
      </c>
    </row>
    <row r="738" spans="1:18" x14ac:dyDescent="0.25">
      <c r="A738" s="148">
        <v>1</v>
      </c>
      <c r="B738" s="148">
        <v>17</v>
      </c>
      <c r="C738" s="148" t="s">
        <v>14427</v>
      </c>
      <c r="D738" s="148">
        <v>1737380</v>
      </c>
      <c r="E738" s="148" t="s">
        <v>2434</v>
      </c>
      <c r="F738" s="149">
        <v>33</v>
      </c>
      <c r="G738" s="150">
        <v>0</v>
      </c>
      <c r="H738" s="150"/>
      <c r="I738" s="150">
        <v>2</v>
      </c>
      <c r="J738" s="150">
        <v>0</v>
      </c>
      <c r="K738" s="149">
        <v>35</v>
      </c>
      <c r="L738" s="149">
        <v>841</v>
      </c>
      <c r="M738" s="151">
        <v>4.1617122473246143E-2</v>
      </c>
      <c r="N738" s="149">
        <v>35</v>
      </c>
      <c r="O738" s="149">
        <v>0</v>
      </c>
      <c r="P738" s="149">
        <v>0</v>
      </c>
      <c r="Q738" s="152">
        <v>0</v>
      </c>
      <c r="R738" s="152">
        <v>0</v>
      </c>
    </row>
    <row r="739" spans="1:18" x14ac:dyDescent="0.25">
      <c r="A739" s="148">
        <v>1</v>
      </c>
      <c r="B739" s="148">
        <v>17</v>
      </c>
      <c r="C739" s="148" t="s">
        <v>14427</v>
      </c>
      <c r="D739" s="148">
        <v>1737410</v>
      </c>
      <c r="E739" s="148" t="s">
        <v>2435</v>
      </c>
      <c r="F739" s="149">
        <v>18</v>
      </c>
      <c r="G739" s="150">
        <v>0</v>
      </c>
      <c r="H739" s="150"/>
      <c r="I739" s="150">
        <v>1</v>
      </c>
      <c r="J739" s="150">
        <v>0</v>
      </c>
      <c r="K739" s="149">
        <v>19</v>
      </c>
      <c r="L739" s="149">
        <v>500</v>
      </c>
      <c r="M739" s="151">
        <v>3.7999999999999999E-2</v>
      </c>
      <c r="N739" s="149">
        <v>19</v>
      </c>
      <c r="O739" s="149">
        <v>0</v>
      </c>
      <c r="P739" s="149">
        <v>0</v>
      </c>
      <c r="Q739" s="152">
        <v>0</v>
      </c>
      <c r="R739" s="152">
        <v>0</v>
      </c>
    </row>
    <row r="740" spans="1:18" x14ac:dyDescent="0.25">
      <c r="A740" s="148">
        <v>1</v>
      </c>
      <c r="B740" s="148">
        <v>17</v>
      </c>
      <c r="C740" s="148" t="s">
        <v>14427</v>
      </c>
      <c r="D740" s="148">
        <v>1737440</v>
      </c>
      <c r="E740" s="148" t="s">
        <v>2436</v>
      </c>
      <c r="F740" s="149">
        <v>7</v>
      </c>
      <c r="G740" s="150">
        <v>0</v>
      </c>
      <c r="H740" s="150"/>
      <c r="I740" s="150">
        <v>0</v>
      </c>
      <c r="J740" s="150">
        <v>0</v>
      </c>
      <c r="K740" s="149">
        <v>7</v>
      </c>
      <c r="L740" s="149">
        <v>73</v>
      </c>
      <c r="M740" s="151">
        <v>9.5890410958904104E-2</v>
      </c>
      <c r="N740" s="149">
        <v>0</v>
      </c>
      <c r="O740" s="149">
        <v>0</v>
      </c>
      <c r="P740" s="149">
        <v>0</v>
      </c>
      <c r="Q740" s="152">
        <v>0</v>
      </c>
      <c r="R740" s="152">
        <v>0</v>
      </c>
    </row>
    <row r="741" spans="1:18" x14ac:dyDescent="0.25">
      <c r="A741" s="148">
        <v>1</v>
      </c>
      <c r="B741" s="148">
        <v>17</v>
      </c>
      <c r="C741" s="148" t="s">
        <v>14427</v>
      </c>
      <c r="D741" s="148">
        <v>1737470</v>
      </c>
      <c r="E741" s="148" t="s">
        <v>2437</v>
      </c>
      <c r="F741" s="149">
        <v>23</v>
      </c>
      <c r="G741" s="150">
        <v>0</v>
      </c>
      <c r="H741" s="150"/>
      <c r="I741" s="150">
        <v>1</v>
      </c>
      <c r="J741" s="150">
        <v>0</v>
      </c>
      <c r="K741" s="149">
        <v>24</v>
      </c>
      <c r="L741" s="149">
        <v>173</v>
      </c>
      <c r="M741" s="151">
        <v>0.13872832369942195</v>
      </c>
      <c r="N741" s="149">
        <v>24</v>
      </c>
      <c r="O741" s="149">
        <v>0</v>
      </c>
      <c r="P741" s="149">
        <v>24</v>
      </c>
      <c r="Q741" s="152">
        <v>24</v>
      </c>
      <c r="R741" s="152">
        <v>24</v>
      </c>
    </row>
    <row r="742" spans="1:18" x14ac:dyDescent="0.25">
      <c r="A742" s="148">
        <v>1</v>
      </c>
      <c r="B742" s="148">
        <v>17</v>
      </c>
      <c r="C742" s="148" t="s">
        <v>14427</v>
      </c>
      <c r="D742" s="148">
        <v>1737490</v>
      </c>
      <c r="E742" s="148" t="s">
        <v>2438</v>
      </c>
      <c r="F742" s="149">
        <v>111</v>
      </c>
      <c r="G742" s="150">
        <v>0</v>
      </c>
      <c r="H742" s="150"/>
      <c r="I742" s="150">
        <v>8</v>
      </c>
      <c r="J742" s="150">
        <v>0</v>
      </c>
      <c r="K742" s="149">
        <v>119</v>
      </c>
      <c r="L742" s="149">
        <v>663</v>
      </c>
      <c r="M742" s="151">
        <v>0.17948717948717949</v>
      </c>
      <c r="N742" s="149">
        <v>119</v>
      </c>
      <c r="O742" s="149">
        <v>119</v>
      </c>
      <c r="P742" s="149">
        <v>119</v>
      </c>
      <c r="Q742" s="152">
        <v>130.77845000000002</v>
      </c>
      <c r="R742" s="152">
        <v>134.7046</v>
      </c>
    </row>
    <row r="743" spans="1:18" x14ac:dyDescent="0.25">
      <c r="A743" s="148">
        <v>1</v>
      </c>
      <c r="B743" s="148">
        <v>17</v>
      </c>
      <c r="C743" s="148" t="s">
        <v>14427</v>
      </c>
      <c r="D743" s="148">
        <v>1737590</v>
      </c>
      <c r="E743" s="148" t="s">
        <v>2439</v>
      </c>
      <c r="F743" s="149">
        <v>164</v>
      </c>
      <c r="G743" s="150">
        <v>0</v>
      </c>
      <c r="H743" s="150"/>
      <c r="I743" s="150">
        <v>7</v>
      </c>
      <c r="J743" s="150">
        <v>0</v>
      </c>
      <c r="K743" s="149">
        <v>171</v>
      </c>
      <c r="L743" s="149">
        <v>1245</v>
      </c>
      <c r="M743" s="151">
        <v>0.13734939759036144</v>
      </c>
      <c r="N743" s="149">
        <v>171</v>
      </c>
      <c r="O743" s="149">
        <v>0</v>
      </c>
      <c r="P743" s="149">
        <v>171</v>
      </c>
      <c r="Q743" s="152">
        <v>171</v>
      </c>
      <c r="R743" s="152">
        <v>171</v>
      </c>
    </row>
    <row r="744" spans="1:18" x14ac:dyDescent="0.25">
      <c r="A744" s="148">
        <v>1</v>
      </c>
      <c r="B744" s="148">
        <v>17</v>
      </c>
      <c r="C744" s="148" t="s">
        <v>14427</v>
      </c>
      <c r="D744" s="148">
        <v>1737650</v>
      </c>
      <c r="E744" s="148" t="s">
        <v>2440</v>
      </c>
      <c r="F744" s="149">
        <v>72</v>
      </c>
      <c r="G744" s="150">
        <v>0</v>
      </c>
      <c r="H744" s="150"/>
      <c r="I744" s="150">
        <v>2</v>
      </c>
      <c r="J744" s="150">
        <v>0</v>
      </c>
      <c r="K744" s="149">
        <v>74</v>
      </c>
      <c r="L744" s="149">
        <v>486</v>
      </c>
      <c r="M744" s="151">
        <v>0.15226337448559671</v>
      </c>
      <c r="N744" s="149">
        <v>74</v>
      </c>
      <c r="O744" s="149">
        <v>74</v>
      </c>
      <c r="P744" s="149">
        <v>74</v>
      </c>
      <c r="Q744" s="152">
        <v>74</v>
      </c>
      <c r="R744" s="152">
        <v>74</v>
      </c>
    </row>
    <row r="745" spans="1:18" x14ac:dyDescent="0.25">
      <c r="A745" s="148">
        <v>1</v>
      </c>
      <c r="B745" s="148">
        <v>17</v>
      </c>
      <c r="C745" s="148" t="s">
        <v>14427</v>
      </c>
      <c r="D745" s="148">
        <v>1737680</v>
      </c>
      <c r="E745" s="148" t="s">
        <v>2441</v>
      </c>
      <c r="F745" s="149">
        <v>375</v>
      </c>
      <c r="G745" s="150">
        <v>0</v>
      </c>
      <c r="H745" s="150"/>
      <c r="I745" s="150">
        <v>8</v>
      </c>
      <c r="J745" s="150">
        <v>0</v>
      </c>
      <c r="K745" s="149">
        <v>383</v>
      </c>
      <c r="L745" s="149">
        <v>1619</v>
      </c>
      <c r="M745" s="151">
        <v>0.23656578134651018</v>
      </c>
      <c r="N745" s="149">
        <v>383</v>
      </c>
      <c r="O745" s="149">
        <v>383</v>
      </c>
      <c r="P745" s="149">
        <v>383</v>
      </c>
      <c r="Q745" s="152">
        <v>499.849175</v>
      </c>
      <c r="R745" s="152">
        <v>563.83799999999997</v>
      </c>
    </row>
    <row r="746" spans="1:18" x14ac:dyDescent="0.25">
      <c r="A746" s="148">
        <v>1</v>
      </c>
      <c r="B746" s="148">
        <v>17</v>
      </c>
      <c r="C746" s="148" t="s">
        <v>14427</v>
      </c>
      <c r="D746" s="148">
        <v>1742310</v>
      </c>
      <c r="E746" s="148" t="s">
        <v>2442</v>
      </c>
      <c r="F746" s="149">
        <v>610</v>
      </c>
      <c r="G746" s="150">
        <v>0</v>
      </c>
      <c r="H746" s="150"/>
      <c r="I746" s="150">
        <v>10</v>
      </c>
      <c r="J746" s="150">
        <v>0</v>
      </c>
      <c r="K746" s="149">
        <v>620</v>
      </c>
      <c r="L746" s="149">
        <v>3480</v>
      </c>
      <c r="M746" s="151">
        <v>0.17816091954022989</v>
      </c>
      <c r="N746" s="149">
        <v>620</v>
      </c>
      <c r="O746" s="149">
        <v>620</v>
      </c>
      <c r="P746" s="149">
        <v>620</v>
      </c>
      <c r="Q746" s="152">
        <v>678.36200000000019</v>
      </c>
      <c r="R746" s="152">
        <v>697.81600000000026</v>
      </c>
    </row>
    <row r="747" spans="1:18" x14ac:dyDescent="0.25">
      <c r="A747" s="148">
        <v>1</v>
      </c>
      <c r="B747" s="148">
        <v>17</v>
      </c>
      <c r="C747" s="148" t="s">
        <v>14427</v>
      </c>
      <c r="D747" s="148">
        <v>1737800</v>
      </c>
      <c r="E747" s="148" t="s">
        <v>2443</v>
      </c>
      <c r="F747" s="149">
        <v>10</v>
      </c>
      <c r="G747" s="150">
        <v>0</v>
      </c>
      <c r="H747" s="150"/>
      <c r="I747" s="150">
        <v>0</v>
      </c>
      <c r="J747" s="150">
        <v>0</v>
      </c>
      <c r="K747" s="149">
        <v>10</v>
      </c>
      <c r="L747" s="149">
        <v>58</v>
      </c>
      <c r="M747" s="151">
        <v>0.17241379310344829</v>
      </c>
      <c r="N747" s="149">
        <v>10</v>
      </c>
      <c r="O747" s="149">
        <v>10</v>
      </c>
      <c r="P747" s="149">
        <v>10</v>
      </c>
      <c r="Q747" s="152">
        <v>10.722700000000001</v>
      </c>
      <c r="R747" s="152">
        <v>10.963600000000003</v>
      </c>
    </row>
    <row r="748" spans="1:18" x14ac:dyDescent="0.25">
      <c r="A748" s="148">
        <v>1</v>
      </c>
      <c r="B748" s="148">
        <v>17</v>
      </c>
      <c r="C748" s="148" t="s">
        <v>14427</v>
      </c>
      <c r="D748" s="148">
        <v>1737830</v>
      </c>
      <c r="E748" s="148" t="s">
        <v>2444</v>
      </c>
      <c r="F748" s="149">
        <v>48</v>
      </c>
      <c r="G748" s="150">
        <v>0</v>
      </c>
      <c r="H748" s="150"/>
      <c r="I748" s="150">
        <v>3</v>
      </c>
      <c r="J748" s="150">
        <v>0</v>
      </c>
      <c r="K748" s="149">
        <v>51</v>
      </c>
      <c r="L748" s="149">
        <v>482</v>
      </c>
      <c r="M748" s="151">
        <v>0.10580912863070539</v>
      </c>
      <c r="N748" s="149">
        <v>51</v>
      </c>
      <c r="O748" s="149">
        <v>0</v>
      </c>
      <c r="P748" s="149">
        <v>51</v>
      </c>
      <c r="Q748" s="152">
        <v>51</v>
      </c>
      <c r="R748" s="152">
        <v>51</v>
      </c>
    </row>
    <row r="749" spans="1:18" x14ac:dyDescent="0.25">
      <c r="A749" s="148">
        <v>1</v>
      </c>
      <c r="B749" s="148">
        <v>17</v>
      </c>
      <c r="C749" s="148" t="s">
        <v>14427</v>
      </c>
      <c r="D749" s="148">
        <v>1737980</v>
      </c>
      <c r="E749" s="148" t="s">
        <v>2445</v>
      </c>
      <c r="F749" s="149">
        <v>60</v>
      </c>
      <c r="G749" s="150">
        <v>0</v>
      </c>
      <c r="H749" s="150"/>
      <c r="I749" s="150">
        <v>1</v>
      </c>
      <c r="J749" s="150">
        <v>0</v>
      </c>
      <c r="K749" s="149">
        <v>61</v>
      </c>
      <c r="L749" s="149">
        <v>527</v>
      </c>
      <c r="M749" s="151">
        <v>0.1157495256166983</v>
      </c>
      <c r="N749" s="149">
        <v>61</v>
      </c>
      <c r="O749" s="149">
        <v>0</v>
      </c>
      <c r="P749" s="149">
        <v>61</v>
      </c>
      <c r="Q749" s="152">
        <v>61.000000000000007</v>
      </c>
      <c r="R749" s="152">
        <v>61.000000000000007</v>
      </c>
    </row>
    <row r="750" spans="1:18" x14ac:dyDescent="0.25">
      <c r="A750" s="148">
        <v>1</v>
      </c>
      <c r="B750" s="148">
        <v>17</v>
      </c>
      <c r="C750" s="148" t="s">
        <v>14427</v>
      </c>
      <c r="D750" s="148">
        <v>1700112</v>
      </c>
      <c r="E750" s="148" t="s">
        <v>2446</v>
      </c>
      <c r="F750" s="149">
        <v>451</v>
      </c>
      <c r="G750" s="150">
        <v>0</v>
      </c>
      <c r="H750" s="150"/>
      <c r="I750" s="150">
        <v>7</v>
      </c>
      <c r="J750" s="150">
        <v>0</v>
      </c>
      <c r="K750" s="149">
        <v>458</v>
      </c>
      <c r="L750" s="149">
        <v>1762</v>
      </c>
      <c r="M750" s="151">
        <v>0.25993189557321228</v>
      </c>
      <c r="N750" s="149">
        <v>458</v>
      </c>
      <c r="O750" s="149">
        <v>458</v>
      </c>
      <c r="P750" s="149">
        <v>458</v>
      </c>
      <c r="Q750" s="152">
        <v>646.92665000000011</v>
      </c>
      <c r="R750" s="152">
        <v>778.32400000000018</v>
      </c>
    </row>
    <row r="751" spans="1:18" x14ac:dyDescent="0.25">
      <c r="A751" s="148">
        <v>1</v>
      </c>
      <c r="B751" s="148">
        <v>17</v>
      </c>
      <c r="C751" s="148" t="s">
        <v>14427</v>
      </c>
      <c r="D751" s="148">
        <v>1738100</v>
      </c>
      <c r="E751" s="148" t="s">
        <v>2447</v>
      </c>
      <c r="F751" s="149">
        <v>169</v>
      </c>
      <c r="G751" s="150">
        <v>0</v>
      </c>
      <c r="H751" s="150"/>
      <c r="I751" s="150">
        <v>3</v>
      </c>
      <c r="J751" s="150">
        <v>0</v>
      </c>
      <c r="K751" s="149">
        <v>172</v>
      </c>
      <c r="L751" s="149">
        <v>878</v>
      </c>
      <c r="M751" s="151">
        <v>0.1958997722095672</v>
      </c>
      <c r="N751" s="149">
        <v>172</v>
      </c>
      <c r="O751" s="149">
        <v>172</v>
      </c>
      <c r="P751" s="149">
        <v>172</v>
      </c>
      <c r="Q751" s="152">
        <v>198.4057</v>
      </c>
      <c r="R751" s="152">
        <v>207.20760000000001</v>
      </c>
    </row>
    <row r="752" spans="1:18" x14ac:dyDescent="0.25">
      <c r="A752" s="148">
        <v>1</v>
      </c>
      <c r="B752" s="148">
        <v>17</v>
      </c>
      <c r="C752" s="148" t="s">
        <v>14427</v>
      </c>
      <c r="D752" s="148">
        <v>1738130</v>
      </c>
      <c r="E752" s="148" t="s">
        <v>2448</v>
      </c>
      <c r="F752" s="149">
        <v>148</v>
      </c>
      <c r="G752" s="150">
        <v>0</v>
      </c>
      <c r="H752" s="150"/>
      <c r="I752" s="150">
        <v>3</v>
      </c>
      <c r="J752" s="150">
        <v>0</v>
      </c>
      <c r="K752" s="149">
        <v>151</v>
      </c>
      <c r="L752" s="149">
        <v>1405</v>
      </c>
      <c r="M752" s="151">
        <v>0.10747330960854093</v>
      </c>
      <c r="N752" s="149">
        <v>151</v>
      </c>
      <c r="O752" s="149">
        <v>0</v>
      </c>
      <c r="P752" s="149">
        <v>151</v>
      </c>
      <c r="Q752" s="152">
        <v>151</v>
      </c>
      <c r="R752" s="152">
        <v>151</v>
      </c>
    </row>
    <row r="753" spans="1:18" x14ac:dyDescent="0.25">
      <c r="A753" s="148">
        <v>1</v>
      </c>
      <c r="B753" s="148">
        <v>17</v>
      </c>
      <c r="C753" s="148" t="s">
        <v>14427</v>
      </c>
      <c r="D753" s="148">
        <v>1738190</v>
      </c>
      <c r="E753" s="148" t="s">
        <v>2449</v>
      </c>
      <c r="F753" s="149">
        <v>33</v>
      </c>
      <c r="G753" s="150">
        <v>0</v>
      </c>
      <c r="H753" s="150"/>
      <c r="I753" s="150">
        <v>2</v>
      </c>
      <c r="J753" s="150">
        <v>0</v>
      </c>
      <c r="K753" s="149">
        <v>35</v>
      </c>
      <c r="L753" s="149">
        <v>231</v>
      </c>
      <c r="M753" s="151">
        <v>0.15151515151515152</v>
      </c>
      <c r="N753" s="149">
        <v>35</v>
      </c>
      <c r="O753" s="149">
        <v>35</v>
      </c>
      <c r="P753" s="149">
        <v>35</v>
      </c>
      <c r="Q753" s="152">
        <v>35</v>
      </c>
      <c r="R753" s="152">
        <v>35</v>
      </c>
    </row>
    <row r="754" spans="1:18" x14ac:dyDescent="0.25">
      <c r="A754" s="148">
        <v>1</v>
      </c>
      <c r="B754" s="148">
        <v>17</v>
      </c>
      <c r="C754" s="148" t="s">
        <v>14427</v>
      </c>
      <c r="D754" s="148">
        <v>1738220</v>
      </c>
      <c r="E754" s="148" t="s">
        <v>2450</v>
      </c>
      <c r="F754" s="149">
        <v>156</v>
      </c>
      <c r="G754" s="150">
        <v>0</v>
      </c>
      <c r="H754" s="150"/>
      <c r="I754" s="150">
        <v>5</v>
      </c>
      <c r="J754" s="150">
        <v>0</v>
      </c>
      <c r="K754" s="149">
        <v>161</v>
      </c>
      <c r="L754" s="149">
        <v>2895</v>
      </c>
      <c r="M754" s="151">
        <v>5.5613126079447323E-2</v>
      </c>
      <c r="N754" s="149">
        <v>161</v>
      </c>
      <c r="O754" s="149">
        <v>0</v>
      </c>
      <c r="P754" s="149">
        <v>161</v>
      </c>
      <c r="Q754" s="152">
        <v>161</v>
      </c>
      <c r="R754" s="152">
        <v>161</v>
      </c>
    </row>
    <row r="755" spans="1:18" x14ac:dyDescent="0.25">
      <c r="A755" s="148">
        <v>1</v>
      </c>
      <c r="B755" s="148">
        <v>17</v>
      </c>
      <c r="C755" s="148" t="s">
        <v>14427</v>
      </c>
      <c r="D755" s="148">
        <v>1704050</v>
      </c>
      <c r="E755" s="148" t="s">
        <v>2451</v>
      </c>
      <c r="F755" s="149">
        <v>417</v>
      </c>
      <c r="G755" s="150">
        <v>0</v>
      </c>
      <c r="H755" s="150"/>
      <c r="I755" s="150">
        <v>6</v>
      </c>
      <c r="J755" s="150">
        <v>0</v>
      </c>
      <c r="K755" s="149">
        <v>423</v>
      </c>
      <c r="L755" s="149">
        <v>1686</v>
      </c>
      <c r="M755" s="151">
        <v>0.25088967971530252</v>
      </c>
      <c r="N755" s="149">
        <v>423</v>
      </c>
      <c r="O755" s="149">
        <v>423</v>
      </c>
      <c r="P755" s="149">
        <v>423</v>
      </c>
      <c r="Q755" s="152">
        <v>580.90995000000009</v>
      </c>
      <c r="R755" s="152">
        <v>683.77200000000016</v>
      </c>
    </row>
    <row r="756" spans="1:18" x14ac:dyDescent="0.25">
      <c r="A756" s="148">
        <v>1</v>
      </c>
      <c r="B756" s="148">
        <v>17</v>
      </c>
      <c r="C756" s="148" t="s">
        <v>14427</v>
      </c>
      <c r="D756" s="148">
        <v>1738370</v>
      </c>
      <c r="E756" s="148" t="s">
        <v>2452</v>
      </c>
      <c r="F756" s="149">
        <v>209</v>
      </c>
      <c r="G756" s="150">
        <v>0</v>
      </c>
      <c r="H756" s="150"/>
      <c r="I756" s="150">
        <v>3</v>
      </c>
      <c r="J756" s="150">
        <v>0</v>
      </c>
      <c r="K756" s="149">
        <v>212</v>
      </c>
      <c r="L756" s="149">
        <v>1142</v>
      </c>
      <c r="M756" s="151">
        <v>0.18563922942206654</v>
      </c>
      <c r="N756" s="149">
        <v>212</v>
      </c>
      <c r="O756" s="149">
        <v>212</v>
      </c>
      <c r="P756" s="149">
        <v>212</v>
      </c>
      <c r="Q756" s="152">
        <v>237.55729999999994</v>
      </c>
      <c r="R756" s="152">
        <v>246.07639999999992</v>
      </c>
    </row>
    <row r="757" spans="1:18" x14ac:dyDescent="0.25">
      <c r="A757" s="148">
        <v>1</v>
      </c>
      <c r="B757" s="148">
        <v>17</v>
      </c>
      <c r="C757" s="148" t="s">
        <v>14427</v>
      </c>
      <c r="D757" s="148">
        <v>1738400</v>
      </c>
      <c r="E757" s="148" t="s">
        <v>2453</v>
      </c>
      <c r="F757" s="149">
        <v>14</v>
      </c>
      <c r="G757" s="150">
        <v>0</v>
      </c>
      <c r="H757" s="150"/>
      <c r="I757" s="150">
        <v>0</v>
      </c>
      <c r="J757" s="150">
        <v>0</v>
      </c>
      <c r="K757" s="149">
        <v>14</v>
      </c>
      <c r="L757" s="149">
        <v>562</v>
      </c>
      <c r="M757" s="151">
        <v>2.491103202846975E-2</v>
      </c>
      <c r="N757" s="149">
        <v>14</v>
      </c>
      <c r="O757" s="149">
        <v>0</v>
      </c>
      <c r="P757" s="149">
        <v>0</v>
      </c>
      <c r="Q757" s="152">
        <v>0</v>
      </c>
      <c r="R757" s="152">
        <v>0</v>
      </c>
    </row>
    <row r="758" spans="1:18" x14ac:dyDescent="0.25">
      <c r="A758" s="148">
        <v>1</v>
      </c>
      <c r="B758" s="148">
        <v>17</v>
      </c>
      <c r="C758" s="148" t="s">
        <v>14427</v>
      </c>
      <c r="D758" s="148">
        <v>1738460</v>
      </c>
      <c r="E758" s="148" t="s">
        <v>2454</v>
      </c>
      <c r="F758" s="149">
        <v>301</v>
      </c>
      <c r="G758" s="150">
        <v>0</v>
      </c>
      <c r="H758" s="150"/>
      <c r="I758" s="150">
        <v>6</v>
      </c>
      <c r="J758" s="150">
        <v>0</v>
      </c>
      <c r="K758" s="149">
        <v>307</v>
      </c>
      <c r="L758" s="149">
        <v>4021</v>
      </c>
      <c r="M758" s="151">
        <v>7.6349166873911967E-2</v>
      </c>
      <c r="N758" s="149">
        <v>307</v>
      </c>
      <c r="O758" s="149">
        <v>0</v>
      </c>
      <c r="P758" s="149">
        <v>307</v>
      </c>
      <c r="Q758" s="152">
        <v>307</v>
      </c>
      <c r="R758" s="152">
        <v>307</v>
      </c>
    </row>
    <row r="759" spans="1:18" x14ac:dyDescent="0.25">
      <c r="A759" s="148">
        <v>1</v>
      </c>
      <c r="B759" s="148">
        <v>17</v>
      </c>
      <c r="C759" s="148" t="s">
        <v>14427</v>
      </c>
      <c r="D759" s="148">
        <v>1738520</v>
      </c>
      <c r="E759" s="148" t="s">
        <v>2455</v>
      </c>
      <c r="F759" s="149">
        <v>34</v>
      </c>
      <c r="G759" s="150">
        <v>0</v>
      </c>
      <c r="H759" s="150"/>
      <c r="I759" s="150">
        <v>1</v>
      </c>
      <c r="J759" s="150">
        <v>0</v>
      </c>
      <c r="K759" s="149">
        <v>35</v>
      </c>
      <c r="L759" s="149">
        <v>381</v>
      </c>
      <c r="M759" s="151">
        <v>9.1863517060367453E-2</v>
      </c>
      <c r="N759" s="149">
        <v>35</v>
      </c>
      <c r="O759" s="149">
        <v>0</v>
      </c>
      <c r="P759" s="149">
        <v>35</v>
      </c>
      <c r="Q759" s="152">
        <v>35</v>
      </c>
      <c r="R759" s="152">
        <v>35</v>
      </c>
    </row>
    <row r="760" spans="1:18" x14ac:dyDescent="0.25">
      <c r="A760" s="148">
        <v>1</v>
      </c>
      <c r="B760" s="148">
        <v>17</v>
      </c>
      <c r="C760" s="148" t="s">
        <v>14427</v>
      </c>
      <c r="D760" s="148">
        <v>1738550</v>
      </c>
      <c r="E760" s="148" t="s">
        <v>2456</v>
      </c>
      <c r="F760" s="149">
        <v>22</v>
      </c>
      <c r="G760" s="150">
        <v>0</v>
      </c>
      <c r="H760" s="150"/>
      <c r="I760" s="150">
        <v>1</v>
      </c>
      <c r="J760" s="150">
        <v>0</v>
      </c>
      <c r="K760" s="149">
        <v>23</v>
      </c>
      <c r="L760" s="149">
        <v>92</v>
      </c>
      <c r="M760" s="151">
        <v>0.25</v>
      </c>
      <c r="N760" s="149">
        <v>23</v>
      </c>
      <c r="O760" s="149">
        <v>23</v>
      </c>
      <c r="P760" s="149">
        <v>23</v>
      </c>
      <c r="Q760" s="152">
        <v>31.493900000000004</v>
      </c>
      <c r="R760" s="152">
        <v>36.984000000000009</v>
      </c>
    </row>
    <row r="761" spans="1:18" x14ac:dyDescent="0.25">
      <c r="A761" s="148">
        <v>1</v>
      </c>
      <c r="B761" s="148">
        <v>17</v>
      </c>
      <c r="C761" s="148" t="s">
        <v>14427</v>
      </c>
      <c r="D761" s="148">
        <v>1738700</v>
      </c>
      <c r="E761" s="148" t="s">
        <v>2457</v>
      </c>
      <c r="F761" s="149">
        <v>402</v>
      </c>
      <c r="G761" s="150">
        <v>0</v>
      </c>
      <c r="H761" s="150"/>
      <c r="I761" s="150">
        <v>22</v>
      </c>
      <c r="J761" s="150">
        <v>0</v>
      </c>
      <c r="K761" s="149">
        <v>424</v>
      </c>
      <c r="L761" s="149">
        <v>2620</v>
      </c>
      <c r="M761" s="151">
        <v>0.16183206106870229</v>
      </c>
      <c r="N761" s="149">
        <v>424</v>
      </c>
      <c r="O761" s="149">
        <v>424</v>
      </c>
      <c r="P761" s="149">
        <v>424</v>
      </c>
      <c r="Q761" s="152">
        <v>435.85300000000001</v>
      </c>
      <c r="R761" s="152">
        <v>439.80400000000003</v>
      </c>
    </row>
    <row r="762" spans="1:18" x14ac:dyDescent="0.25">
      <c r="A762" s="148">
        <v>1</v>
      </c>
      <c r="B762" s="148">
        <v>17</v>
      </c>
      <c r="C762" s="148" t="s">
        <v>14427</v>
      </c>
      <c r="D762" s="148">
        <v>1738760</v>
      </c>
      <c r="E762" s="148" t="s">
        <v>2458</v>
      </c>
      <c r="F762" s="149">
        <v>50</v>
      </c>
      <c r="G762" s="150">
        <v>0</v>
      </c>
      <c r="H762" s="150"/>
      <c r="I762" s="150">
        <v>3</v>
      </c>
      <c r="J762" s="150">
        <v>0</v>
      </c>
      <c r="K762" s="149">
        <v>53</v>
      </c>
      <c r="L762" s="149">
        <v>1200</v>
      </c>
      <c r="M762" s="151">
        <v>4.4166666666666667E-2</v>
      </c>
      <c r="N762" s="149">
        <v>53</v>
      </c>
      <c r="O762" s="149">
        <v>0</v>
      </c>
      <c r="P762" s="149">
        <v>0</v>
      </c>
      <c r="Q762" s="152">
        <v>0</v>
      </c>
      <c r="R762" s="152">
        <v>0</v>
      </c>
    </row>
    <row r="763" spans="1:18" x14ac:dyDescent="0.25">
      <c r="A763" s="148">
        <v>1</v>
      </c>
      <c r="B763" s="148">
        <v>17</v>
      </c>
      <c r="C763" s="148" t="s">
        <v>14427</v>
      </c>
      <c r="D763" s="148">
        <v>1738790</v>
      </c>
      <c r="E763" s="148" t="s">
        <v>2459</v>
      </c>
      <c r="F763" s="149">
        <v>49</v>
      </c>
      <c r="G763" s="150">
        <v>0</v>
      </c>
      <c r="H763" s="150"/>
      <c r="I763" s="150">
        <v>2</v>
      </c>
      <c r="J763" s="150">
        <v>0</v>
      </c>
      <c r="K763" s="149">
        <v>51</v>
      </c>
      <c r="L763" s="149">
        <v>260</v>
      </c>
      <c r="M763" s="151">
        <v>0.19615384615384615</v>
      </c>
      <c r="N763" s="149">
        <v>51</v>
      </c>
      <c r="O763" s="149">
        <v>51</v>
      </c>
      <c r="P763" s="149">
        <v>51</v>
      </c>
      <c r="Q763" s="152">
        <v>58.869000000000014</v>
      </c>
      <c r="R763" s="152">
        <v>61.492000000000012</v>
      </c>
    </row>
    <row r="764" spans="1:18" x14ac:dyDescent="0.25">
      <c r="A764" s="148">
        <v>1</v>
      </c>
      <c r="B764" s="148">
        <v>17</v>
      </c>
      <c r="C764" s="148" t="s">
        <v>14427</v>
      </c>
      <c r="D764" s="148">
        <v>1701382</v>
      </c>
      <c r="E764" s="148" t="s">
        <v>2460</v>
      </c>
      <c r="F764" s="149">
        <v>61</v>
      </c>
      <c r="G764" s="150">
        <v>0</v>
      </c>
      <c r="H764" s="150"/>
      <c r="I764" s="150">
        <v>1</v>
      </c>
      <c r="J764" s="150">
        <v>0</v>
      </c>
      <c r="K764" s="149">
        <v>62</v>
      </c>
      <c r="L764" s="149">
        <v>333</v>
      </c>
      <c r="M764" s="151">
        <v>0.18618618618618618</v>
      </c>
      <c r="N764" s="149">
        <v>62</v>
      </c>
      <c r="O764" s="149">
        <v>62</v>
      </c>
      <c r="P764" s="149">
        <v>62</v>
      </c>
      <c r="Q764" s="152">
        <v>69.588949999999997</v>
      </c>
      <c r="R764" s="152">
        <v>72.118600000000001</v>
      </c>
    </row>
    <row r="765" spans="1:18" x14ac:dyDescent="0.25">
      <c r="A765" s="148">
        <v>1</v>
      </c>
      <c r="B765" s="148">
        <v>17</v>
      </c>
      <c r="C765" s="148" t="s">
        <v>14427</v>
      </c>
      <c r="D765" s="148">
        <v>1738940</v>
      </c>
      <c r="E765" s="148" t="s">
        <v>2461</v>
      </c>
      <c r="F765" s="149">
        <v>755</v>
      </c>
      <c r="G765" s="150">
        <v>0</v>
      </c>
      <c r="H765" s="150"/>
      <c r="I765" s="150">
        <v>11</v>
      </c>
      <c r="J765" s="150">
        <v>0</v>
      </c>
      <c r="K765" s="149">
        <v>766</v>
      </c>
      <c r="L765" s="149">
        <v>3803</v>
      </c>
      <c r="M765" s="151">
        <v>0.20141993163292138</v>
      </c>
      <c r="N765" s="149">
        <v>766</v>
      </c>
      <c r="O765" s="149">
        <v>766</v>
      </c>
      <c r="P765" s="149">
        <v>766</v>
      </c>
      <c r="Q765" s="152">
        <v>896.11945000000003</v>
      </c>
      <c r="R765" s="152">
        <v>939.49260000000004</v>
      </c>
    </row>
    <row r="766" spans="1:18" x14ac:dyDescent="0.25">
      <c r="A766" s="148">
        <v>1</v>
      </c>
      <c r="B766" s="148">
        <v>17</v>
      </c>
      <c r="C766" s="148" t="s">
        <v>14427</v>
      </c>
      <c r="D766" s="148">
        <v>1738910</v>
      </c>
      <c r="E766" s="148" t="s">
        <v>2462</v>
      </c>
      <c r="F766" s="149">
        <v>44</v>
      </c>
      <c r="G766" s="150">
        <v>0</v>
      </c>
      <c r="H766" s="150"/>
      <c r="I766" s="150">
        <v>1</v>
      </c>
      <c r="J766" s="150">
        <v>0</v>
      </c>
      <c r="K766" s="149">
        <v>45</v>
      </c>
      <c r="L766" s="149">
        <v>292</v>
      </c>
      <c r="M766" s="151">
        <v>0.1541095890410959</v>
      </c>
      <c r="N766" s="149">
        <v>45</v>
      </c>
      <c r="O766" s="149">
        <v>45</v>
      </c>
      <c r="P766" s="149">
        <v>45</v>
      </c>
      <c r="Q766" s="152">
        <v>45</v>
      </c>
      <c r="R766" s="152">
        <v>45</v>
      </c>
    </row>
    <row r="767" spans="1:18" x14ac:dyDescent="0.25">
      <c r="A767" s="148">
        <v>1</v>
      </c>
      <c r="B767" s="148">
        <v>17</v>
      </c>
      <c r="C767" s="148" t="s">
        <v>14427</v>
      </c>
      <c r="D767" s="148">
        <v>1738970</v>
      </c>
      <c r="E767" s="148" t="s">
        <v>2463</v>
      </c>
      <c r="F767" s="149">
        <v>1727</v>
      </c>
      <c r="G767" s="150">
        <v>0</v>
      </c>
      <c r="H767" s="150"/>
      <c r="I767" s="150">
        <v>26</v>
      </c>
      <c r="J767" s="150">
        <v>0</v>
      </c>
      <c r="K767" s="149">
        <v>1753</v>
      </c>
      <c r="L767" s="149">
        <v>6526</v>
      </c>
      <c r="M767" s="151">
        <v>0.26861783634691999</v>
      </c>
      <c r="N767" s="149">
        <v>1753</v>
      </c>
      <c r="O767" s="149">
        <v>1753</v>
      </c>
      <c r="P767" s="149">
        <v>1753</v>
      </c>
      <c r="Q767" s="152">
        <v>2537.7629499999998</v>
      </c>
      <c r="R767" s="152">
        <v>3109.4519999999998</v>
      </c>
    </row>
    <row r="768" spans="1:18" x14ac:dyDescent="0.25">
      <c r="A768" s="148">
        <v>1</v>
      </c>
      <c r="B768" s="148">
        <v>17</v>
      </c>
      <c r="C768" s="148" t="s">
        <v>14427</v>
      </c>
      <c r="D768" s="148">
        <v>1739120</v>
      </c>
      <c r="E768" s="148" t="s">
        <v>2464</v>
      </c>
      <c r="F768" s="149">
        <v>102</v>
      </c>
      <c r="G768" s="150">
        <v>0</v>
      </c>
      <c r="H768" s="150"/>
      <c r="I768" s="150">
        <v>5</v>
      </c>
      <c r="J768" s="150">
        <v>0</v>
      </c>
      <c r="K768" s="149">
        <v>107</v>
      </c>
      <c r="L768" s="149">
        <v>1717</v>
      </c>
      <c r="M768" s="151">
        <v>6.2317996505532908E-2</v>
      </c>
      <c r="N768" s="149">
        <v>107</v>
      </c>
      <c r="O768" s="149">
        <v>0</v>
      </c>
      <c r="P768" s="149">
        <v>107</v>
      </c>
      <c r="Q768" s="152">
        <v>107</v>
      </c>
      <c r="R768" s="152">
        <v>107</v>
      </c>
    </row>
    <row r="769" spans="1:18" x14ac:dyDescent="0.25">
      <c r="A769" s="148">
        <v>1</v>
      </c>
      <c r="B769" s="148">
        <v>17</v>
      </c>
      <c r="C769" s="148" t="s">
        <v>14427</v>
      </c>
      <c r="D769" s="148">
        <v>1739180</v>
      </c>
      <c r="E769" s="148" t="s">
        <v>2465</v>
      </c>
      <c r="F769" s="149">
        <v>16</v>
      </c>
      <c r="G769" s="150">
        <v>0</v>
      </c>
      <c r="H769" s="150"/>
      <c r="I769" s="150">
        <v>0</v>
      </c>
      <c r="J769" s="150">
        <v>0</v>
      </c>
      <c r="K769" s="149">
        <v>16</v>
      </c>
      <c r="L769" s="149">
        <v>168</v>
      </c>
      <c r="M769" s="151">
        <v>9.5238095238095233E-2</v>
      </c>
      <c r="N769" s="149">
        <v>16</v>
      </c>
      <c r="O769" s="149">
        <v>0</v>
      </c>
      <c r="P769" s="149">
        <v>16</v>
      </c>
      <c r="Q769" s="152">
        <v>16</v>
      </c>
      <c r="R769" s="152">
        <v>16</v>
      </c>
    </row>
    <row r="770" spans="1:18" x14ac:dyDescent="0.25">
      <c r="A770" s="148">
        <v>1</v>
      </c>
      <c r="B770" s="148">
        <v>17</v>
      </c>
      <c r="C770" s="148" t="s">
        <v>14427</v>
      </c>
      <c r="D770" s="148">
        <v>1719080</v>
      </c>
      <c r="E770" s="148" t="s">
        <v>2466</v>
      </c>
      <c r="F770" s="149">
        <v>138</v>
      </c>
      <c r="G770" s="150">
        <v>0</v>
      </c>
      <c r="H770" s="150"/>
      <c r="I770" s="150">
        <v>2</v>
      </c>
      <c r="J770" s="150">
        <v>0</v>
      </c>
      <c r="K770" s="149">
        <v>140</v>
      </c>
      <c r="L770" s="149">
        <v>3549</v>
      </c>
      <c r="M770" s="151">
        <v>3.9447731755424063E-2</v>
      </c>
      <c r="N770" s="149">
        <v>140</v>
      </c>
      <c r="O770" s="149">
        <v>0</v>
      </c>
      <c r="P770" s="149">
        <v>0</v>
      </c>
      <c r="Q770" s="152">
        <v>0</v>
      </c>
      <c r="R770" s="152">
        <v>0</v>
      </c>
    </row>
    <row r="771" spans="1:18" x14ac:dyDescent="0.25">
      <c r="A771" s="148">
        <v>1</v>
      </c>
      <c r="B771" s="148">
        <v>17</v>
      </c>
      <c r="C771" s="148" t="s">
        <v>14427</v>
      </c>
      <c r="D771" s="153">
        <v>1730450</v>
      </c>
      <c r="E771" s="153" t="s">
        <v>2467</v>
      </c>
      <c r="F771" s="154">
        <v>976</v>
      </c>
      <c r="G771" s="155">
        <v>9</v>
      </c>
      <c r="H771" s="155"/>
      <c r="I771" s="155">
        <v>14</v>
      </c>
      <c r="J771" s="155">
        <v>0</v>
      </c>
      <c r="K771" s="154">
        <v>999</v>
      </c>
      <c r="L771" s="154">
        <v>12975</v>
      </c>
      <c r="M771" s="156">
        <v>7.6994219653179194E-2</v>
      </c>
      <c r="N771" s="154">
        <v>999</v>
      </c>
      <c r="O771" s="154">
        <v>0</v>
      </c>
      <c r="P771" s="154">
        <v>999</v>
      </c>
      <c r="Q771" s="157">
        <v>1153</v>
      </c>
      <c r="R771" s="157">
        <v>1307</v>
      </c>
    </row>
    <row r="772" spans="1:18" x14ac:dyDescent="0.25">
      <c r="A772" s="148">
        <v>1</v>
      </c>
      <c r="B772" s="148">
        <v>17</v>
      </c>
      <c r="C772" s="148" t="s">
        <v>14427</v>
      </c>
      <c r="D772" s="148">
        <v>1704170</v>
      </c>
      <c r="E772" s="148" t="s">
        <v>2468</v>
      </c>
      <c r="F772" s="149">
        <v>942</v>
      </c>
      <c r="G772" s="150">
        <v>0</v>
      </c>
      <c r="H772" s="150"/>
      <c r="I772" s="150">
        <v>14</v>
      </c>
      <c r="J772" s="150">
        <v>0</v>
      </c>
      <c r="K772" s="149">
        <v>956</v>
      </c>
      <c r="L772" s="149">
        <v>12980</v>
      </c>
      <c r="M772" s="151">
        <v>7.3651771956856696E-2</v>
      </c>
      <c r="N772" s="149">
        <v>956</v>
      </c>
      <c r="O772" s="149">
        <v>0</v>
      </c>
      <c r="P772" s="149">
        <v>956</v>
      </c>
      <c r="Q772" s="152">
        <v>1088.5</v>
      </c>
      <c r="R772" s="152">
        <v>1221</v>
      </c>
    </row>
    <row r="773" spans="1:18" x14ac:dyDescent="0.25">
      <c r="A773" s="148">
        <v>1</v>
      </c>
      <c r="B773" s="148">
        <v>17</v>
      </c>
      <c r="C773" s="148" t="s">
        <v>14427</v>
      </c>
      <c r="D773" s="148">
        <v>1739390</v>
      </c>
      <c r="E773" s="148" t="s">
        <v>2469</v>
      </c>
      <c r="F773" s="149">
        <v>37</v>
      </c>
      <c r="G773" s="150">
        <v>0</v>
      </c>
      <c r="H773" s="150"/>
      <c r="I773" s="150">
        <v>2</v>
      </c>
      <c r="J773" s="150">
        <v>0</v>
      </c>
      <c r="K773" s="149">
        <v>39</v>
      </c>
      <c r="L773" s="149">
        <v>1036</v>
      </c>
      <c r="M773" s="151">
        <v>3.7644787644787653E-2</v>
      </c>
      <c r="N773" s="149">
        <v>39</v>
      </c>
      <c r="O773" s="149">
        <v>0</v>
      </c>
      <c r="P773" s="149">
        <v>0</v>
      </c>
      <c r="Q773" s="152">
        <v>0</v>
      </c>
      <c r="R773" s="152">
        <v>0</v>
      </c>
    </row>
    <row r="774" spans="1:18" x14ac:dyDescent="0.25">
      <c r="A774" s="148">
        <v>1</v>
      </c>
      <c r="B774" s="148">
        <v>17</v>
      </c>
      <c r="C774" s="148" t="s">
        <v>14427</v>
      </c>
      <c r="D774" s="148">
        <v>1737350</v>
      </c>
      <c r="E774" s="148" t="s">
        <v>2470</v>
      </c>
      <c r="F774" s="149">
        <v>208</v>
      </c>
      <c r="G774" s="150">
        <v>0</v>
      </c>
      <c r="H774" s="150"/>
      <c r="I774" s="150">
        <v>8</v>
      </c>
      <c r="J774" s="150">
        <v>0</v>
      </c>
      <c r="K774" s="149">
        <v>216</v>
      </c>
      <c r="L774" s="149">
        <v>4423</v>
      </c>
      <c r="M774" s="151">
        <v>4.8835631924033458E-2</v>
      </c>
      <c r="N774" s="149">
        <v>216</v>
      </c>
      <c r="O774" s="149">
        <v>0</v>
      </c>
      <c r="P774" s="149">
        <v>0</v>
      </c>
      <c r="Q774" s="152">
        <v>0</v>
      </c>
      <c r="R774" s="152">
        <v>0</v>
      </c>
    </row>
    <row r="775" spans="1:18" x14ac:dyDescent="0.25">
      <c r="A775" s="148">
        <v>1</v>
      </c>
      <c r="B775" s="148">
        <v>17</v>
      </c>
      <c r="C775" s="148" t="s">
        <v>14427</v>
      </c>
      <c r="D775" s="148">
        <v>1739450</v>
      </c>
      <c r="E775" s="148" t="s">
        <v>2471</v>
      </c>
      <c r="F775" s="149">
        <v>68</v>
      </c>
      <c r="G775" s="150">
        <v>0</v>
      </c>
      <c r="H775" s="150"/>
      <c r="I775" s="150">
        <v>3</v>
      </c>
      <c r="J775" s="150">
        <v>0</v>
      </c>
      <c r="K775" s="149">
        <v>71</v>
      </c>
      <c r="L775" s="149">
        <v>590</v>
      </c>
      <c r="M775" s="151">
        <v>0.12033898305084746</v>
      </c>
      <c r="N775" s="149">
        <v>71</v>
      </c>
      <c r="O775" s="149">
        <v>0</v>
      </c>
      <c r="P775" s="149">
        <v>71</v>
      </c>
      <c r="Q775" s="152">
        <v>71</v>
      </c>
      <c r="R775" s="152">
        <v>71</v>
      </c>
    </row>
    <row r="776" spans="1:18" x14ac:dyDescent="0.25">
      <c r="A776" s="148">
        <v>1</v>
      </c>
      <c r="B776" s="148">
        <v>17</v>
      </c>
      <c r="C776" s="148" t="s">
        <v>14427</v>
      </c>
      <c r="D776" s="148">
        <v>1708250</v>
      </c>
      <c r="E776" s="148" t="s">
        <v>2472</v>
      </c>
      <c r="F776" s="149">
        <v>247</v>
      </c>
      <c r="G776" s="150">
        <v>0</v>
      </c>
      <c r="H776" s="150"/>
      <c r="I776" s="150">
        <v>7</v>
      </c>
      <c r="J776" s="150">
        <v>0</v>
      </c>
      <c r="K776" s="149">
        <v>254</v>
      </c>
      <c r="L776" s="149">
        <v>1088</v>
      </c>
      <c r="M776" s="151">
        <v>0.23345588235294118</v>
      </c>
      <c r="N776" s="149">
        <v>254</v>
      </c>
      <c r="O776" s="149">
        <v>254</v>
      </c>
      <c r="P776" s="149">
        <v>254</v>
      </c>
      <c r="Q776" s="152">
        <v>327.44960000000009</v>
      </c>
      <c r="R776" s="152">
        <v>365.37600000000015</v>
      </c>
    </row>
    <row r="777" spans="1:18" x14ac:dyDescent="0.25">
      <c r="A777" s="148">
        <v>1</v>
      </c>
      <c r="B777" s="148">
        <v>17</v>
      </c>
      <c r="C777" s="148" t="s">
        <v>14427</v>
      </c>
      <c r="D777" s="148">
        <v>1710830</v>
      </c>
      <c r="E777" s="148" t="s">
        <v>2473</v>
      </c>
      <c r="F777" s="149">
        <v>35</v>
      </c>
      <c r="G777" s="150">
        <v>0</v>
      </c>
      <c r="H777" s="150"/>
      <c r="I777" s="150">
        <v>1</v>
      </c>
      <c r="J777" s="150">
        <v>0</v>
      </c>
      <c r="K777" s="149">
        <v>36</v>
      </c>
      <c r="L777" s="149">
        <v>371</v>
      </c>
      <c r="M777" s="151">
        <v>9.7035040431266845E-2</v>
      </c>
      <c r="N777" s="149">
        <v>36</v>
      </c>
      <c r="O777" s="149">
        <v>0</v>
      </c>
      <c r="P777" s="149">
        <v>36</v>
      </c>
      <c r="Q777" s="152">
        <v>36</v>
      </c>
      <c r="R777" s="152">
        <v>36</v>
      </c>
    </row>
    <row r="778" spans="1:18" x14ac:dyDescent="0.25">
      <c r="A778" s="148">
        <v>1</v>
      </c>
      <c r="B778" s="148">
        <v>17</v>
      </c>
      <c r="C778" s="148" t="s">
        <v>14427</v>
      </c>
      <c r="D778" s="148">
        <v>1739480</v>
      </c>
      <c r="E778" s="148" t="s">
        <v>2474</v>
      </c>
      <c r="F778" s="149">
        <v>75</v>
      </c>
      <c r="G778" s="150">
        <v>0</v>
      </c>
      <c r="H778" s="150"/>
      <c r="I778" s="150">
        <v>2</v>
      </c>
      <c r="J778" s="150">
        <v>0</v>
      </c>
      <c r="K778" s="149">
        <v>77</v>
      </c>
      <c r="L778" s="149">
        <v>408</v>
      </c>
      <c r="M778" s="151">
        <v>0.18872549019607843</v>
      </c>
      <c r="N778" s="149">
        <v>77</v>
      </c>
      <c r="O778" s="149">
        <v>77</v>
      </c>
      <c r="P778" s="149">
        <v>77</v>
      </c>
      <c r="Q778" s="152">
        <v>87.075199999999995</v>
      </c>
      <c r="R778" s="152">
        <v>90.433599999999998</v>
      </c>
    </row>
    <row r="779" spans="1:18" x14ac:dyDescent="0.25">
      <c r="A779" s="148">
        <v>1</v>
      </c>
      <c r="B779" s="148">
        <v>17</v>
      </c>
      <c r="C779" s="148" t="s">
        <v>14427</v>
      </c>
      <c r="D779" s="148">
        <v>1713920</v>
      </c>
      <c r="E779" s="148" t="s">
        <v>2475</v>
      </c>
      <c r="F779" s="149">
        <v>34</v>
      </c>
      <c r="G779" s="150">
        <v>0</v>
      </c>
      <c r="H779" s="150"/>
      <c r="I779" s="150">
        <v>1</v>
      </c>
      <c r="J779" s="150">
        <v>0</v>
      </c>
      <c r="K779" s="149">
        <v>35</v>
      </c>
      <c r="L779" s="149">
        <v>1162</v>
      </c>
      <c r="M779" s="151">
        <v>3.012048192771084E-2</v>
      </c>
      <c r="N779" s="149">
        <v>35</v>
      </c>
      <c r="O779" s="149">
        <v>0</v>
      </c>
      <c r="P779" s="149">
        <v>0</v>
      </c>
      <c r="Q779" s="152">
        <v>0</v>
      </c>
      <c r="R779" s="152">
        <v>0</v>
      </c>
    </row>
    <row r="780" spans="1:18" x14ac:dyDescent="0.25">
      <c r="A780" s="148">
        <v>1</v>
      </c>
      <c r="B780" s="148">
        <v>17</v>
      </c>
      <c r="C780" s="148" t="s">
        <v>14427</v>
      </c>
      <c r="D780" s="148">
        <v>1739510</v>
      </c>
      <c r="E780" s="148" t="s">
        <v>2476</v>
      </c>
      <c r="F780" s="149">
        <v>432</v>
      </c>
      <c r="G780" s="150">
        <v>0</v>
      </c>
      <c r="H780" s="150"/>
      <c r="I780" s="150">
        <v>13</v>
      </c>
      <c r="J780" s="150">
        <v>0</v>
      </c>
      <c r="K780" s="149">
        <v>445</v>
      </c>
      <c r="L780" s="149">
        <v>4455</v>
      </c>
      <c r="M780" s="151">
        <v>9.9887766554433224E-2</v>
      </c>
      <c r="N780" s="149">
        <v>445</v>
      </c>
      <c r="O780" s="149">
        <v>0</v>
      </c>
      <c r="P780" s="149">
        <v>445</v>
      </c>
      <c r="Q780" s="152">
        <v>445</v>
      </c>
      <c r="R780" s="152">
        <v>445</v>
      </c>
    </row>
    <row r="781" spans="1:18" x14ac:dyDescent="0.25">
      <c r="A781" s="148">
        <v>1</v>
      </c>
      <c r="B781" s="148">
        <v>17</v>
      </c>
      <c r="C781" s="148" t="s">
        <v>14427</v>
      </c>
      <c r="D781" s="148">
        <v>1739600</v>
      </c>
      <c r="E781" s="148" t="s">
        <v>2477</v>
      </c>
      <c r="F781" s="149">
        <v>106</v>
      </c>
      <c r="G781" s="150">
        <v>0</v>
      </c>
      <c r="H781" s="150"/>
      <c r="I781" s="150">
        <v>6</v>
      </c>
      <c r="J781" s="150">
        <v>0</v>
      </c>
      <c r="K781" s="149">
        <v>112</v>
      </c>
      <c r="L781" s="149">
        <v>1015</v>
      </c>
      <c r="M781" s="151">
        <v>0.1103448275862069</v>
      </c>
      <c r="N781" s="149">
        <v>112</v>
      </c>
      <c r="O781" s="149">
        <v>0</v>
      </c>
      <c r="P781" s="149">
        <v>112</v>
      </c>
      <c r="Q781" s="152">
        <v>112.00000000000001</v>
      </c>
      <c r="R781" s="152">
        <v>112.00000000000001</v>
      </c>
    </row>
    <row r="782" spans="1:18" x14ac:dyDescent="0.25">
      <c r="A782" s="148">
        <v>1</v>
      </c>
      <c r="B782" s="148">
        <v>17</v>
      </c>
      <c r="C782" s="148" t="s">
        <v>14427</v>
      </c>
      <c r="D782" s="148">
        <v>1739780</v>
      </c>
      <c r="E782" s="148" t="s">
        <v>2478</v>
      </c>
      <c r="F782" s="149">
        <v>89</v>
      </c>
      <c r="G782" s="150">
        <v>0</v>
      </c>
      <c r="H782" s="150"/>
      <c r="I782" s="150">
        <v>1</v>
      </c>
      <c r="J782" s="150">
        <v>0</v>
      </c>
      <c r="K782" s="149">
        <v>90</v>
      </c>
      <c r="L782" s="149">
        <v>578</v>
      </c>
      <c r="M782" s="151">
        <v>0.15570934256055363</v>
      </c>
      <c r="N782" s="149">
        <v>90</v>
      </c>
      <c r="O782" s="149">
        <v>90</v>
      </c>
      <c r="P782" s="149">
        <v>90</v>
      </c>
      <c r="Q782" s="152">
        <v>90</v>
      </c>
      <c r="R782" s="152">
        <v>90</v>
      </c>
    </row>
    <row r="783" spans="1:18" x14ac:dyDescent="0.25">
      <c r="A783" s="148">
        <v>1</v>
      </c>
      <c r="B783" s="148">
        <v>17</v>
      </c>
      <c r="C783" s="148" t="s">
        <v>14427</v>
      </c>
      <c r="D783" s="148">
        <v>1739660</v>
      </c>
      <c r="E783" s="148" t="s">
        <v>2479</v>
      </c>
      <c r="F783" s="149">
        <v>20</v>
      </c>
      <c r="G783" s="150">
        <v>0</v>
      </c>
      <c r="H783" s="150"/>
      <c r="I783" s="150">
        <v>1</v>
      </c>
      <c r="J783" s="150">
        <v>0</v>
      </c>
      <c r="K783" s="149">
        <v>21</v>
      </c>
      <c r="L783" s="149">
        <v>140</v>
      </c>
      <c r="M783" s="151">
        <v>0.15</v>
      </c>
      <c r="N783" s="149">
        <v>21</v>
      </c>
      <c r="O783" s="149">
        <v>0</v>
      </c>
      <c r="P783" s="149">
        <v>21</v>
      </c>
      <c r="Q783" s="152">
        <v>21</v>
      </c>
      <c r="R783" s="152">
        <v>21</v>
      </c>
    </row>
    <row r="784" spans="1:18" x14ac:dyDescent="0.25">
      <c r="A784" s="148">
        <v>1</v>
      </c>
      <c r="B784" s="148">
        <v>17</v>
      </c>
      <c r="C784" s="148" t="s">
        <v>14427</v>
      </c>
      <c r="D784" s="148">
        <v>1700321</v>
      </c>
      <c r="E784" s="148" t="s">
        <v>2480</v>
      </c>
      <c r="F784" s="149">
        <v>110</v>
      </c>
      <c r="G784" s="150">
        <v>0</v>
      </c>
      <c r="H784" s="150"/>
      <c r="I784" s="150">
        <v>3</v>
      </c>
      <c r="J784" s="150">
        <v>0</v>
      </c>
      <c r="K784" s="149">
        <v>113</v>
      </c>
      <c r="L784" s="149">
        <v>935</v>
      </c>
      <c r="M784" s="151">
        <v>0.12085561497326203</v>
      </c>
      <c r="N784" s="149">
        <v>113</v>
      </c>
      <c r="O784" s="149">
        <v>0</v>
      </c>
      <c r="P784" s="149">
        <v>113</v>
      </c>
      <c r="Q784" s="152">
        <v>113.00000000000001</v>
      </c>
      <c r="R784" s="152">
        <v>113.00000000000001</v>
      </c>
    </row>
    <row r="785" spans="1:18" x14ac:dyDescent="0.25">
      <c r="A785" s="148">
        <v>1</v>
      </c>
      <c r="B785" s="148">
        <v>17</v>
      </c>
      <c r="C785" s="148" t="s">
        <v>14427</v>
      </c>
      <c r="D785" s="148">
        <v>1739870</v>
      </c>
      <c r="E785" s="148" t="s">
        <v>2481</v>
      </c>
      <c r="F785" s="149">
        <v>381</v>
      </c>
      <c r="G785" s="150">
        <v>0</v>
      </c>
      <c r="H785" s="150"/>
      <c r="I785" s="150">
        <v>8</v>
      </c>
      <c r="J785" s="150">
        <v>0</v>
      </c>
      <c r="K785" s="149">
        <v>389</v>
      </c>
      <c r="L785" s="149">
        <v>1932</v>
      </c>
      <c r="M785" s="151">
        <v>0.20134575569358179</v>
      </c>
      <c r="N785" s="149">
        <v>389</v>
      </c>
      <c r="O785" s="149">
        <v>389</v>
      </c>
      <c r="P785" s="149">
        <v>389</v>
      </c>
      <c r="Q785" s="152">
        <v>454.99580000000003</v>
      </c>
      <c r="R785" s="152">
        <v>476.99440000000004</v>
      </c>
    </row>
    <row r="786" spans="1:18" x14ac:dyDescent="0.25">
      <c r="A786" s="148">
        <v>1</v>
      </c>
      <c r="B786" s="148">
        <v>17</v>
      </c>
      <c r="C786" s="148" t="s">
        <v>14427</v>
      </c>
      <c r="D786" s="148">
        <v>1739930</v>
      </c>
      <c r="E786" s="148" t="s">
        <v>2482</v>
      </c>
      <c r="F786" s="149">
        <v>106</v>
      </c>
      <c r="G786" s="150">
        <v>0</v>
      </c>
      <c r="H786" s="150"/>
      <c r="I786" s="150">
        <v>3</v>
      </c>
      <c r="J786" s="150">
        <v>0</v>
      </c>
      <c r="K786" s="149">
        <v>109</v>
      </c>
      <c r="L786" s="149">
        <v>479</v>
      </c>
      <c r="M786" s="151">
        <v>0.22755741127348644</v>
      </c>
      <c r="N786" s="149">
        <v>109</v>
      </c>
      <c r="O786" s="149">
        <v>109</v>
      </c>
      <c r="P786" s="149">
        <v>109</v>
      </c>
      <c r="Q786" s="152">
        <v>137.09867500000007</v>
      </c>
      <c r="R786" s="152">
        <v>149.55800000000008</v>
      </c>
    </row>
    <row r="787" spans="1:18" x14ac:dyDescent="0.25">
      <c r="A787" s="148">
        <v>1</v>
      </c>
      <c r="B787" s="148">
        <v>17</v>
      </c>
      <c r="C787" s="148" t="s">
        <v>14427</v>
      </c>
      <c r="D787" s="148">
        <v>1739960</v>
      </c>
      <c r="E787" s="148" t="s">
        <v>2483</v>
      </c>
      <c r="F787" s="149">
        <v>858</v>
      </c>
      <c r="G787" s="150">
        <v>35</v>
      </c>
      <c r="H787" s="150"/>
      <c r="I787" s="150">
        <v>40</v>
      </c>
      <c r="J787" s="150">
        <v>0</v>
      </c>
      <c r="K787" s="149">
        <v>933</v>
      </c>
      <c r="L787" s="149">
        <v>4853</v>
      </c>
      <c r="M787" s="151">
        <v>0.19225221512466514</v>
      </c>
      <c r="N787" s="149">
        <v>933</v>
      </c>
      <c r="O787" s="149">
        <v>933</v>
      </c>
      <c r="P787" s="149">
        <v>933</v>
      </c>
      <c r="Q787" s="152">
        <v>1065.67695</v>
      </c>
      <c r="R787" s="152">
        <v>1175</v>
      </c>
    </row>
    <row r="788" spans="1:18" x14ac:dyDescent="0.25">
      <c r="A788" s="148">
        <v>1</v>
      </c>
      <c r="B788" s="148">
        <v>17</v>
      </c>
      <c r="C788" s="148" t="s">
        <v>14427</v>
      </c>
      <c r="D788" s="148">
        <v>1738490</v>
      </c>
      <c r="E788" s="148" t="s">
        <v>2484</v>
      </c>
      <c r="F788" s="149">
        <v>64</v>
      </c>
      <c r="G788" s="150">
        <v>0</v>
      </c>
      <c r="H788" s="150"/>
      <c r="I788" s="150">
        <v>3</v>
      </c>
      <c r="J788" s="150">
        <v>0</v>
      </c>
      <c r="K788" s="149">
        <v>67</v>
      </c>
      <c r="L788" s="149">
        <v>327</v>
      </c>
      <c r="M788" s="151">
        <v>0.20489296636085627</v>
      </c>
      <c r="N788" s="149">
        <v>67</v>
      </c>
      <c r="O788" s="149">
        <v>67</v>
      </c>
      <c r="P788" s="149">
        <v>67</v>
      </c>
      <c r="Q788" s="152">
        <v>79.040050000000008</v>
      </c>
      <c r="R788" s="152">
        <v>83.053400000000011</v>
      </c>
    </row>
    <row r="789" spans="1:18" x14ac:dyDescent="0.25">
      <c r="A789" s="148">
        <v>1</v>
      </c>
      <c r="B789" s="148">
        <v>17</v>
      </c>
      <c r="C789" s="148" t="s">
        <v>14427</v>
      </c>
      <c r="D789" s="148">
        <v>1740070</v>
      </c>
      <c r="E789" s="148" t="s">
        <v>2485</v>
      </c>
      <c r="F789" s="149">
        <v>1960</v>
      </c>
      <c r="G789" s="150">
        <v>0</v>
      </c>
      <c r="H789" s="150"/>
      <c r="I789" s="150">
        <v>61</v>
      </c>
      <c r="J789" s="150">
        <v>0</v>
      </c>
      <c r="K789" s="149">
        <v>2021</v>
      </c>
      <c r="L789" s="149">
        <v>15748</v>
      </c>
      <c r="M789" s="151">
        <v>0.12833375666751334</v>
      </c>
      <c r="N789" s="149">
        <v>2021</v>
      </c>
      <c r="O789" s="149">
        <v>0</v>
      </c>
      <c r="P789" s="149">
        <v>2021</v>
      </c>
      <c r="Q789" s="152">
        <v>2686</v>
      </c>
      <c r="R789" s="152">
        <v>3351</v>
      </c>
    </row>
    <row r="790" spans="1:18" x14ac:dyDescent="0.25">
      <c r="A790" s="148">
        <v>1</v>
      </c>
      <c r="B790" s="148">
        <v>17</v>
      </c>
      <c r="C790" s="148" t="s">
        <v>14427</v>
      </c>
      <c r="D790" s="148">
        <v>1740080</v>
      </c>
      <c r="E790" s="148" t="s">
        <v>2486</v>
      </c>
      <c r="F790" s="149">
        <v>13</v>
      </c>
      <c r="G790" s="150">
        <v>0</v>
      </c>
      <c r="H790" s="150"/>
      <c r="I790" s="150">
        <v>1</v>
      </c>
      <c r="J790" s="150">
        <v>0</v>
      </c>
      <c r="K790" s="149">
        <v>14</v>
      </c>
      <c r="L790" s="149">
        <v>410</v>
      </c>
      <c r="M790" s="151">
        <v>3.4146341463414637E-2</v>
      </c>
      <c r="N790" s="149">
        <v>14</v>
      </c>
      <c r="O790" s="149">
        <v>0</v>
      </c>
      <c r="P790" s="149">
        <v>0</v>
      </c>
      <c r="Q790" s="152">
        <v>0</v>
      </c>
      <c r="R790" s="152">
        <v>0</v>
      </c>
    </row>
    <row r="791" spans="1:18" x14ac:dyDescent="0.25">
      <c r="A791" s="148">
        <v>1</v>
      </c>
      <c r="B791" s="148">
        <v>17</v>
      </c>
      <c r="C791" s="148" t="s">
        <v>14427</v>
      </c>
      <c r="D791" s="148">
        <v>1740140</v>
      </c>
      <c r="E791" s="148" t="s">
        <v>2487</v>
      </c>
      <c r="F791" s="149">
        <v>286</v>
      </c>
      <c r="G791" s="150">
        <v>0</v>
      </c>
      <c r="H791" s="150"/>
      <c r="I791" s="150">
        <v>19</v>
      </c>
      <c r="J791" s="150">
        <v>0</v>
      </c>
      <c r="K791" s="149">
        <v>305</v>
      </c>
      <c r="L791" s="149">
        <v>1573</v>
      </c>
      <c r="M791" s="151">
        <v>0.19389701207883026</v>
      </c>
      <c r="N791" s="149">
        <v>305</v>
      </c>
      <c r="O791" s="149">
        <v>305</v>
      </c>
      <c r="P791" s="149">
        <v>305</v>
      </c>
      <c r="Q791" s="152">
        <v>349.94495000000001</v>
      </c>
      <c r="R791" s="152">
        <v>364.92660000000001</v>
      </c>
    </row>
    <row r="792" spans="1:18" x14ac:dyDescent="0.25">
      <c r="A792" s="148">
        <v>1</v>
      </c>
      <c r="B792" s="148">
        <v>17</v>
      </c>
      <c r="C792" s="148" t="s">
        <v>14427</v>
      </c>
      <c r="D792" s="148">
        <v>1740200</v>
      </c>
      <c r="E792" s="148" t="s">
        <v>2488</v>
      </c>
      <c r="F792" s="149">
        <v>29</v>
      </c>
      <c r="G792" s="150">
        <v>0</v>
      </c>
      <c r="H792" s="150"/>
      <c r="I792" s="150">
        <v>1</v>
      </c>
      <c r="J792" s="150">
        <v>0</v>
      </c>
      <c r="K792" s="149">
        <v>30</v>
      </c>
      <c r="L792" s="149">
        <v>104</v>
      </c>
      <c r="M792" s="151">
        <v>0.28846153846153844</v>
      </c>
      <c r="N792" s="149">
        <v>30</v>
      </c>
      <c r="O792" s="149">
        <v>30</v>
      </c>
      <c r="P792" s="149">
        <v>30</v>
      </c>
      <c r="Q792" s="152">
        <v>45.601799999999997</v>
      </c>
      <c r="R792" s="152">
        <v>57.807999999999993</v>
      </c>
    </row>
    <row r="793" spans="1:18" x14ac:dyDescent="0.25">
      <c r="A793" s="148">
        <v>1</v>
      </c>
      <c r="B793" s="148">
        <v>17</v>
      </c>
      <c r="C793" s="148" t="s">
        <v>14427</v>
      </c>
      <c r="D793" s="148">
        <v>1740290</v>
      </c>
      <c r="E793" s="148" t="s">
        <v>2489</v>
      </c>
      <c r="F793" s="149">
        <v>59</v>
      </c>
      <c r="G793" s="150">
        <v>0</v>
      </c>
      <c r="H793" s="150"/>
      <c r="I793" s="150">
        <v>2</v>
      </c>
      <c r="J793" s="150">
        <v>0</v>
      </c>
      <c r="K793" s="149">
        <v>61</v>
      </c>
      <c r="L793" s="149">
        <v>397</v>
      </c>
      <c r="M793" s="151">
        <v>0.15365239294710328</v>
      </c>
      <c r="N793" s="149">
        <v>61</v>
      </c>
      <c r="O793" s="149">
        <v>61</v>
      </c>
      <c r="P793" s="149">
        <v>61</v>
      </c>
      <c r="Q793" s="152">
        <v>61</v>
      </c>
      <c r="R793" s="152">
        <v>61</v>
      </c>
    </row>
    <row r="794" spans="1:18" x14ac:dyDescent="0.25">
      <c r="A794" s="148">
        <v>1</v>
      </c>
      <c r="B794" s="148">
        <v>17</v>
      </c>
      <c r="C794" s="148" t="s">
        <v>14427</v>
      </c>
      <c r="D794" s="148">
        <v>1740260</v>
      </c>
      <c r="E794" s="148" t="s">
        <v>2490</v>
      </c>
      <c r="F794" s="149">
        <v>77</v>
      </c>
      <c r="G794" s="150">
        <v>0</v>
      </c>
      <c r="H794" s="150"/>
      <c r="I794" s="150">
        <v>2</v>
      </c>
      <c r="J794" s="150">
        <v>0</v>
      </c>
      <c r="K794" s="149">
        <v>79</v>
      </c>
      <c r="L794" s="149">
        <v>387</v>
      </c>
      <c r="M794" s="151">
        <v>0.20413436692506459</v>
      </c>
      <c r="N794" s="149">
        <v>79</v>
      </c>
      <c r="O794" s="149">
        <v>79</v>
      </c>
      <c r="P794" s="149">
        <v>79</v>
      </c>
      <c r="Q794" s="152">
        <v>93.029049999999998</v>
      </c>
      <c r="R794" s="152">
        <v>97.705399999999997</v>
      </c>
    </row>
    <row r="795" spans="1:18" x14ac:dyDescent="0.25">
      <c r="A795" s="148">
        <v>1</v>
      </c>
      <c r="B795" s="148">
        <v>17</v>
      </c>
      <c r="C795" s="148" t="s">
        <v>14427</v>
      </c>
      <c r="D795" s="148">
        <v>1740320</v>
      </c>
      <c r="E795" s="148" t="s">
        <v>2491</v>
      </c>
      <c r="F795" s="149">
        <v>82</v>
      </c>
      <c r="G795" s="150">
        <v>0</v>
      </c>
      <c r="H795" s="150"/>
      <c r="I795" s="150">
        <v>4</v>
      </c>
      <c r="J795" s="150">
        <v>0</v>
      </c>
      <c r="K795" s="149">
        <v>86</v>
      </c>
      <c r="L795" s="149">
        <v>680</v>
      </c>
      <c r="M795" s="151">
        <v>0.12647058823529411</v>
      </c>
      <c r="N795" s="149">
        <v>86</v>
      </c>
      <c r="O795" s="149">
        <v>0</v>
      </c>
      <c r="P795" s="149">
        <v>86</v>
      </c>
      <c r="Q795" s="152">
        <v>86</v>
      </c>
      <c r="R795" s="152">
        <v>86</v>
      </c>
    </row>
    <row r="796" spans="1:18" x14ac:dyDescent="0.25">
      <c r="A796" s="148">
        <v>1</v>
      </c>
      <c r="B796" s="148">
        <v>17</v>
      </c>
      <c r="C796" s="148" t="s">
        <v>14427</v>
      </c>
      <c r="D796" s="148">
        <v>1740350</v>
      </c>
      <c r="E796" s="148" t="s">
        <v>2492</v>
      </c>
      <c r="F796" s="149">
        <v>441</v>
      </c>
      <c r="G796" s="150">
        <v>0</v>
      </c>
      <c r="H796" s="150"/>
      <c r="I796" s="150">
        <v>7</v>
      </c>
      <c r="J796" s="150">
        <v>0</v>
      </c>
      <c r="K796" s="149">
        <v>448</v>
      </c>
      <c r="L796" s="149">
        <v>3801</v>
      </c>
      <c r="M796" s="151">
        <v>0.11786372007366483</v>
      </c>
      <c r="N796" s="149">
        <v>448</v>
      </c>
      <c r="O796" s="149">
        <v>0</v>
      </c>
      <c r="P796" s="149">
        <v>448</v>
      </c>
      <c r="Q796" s="152">
        <v>448</v>
      </c>
      <c r="R796" s="152">
        <v>448</v>
      </c>
    </row>
    <row r="797" spans="1:18" x14ac:dyDescent="0.25">
      <c r="A797" s="148">
        <v>1</v>
      </c>
      <c r="B797" s="148">
        <v>17</v>
      </c>
      <c r="C797" s="148" t="s">
        <v>14427</v>
      </c>
      <c r="D797" s="148">
        <v>1740410</v>
      </c>
      <c r="E797" s="148" t="s">
        <v>2493</v>
      </c>
      <c r="F797" s="149">
        <v>39</v>
      </c>
      <c r="G797" s="150">
        <v>0</v>
      </c>
      <c r="H797" s="150"/>
      <c r="I797" s="150">
        <v>1</v>
      </c>
      <c r="J797" s="150">
        <v>0</v>
      </c>
      <c r="K797" s="149">
        <v>40</v>
      </c>
      <c r="L797" s="149">
        <v>355</v>
      </c>
      <c r="M797" s="151">
        <v>0.11267605633802817</v>
      </c>
      <c r="N797" s="149">
        <v>40</v>
      </c>
      <c r="O797" s="149">
        <v>0</v>
      </c>
      <c r="P797" s="149">
        <v>40</v>
      </c>
      <c r="Q797" s="152">
        <v>40.000000000000007</v>
      </c>
      <c r="R797" s="152">
        <v>40.000000000000007</v>
      </c>
    </row>
    <row r="798" spans="1:18" x14ac:dyDescent="0.25">
      <c r="A798" s="148">
        <v>1</v>
      </c>
      <c r="B798" s="148">
        <v>17</v>
      </c>
      <c r="C798" s="148" t="s">
        <v>14427</v>
      </c>
      <c r="D798" s="148">
        <v>1740470</v>
      </c>
      <c r="E798" s="148" t="s">
        <v>2494</v>
      </c>
      <c r="F798" s="149">
        <v>272</v>
      </c>
      <c r="G798" s="150">
        <v>0</v>
      </c>
      <c r="H798" s="150"/>
      <c r="I798" s="150">
        <v>4</v>
      </c>
      <c r="J798" s="150">
        <v>0</v>
      </c>
      <c r="K798" s="149">
        <v>276</v>
      </c>
      <c r="L798" s="149">
        <v>1667</v>
      </c>
      <c r="M798" s="151">
        <v>0.16556688662267546</v>
      </c>
      <c r="N798" s="149">
        <v>276</v>
      </c>
      <c r="O798" s="149">
        <v>276</v>
      </c>
      <c r="P798" s="149">
        <v>276</v>
      </c>
      <c r="Q798" s="152">
        <v>288.21105</v>
      </c>
      <c r="R798" s="152">
        <v>292.28140000000002</v>
      </c>
    </row>
    <row r="799" spans="1:18" x14ac:dyDescent="0.25">
      <c r="A799" s="148">
        <v>1</v>
      </c>
      <c r="B799" s="148">
        <v>17</v>
      </c>
      <c r="C799" s="148" t="s">
        <v>14427</v>
      </c>
      <c r="D799" s="148">
        <v>1740530</v>
      </c>
      <c r="E799" s="148" t="s">
        <v>2495</v>
      </c>
      <c r="F799" s="149">
        <v>45</v>
      </c>
      <c r="G799" s="150">
        <v>0</v>
      </c>
      <c r="H799" s="150"/>
      <c r="I799" s="150">
        <v>1</v>
      </c>
      <c r="J799" s="150">
        <v>0</v>
      </c>
      <c r="K799" s="149">
        <v>46</v>
      </c>
      <c r="L799" s="149">
        <v>357</v>
      </c>
      <c r="M799" s="151">
        <v>0.12885154061624648</v>
      </c>
      <c r="N799" s="149">
        <v>46</v>
      </c>
      <c r="O799" s="149">
        <v>0</v>
      </c>
      <c r="P799" s="149">
        <v>46</v>
      </c>
      <c r="Q799" s="152">
        <v>46</v>
      </c>
      <c r="R799" s="152">
        <v>46</v>
      </c>
    </row>
    <row r="800" spans="1:18" x14ac:dyDescent="0.25">
      <c r="A800" s="148">
        <v>1</v>
      </c>
      <c r="B800" s="148">
        <v>17</v>
      </c>
      <c r="C800" s="148" t="s">
        <v>14427</v>
      </c>
      <c r="D800" s="148">
        <v>1740620</v>
      </c>
      <c r="E800" s="148" t="s">
        <v>2496</v>
      </c>
      <c r="F800" s="149">
        <v>29</v>
      </c>
      <c r="G800" s="150">
        <v>0</v>
      </c>
      <c r="H800" s="150"/>
      <c r="I800" s="150">
        <v>1</v>
      </c>
      <c r="J800" s="150">
        <v>0</v>
      </c>
      <c r="K800" s="149">
        <v>30</v>
      </c>
      <c r="L800" s="149">
        <v>298</v>
      </c>
      <c r="M800" s="151">
        <v>0.10067114093959731</v>
      </c>
      <c r="N800" s="149">
        <v>30</v>
      </c>
      <c r="O800" s="149">
        <v>0</v>
      </c>
      <c r="P800" s="149">
        <v>30</v>
      </c>
      <c r="Q800" s="152">
        <v>30</v>
      </c>
      <c r="R800" s="152">
        <v>30</v>
      </c>
    </row>
    <row r="801" spans="1:18" x14ac:dyDescent="0.25">
      <c r="A801" s="148">
        <v>1</v>
      </c>
      <c r="B801" s="148">
        <v>17</v>
      </c>
      <c r="C801" s="148" t="s">
        <v>14427</v>
      </c>
      <c r="D801" s="148">
        <v>1740650</v>
      </c>
      <c r="E801" s="148" t="s">
        <v>2497</v>
      </c>
      <c r="F801" s="149">
        <v>58</v>
      </c>
      <c r="G801" s="150">
        <v>0</v>
      </c>
      <c r="H801" s="150"/>
      <c r="I801" s="150">
        <v>4</v>
      </c>
      <c r="J801" s="150">
        <v>0</v>
      </c>
      <c r="K801" s="149">
        <v>62</v>
      </c>
      <c r="L801" s="149">
        <v>326</v>
      </c>
      <c r="M801" s="151">
        <v>0.19018404907975461</v>
      </c>
      <c r="N801" s="149">
        <v>62</v>
      </c>
      <c r="O801" s="149">
        <v>62</v>
      </c>
      <c r="P801" s="149">
        <v>62</v>
      </c>
      <c r="Q801" s="152">
        <v>70.406900000000007</v>
      </c>
      <c r="R801" s="152">
        <v>73.20920000000001</v>
      </c>
    </row>
    <row r="802" spans="1:18" x14ac:dyDescent="0.25">
      <c r="A802" s="148">
        <v>1</v>
      </c>
      <c r="B802" s="148">
        <v>17</v>
      </c>
      <c r="C802" s="148" t="s">
        <v>14427</v>
      </c>
      <c r="D802" s="148">
        <v>1740740</v>
      </c>
      <c r="E802" s="148" t="s">
        <v>2498</v>
      </c>
      <c r="F802" s="149">
        <v>42</v>
      </c>
      <c r="G802" s="150">
        <v>0</v>
      </c>
      <c r="H802" s="150"/>
      <c r="I802" s="150">
        <v>0</v>
      </c>
      <c r="J802" s="150">
        <v>0</v>
      </c>
      <c r="K802" s="149">
        <v>42</v>
      </c>
      <c r="L802" s="149">
        <v>389</v>
      </c>
      <c r="M802" s="151">
        <v>0.10796915167095116</v>
      </c>
      <c r="N802" s="149">
        <v>42</v>
      </c>
      <c r="O802" s="149">
        <v>0</v>
      </c>
      <c r="P802" s="149">
        <v>42</v>
      </c>
      <c r="Q802" s="152">
        <v>42</v>
      </c>
      <c r="R802" s="152">
        <v>42</v>
      </c>
    </row>
    <row r="803" spans="1:18" x14ac:dyDescent="0.25">
      <c r="A803" s="148">
        <v>1</v>
      </c>
      <c r="B803" s="148">
        <v>17</v>
      </c>
      <c r="C803" s="148" t="s">
        <v>14427</v>
      </c>
      <c r="D803" s="148">
        <v>1740800</v>
      </c>
      <c r="E803" s="148" t="s">
        <v>2499</v>
      </c>
      <c r="F803" s="149">
        <v>279</v>
      </c>
      <c r="G803" s="150">
        <v>0</v>
      </c>
      <c r="H803" s="150"/>
      <c r="I803" s="150">
        <v>4</v>
      </c>
      <c r="J803" s="150">
        <v>0</v>
      </c>
      <c r="K803" s="149">
        <v>283</v>
      </c>
      <c r="L803" s="149">
        <v>4048</v>
      </c>
      <c r="M803" s="151">
        <v>6.9911067193675888E-2</v>
      </c>
      <c r="N803" s="149">
        <v>283</v>
      </c>
      <c r="O803" s="149">
        <v>0</v>
      </c>
      <c r="P803" s="149">
        <v>283</v>
      </c>
      <c r="Q803" s="152">
        <v>283</v>
      </c>
      <c r="R803" s="152">
        <v>283</v>
      </c>
    </row>
    <row r="804" spans="1:18" x14ac:dyDescent="0.25">
      <c r="A804" s="148">
        <v>1</v>
      </c>
      <c r="B804" s="148">
        <v>17</v>
      </c>
      <c r="C804" s="148" t="s">
        <v>14427</v>
      </c>
      <c r="D804" s="148">
        <v>1740830</v>
      </c>
      <c r="E804" s="148" t="s">
        <v>2500</v>
      </c>
      <c r="F804" s="149">
        <v>113</v>
      </c>
      <c r="G804" s="150">
        <v>0</v>
      </c>
      <c r="H804" s="150"/>
      <c r="I804" s="150">
        <v>4</v>
      </c>
      <c r="J804" s="150">
        <v>0</v>
      </c>
      <c r="K804" s="149">
        <v>117</v>
      </c>
      <c r="L804" s="149">
        <v>1080</v>
      </c>
      <c r="M804" s="151">
        <v>0.10833333333333334</v>
      </c>
      <c r="N804" s="149">
        <v>117</v>
      </c>
      <c r="O804" s="149">
        <v>0</v>
      </c>
      <c r="P804" s="149">
        <v>117</v>
      </c>
      <c r="Q804" s="152">
        <v>117</v>
      </c>
      <c r="R804" s="152">
        <v>117</v>
      </c>
    </row>
    <row r="805" spans="1:18" x14ac:dyDescent="0.25">
      <c r="A805" s="148">
        <v>1</v>
      </c>
      <c r="B805" s="148">
        <v>17</v>
      </c>
      <c r="C805" s="148" t="s">
        <v>14427</v>
      </c>
      <c r="D805" s="148">
        <v>1740890</v>
      </c>
      <c r="E805" s="148" t="s">
        <v>2501</v>
      </c>
      <c r="F805" s="149">
        <v>46</v>
      </c>
      <c r="G805" s="150">
        <v>0</v>
      </c>
      <c r="H805" s="150"/>
      <c r="I805" s="150">
        <v>2</v>
      </c>
      <c r="J805" s="150">
        <v>0</v>
      </c>
      <c r="K805" s="149">
        <v>48</v>
      </c>
      <c r="L805" s="149">
        <v>394</v>
      </c>
      <c r="M805" s="151">
        <v>0.12182741116751269</v>
      </c>
      <c r="N805" s="149">
        <v>48</v>
      </c>
      <c r="O805" s="149">
        <v>0</v>
      </c>
      <c r="P805" s="149">
        <v>48</v>
      </c>
      <c r="Q805" s="152">
        <v>48</v>
      </c>
      <c r="R805" s="152">
        <v>48</v>
      </c>
    </row>
    <row r="806" spans="1:18" x14ac:dyDescent="0.25">
      <c r="A806" s="148">
        <v>1</v>
      </c>
      <c r="B806" s="148">
        <v>17</v>
      </c>
      <c r="C806" s="148" t="s">
        <v>14427</v>
      </c>
      <c r="D806" s="148">
        <v>1740980</v>
      </c>
      <c r="E806" s="148" t="s">
        <v>2502</v>
      </c>
      <c r="F806" s="149">
        <v>75</v>
      </c>
      <c r="G806" s="150">
        <v>0</v>
      </c>
      <c r="H806" s="150"/>
      <c r="I806" s="150">
        <v>4</v>
      </c>
      <c r="J806" s="150">
        <v>0</v>
      </c>
      <c r="K806" s="149">
        <v>79</v>
      </c>
      <c r="L806" s="149">
        <v>1428</v>
      </c>
      <c r="M806" s="151">
        <v>5.5322128851540607E-2</v>
      </c>
      <c r="N806" s="149">
        <v>79</v>
      </c>
      <c r="O806" s="149">
        <v>0</v>
      </c>
      <c r="P806" s="149">
        <v>79</v>
      </c>
      <c r="Q806" s="152">
        <v>79</v>
      </c>
      <c r="R806" s="152">
        <v>79</v>
      </c>
    </row>
    <row r="807" spans="1:18" x14ac:dyDescent="0.25">
      <c r="A807" s="148">
        <v>1</v>
      </c>
      <c r="B807" s="148">
        <v>17</v>
      </c>
      <c r="C807" s="148" t="s">
        <v>14427</v>
      </c>
      <c r="D807" s="148">
        <v>1741040</v>
      </c>
      <c r="E807" s="148" t="s">
        <v>2503</v>
      </c>
      <c r="F807" s="149">
        <v>45</v>
      </c>
      <c r="G807" s="150">
        <v>0</v>
      </c>
      <c r="H807" s="150"/>
      <c r="I807" s="150">
        <v>3</v>
      </c>
      <c r="J807" s="150">
        <v>0</v>
      </c>
      <c r="K807" s="149">
        <v>48</v>
      </c>
      <c r="L807" s="149">
        <v>1072</v>
      </c>
      <c r="M807" s="151">
        <v>4.4776119402985072E-2</v>
      </c>
      <c r="N807" s="149">
        <v>48</v>
      </c>
      <c r="O807" s="149">
        <v>0</v>
      </c>
      <c r="P807" s="149">
        <v>0</v>
      </c>
      <c r="Q807" s="152">
        <v>0</v>
      </c>
      <c r="R807" s="152">
        <v>0</v>
      </c>
    </row>
    <row r="808" spans="1:18" x14ac:dyDescent="0.25">
      <c r="A808" s="148">
        <v>1</v>
      </c>
      <c r="B808" s="148">
        <v>17</v>
      </c>
      <c r="C808" s="148" t="s">
        <v>14427</v>
      </c>
      <c r="D808" s="148">
        <v>1741070</v>
      </c>
      <c r="E808" s="148" t="s">
        <v>2504</v>
      </c>
      <c r="F808" s="149">
        <v>100</v>
      </c>
      <c r="G808" s="150">
        <v>0</v>
      </c>
      <c r="H808" s="150"/>
      <c r="I808" s="150">
        <v>10</v>
      </c>
      <c r="J808" s="150">
        <v>0</v>
      </c>
      <c r="K808" s="149">
        <v>110</v>
      </c>
      <c r="L808" s="149">
        <v>3062</v>
      </c>
      <c r="M808" s="151">
        <v>3.5924232527759628E-2</v>
      </c>
      <c r="N808" s="149">
        <v>110</v>
      </c>
      <c r="O808" s="149">
        <v>0</v>
      </c>
      <c r="P808" s="149">
        <v>0</v>
      </c>
      <c r="Q808" s="152">
        <v>0</v>
      </c>
      <c r="R808" s="152">
        <v>0</v>
      </c>
    </row>
    <row r="809" spans="1:18" x14ac:dyDescent="0.25">
      <c r="A809" s="148">
        <v>1</v>
      </c>
      <c r="B809" s="148">
        <v>17</v>
      </c>
      <c r="C809" s="148" t="s">
        <v>14427</v>
      </c>
      <c r="D809" s="148">
        <v>1741190</v>
      </c>
      <c r="E809" s="148" t="s">
        <v>2505</v>
      </c>
      <c r="F809" s="149">
        <v>340</v>
      </c>
      <c r="G809" s="150">
        <v>0</v>
      </c>
      <c r="H809" s="150"/>
      <c r="I809" s="150">
        <v>6</v>
      </c>
      <c r="J809" s="150">
        <v>0</v>
      </c>
      <c r="K809" s="149">
        <v>346</v>
      </c>
      <c r="L809" s="149">
        <v>4806</v>
      </c>
      <c r="M809" s="151">
        <v>7.1993341656263005E-2</v>
      </c>
      <c r="N809" s="149">
        <v>346</v>
      </c>
      <c r="O809" s="149">
        <v>0</v>
      </c>
      <c r="P809" s="149">
        <v>346</v>
      </c>
      <c r="Q809" s="152">
        <v>346</v>
      </c>
      <c r="R809" s="152">
        <v>346</v>
      </c>
    </row>
    <row r="810" spans="1:18" x14ac:dyDescent="0.25">
      <c r="A810" s="148">
        <v>1</v>
      </c>
      <c r="B810" s="148">
        <v>17</v>
      </c>
      <c r="C810" s="148" t="s">
        <v>14427</v>
      </c>
      <c r="D810" s="153">
        <v>1741250</v>
      </c>
      <c r="E810" s="153" t="s">
        <v>2506</v>
      </c>
      <c r="F810" s="154">
        <v>3121</v>
      </c>
      <c r="G810" s="155">
        <v>0</v>
      </c>
      <c r="H810" s="155"/>
      <c r="I810" s="155">
        <v>42</v>
      </c>
      <c r="J810" s="155">
        <v>0</v>
      </c>
      <c r="K810" s="154">
        <v>3163</v>
      </c>
      <c r="L810" s="154">
        <v>15256</v>
      </c>
      <c r="M810" s="156">
        <v>0.20732826428945988</v>
      </c>
      <c r="N810" s="154">
        <v>3163</v>
      </c>
      <c r="O810" s="154">
        <v>3163</v>
      </c>
      <c r="P810" s="154">
        <v>3163</v>
      </c>
      <c r="Q810" s="157">
        <v>4849.5</v>
      </c>
      <c r="R810" s="157">
        <v>6536</v>
      </c>
    </row>
    <row r="811" spans="1:18" x14ac:dyDescent="0.25">
      <c r="A811" s="148">
        <v>1</v>
      </c>
      <c r="B811" s="148">
        <v>17</v>
      </c>
      <c r="C811" s="148" t="s">
        <v>14427</v>
      </c>
      <c r="D811" s="148">
        <v>1741280</v>
      </c>
      <c r="E811" s="148" t="s">
        <v>2507</v>
      </c>
      <c r="F811" s="149">
        <v>48</v>
      </c>
      <c r="G811" s="150">
        <v>0</v>
      </c>
      <c r="H811" s="150"/>
      <c r="I811" s="150">
        <v>2</v>
      </c>
      <c r="J811" s="150">
        <v>0</v>
      </c>
      <c r="K811" s="149">
        <v>50</v>
      </c>
      <c r="L811" s="149">
        <v>358</v>
      </c>
      <c r="M811" s="151">
        <v>0.13966480446927373</v>
      </c>
      <c r="N811" s="149">
        <v>50</v>
      </c>
      <c r="O811" s="149">
        <v>0</v>
      </c>
      <c r="P811" s="149">
        <v>50</v>
      </c>
      <c r="Q811" s="152">
        <v>50</v>
      </c>
      <c r="R811" s="152">
        <v>50</v>
      </c>
    </row>
    <row r="812" spans="1:18" x14ac:dyDescent="0.25">
      <c r="A812" s="148">
        <v>1</v>
      </c>
      <c r="B812" s="148">
        <v>17</v>
      </c>
      <c r="C812" s="148" t="s">
        <v>14427</v>
      </c>
      <c r="D812" s="148">
        <v>1741360</v>
      </c>
      <c r="E812" s="148" t="s">
        <v>2508</v>
      </c>
      <c r="F812" s="149">
        <v>98</v>
      </c>
      <c r="G812" s="150">
        <v>0</v>
      </c>
      <c r="H812" s="150"/>
      <c r="I812" s="150">
        <v>5</v>
      </c>
      <c r="J812" s="150">
        <v>0</v>
      </c>
      <c r="K812" s="149">
        <v>103</v>
      </c>
      <c r="L812" s="149">
        <v>627</v>
      </c>
      <c r="M812" s="151">
        <v>0.16427432216905902</v>
      </c>
      <c r="N812" s="149">
        <v>103</v>
      </c>
      <c r="O812" s="149">
        <v>103</v>
      </c>
      <c r="P812" s="149">
        <v>103</v>
      </c>
      <c r="Q812" s="152">
        <v>106.98505000000002</v>
      </c>
      <c r="R812" s="152">
        <v>108.31340000000002</v>
      </c>
    </row>
    <row r="813" spans="1:18" x14ac:dyDescent="0.25">
      <c r="A813" s="148">
        <v>1</v>
      </c>
      <c r="B813" s="148">
        <v>17</v>
      </c>
      <c r="C813" s="148" t="s">
        <v>14427</v>
      </c>
      <c r="D813" s="148">
        <v>1739420</v>
      </c>
      <c r="E813" s="148" t="s">
        <v>2509</v>
      </c>
      <c r="F813" s="149">
        <v>141</v>
      </c>
      <c r="G813" s="150">
        <v>0</v>
      </c>
      <c r="H813" s="150"/>
      <c r="I813" s="150">
        <v>4</v>
      </c>
      <c r="J813" s="150">
        <v>0</v>
      </c>
      <c r="K813" s="149">
        <v>145</v>
      </c>
      <c r="L813" s="149">
        <v>1352</v>
      </c>
      <c r="M813" s="151">
        <v>0.10724852071005918</v>
      </c>
      <c r="N813" s="149">
        <v>145</v>
      </c>
      <c r="O813" s="149">
        <v>0</v>
      </c>
      <c r="P813" s="149">
        <v>145</v>
      </c>
      <c r="Q813" s="152">
        <v>145</v>
      </c>
      <c r="R813" s="152">
        <v>145</v>
      </c>
    </row>
    <row r="814" spans="1:18" x14ac:dyDescent="0.25">
      <c r="A814" s="148">
        <v>1</v>
      </c>
      <c r="B814" s="148">
        <v>17</v>
      </c>
      <c r="C814" s="148" t="s">
        <v>14427</v>
      </c>
      <c r="D814" s="148">
        <v>1700310</v>
      </c>
      <c r="E814" s="148" t="s">
        <v>2510</v>
      </c>
      <c r="F814" s="149">
        <v>238</v>
      </c>
      <c r="G814" s="150">
        <v>0</v>
      </c>
      <c r="H814" s="150"/>
      <c r="I814" s="150">
        <v>1</v>
      </c>
      <c r="J814" s="150">
        <v>0</v>
      </c>
      <c r="K814" s="149">
        <v>239</v>
      </c>
      <c r="L814" s="149">
        <v>1164</v>
      </c>
      <c r="M814" s="151">
        <v>0.20532646048109965</v>
      </c>
      <c r="N814" s="149">
        <v>239</v>
      </c>
      <c r="O814" s="149">
        <v>239</v>
      </c>
      <c r="P814" s="149">
        <v>239</v>
      </c>
      <c r="Q814" s="152">
        <v>282.23660000000001</v>
      </c>
      <c r="R814" s="152">
        <v>296.64879999999999</v>
      </c>
    </row>
    <row r="815" spans="1:18" x14ac:dyDescent="0.25">
      <c r="A815" s="148">
        <v>1</v>
      </c>
      <c r="B815" s="148">
        <v>17</v>
      </c>
      <c r="C815" s="148" t="s">
        <v>14427</v>
      </c>
      <c r="D815" s="148">
        <v>1700319</v>
      </c>
      <c r="E815" s="148" t="s">
        <v>2511</v>
      </c>
      <c r="F815" s="149">
        <v>136</v>
      </c>
      <c r="G815" s="150">
        <v>0</v>
      </c>
      <c r="H815" s="150"/>
      <c r="I815" s="150">
        <v>4</v>
      </c>
      <c r="J815" s="150">
        <v>0</v>
      </c>
      <c r="K815" s="149">
        <v>140</v>
      </c>
      <c r="L815" s="149">
        <v>768</v>
      </c>
      <c r="M815" s="151">
        <v>0.18229166666666666</v>
      </c>
      <c r="N815" s="149">
        <v>140</v>
      </c>
      <c r="O815" s="149">
        <v>140</v>
      </c>
      <c r="P815" s="149">
        <v>140</v>
      </c>
      <c r="Q815" s="152">
        <v>155.25919999999996</v>
      </c>
      <c r="R815" s="152">
        <v>160.34559999999993</v>
      </c>
    </row>
    <row r="816" spans="1:18" x14ac:dyDescent="0.25">
      <c r="A816" s="148">
        <v>1</v>
      </c>
      <c r="B816" s="148">
        <v>17</v>
      </c>
      <c r="C816" s="148" t="s">
        <v>14427</v>
      </c>
      <c r="D816" s="148">
        <v>1741550</v>
      </c>
      <c r="E816" s="148" t="s">
        <v>2512</v>
      </c>
      <c r="F816" s="149">
        <v>498</v>
      </c>
      <c r="G816" s="150">
        <v>0</v>
      </c>
      <c r="H816" s="150"/>
      <c r="I816" s="150">
        <v>8</v>
      </c>
      <c r="J816" s="150">
        <v>0</v>
      </c>
      <c r="K816" s="149">
        <v>506</v>
      </c>
      <c r="L816" s="149">
        <v>3479</v>
      </c>
      <c r="M816" s="151">
        <v>0.14544409313020984</v>
      </c>
      <c r="N816" s="149">
        <v>506</v>
      </c>
      <c r="O816" s="149">
        <v>0</v>
      </c>
      <c r="P816" s="149">
        <v>506</v>
      </c>
      <c r="Q816" s="152">
        <v>506.00000000000006</v>
      </c>
      <c r="R816" s="152">
        <v>506.00000000000006</v>
      </c>
    </row>
    <row r="817" spans="1:18" x14ac:dyDescent="0.25">
      <c r="A817" s="148">
        <v>1</v>
      </c>
      <c r="B817" s="148">
        <v>17</v>
      </c>
      <c r="C817" s="148" t="s">
        <v>14427</v>
      </c>
      <c r="D817" s="148">
        <v>1718480</v>
      </c>
      <c r="E817" s="148" t="s">
        <v>2513</v>
      </c>
      <c r="F817" s="149">
        <v>464</v>
      </c>
      <c r="G817" s="150">
        <v>0</v>
      </c>
      <c r="H817" s="150"/>
      <c r="I817" s="150">
        <v>7</v>
      </c>
      <c r="J817" s="150">
        <v>0</v>
      </c>
      <c r="K817" s="149">
        <v>471</v>
      </c>
      <c r="L817" s="149">
        <v>1132</v>
      </c>
      <c r="M817" s="151">
        <v>0.41607773851590107</v>
      </c>
      <c r="N817" s="149">
        <v>471</v>
      </c>
      <c r="O817" s="149">
        <v>471</v>
      </c>
      <c r="P817" s="149">
        <v>471</v>
      </c>
      <c r="Q817" s="152">
        <v>983.2959000000003</v>
      </c>
      <c r="R817" s="152">
        <v>1542.4880000000005</v>
      </c>
    </row>
    <row r="818" spans="1:18" x14ac:dyDescent="0.25">
      <c r="A818" s="148">
        <v>1</v>
      </c>
      <c r="B818" s="148">
        <v>17</v>
      </c>
      <c r="C818" s="148" t="s">
        <v>14427</v>
      </c>
      <c r="D818" s="148">
        <v>1741600</v>
      </c>
      <c r="E818" s="148" t="s">
        <v>2514</v>
      </c>
      <c r="F818" s="149">
        <v>14</v>
      </c>
      <c r="G818" s="150">
        <v>0</v>
      </c>
      <c r="H818" s="150"/>
      <c r="I818" s="150">
        <v>1</v>
      </c>
      <c r="J818" s="150">
        <v>0</v>
      </c>
      <c r="K818" s="149">
        <v>15</v>
      </c>
      <c r="L818" s="149">
        <v>173</v>
      </c>
      <c r="M818" s="151">
        <v>8.6705202312138727E-2</v>
      </c>
      <c r="N818" s="149">
        <v>15</v>
      </c>
      <c r="O818" s="149">
        <v>0</v>
      </c>
      <c r="P818" s="149">
        <v>15</v>
      </c>
      <c r="Q818" s="152">
        <v>15</v>
      </c>
      <c r="R818" s="152">
        <v>15</v>
      </c>
    </row>
    <row r="819" spans="1:18" x14ac:dyDescent="0.25">
      <c r="A819" s="148">
        <v>1</v>
      </c>
      <c r="B819" s="148">
        <v>17</v>
      </c>
      <c r="C819" s="148" t="s">
        <v>14427</v>
      </c>
      <c r="D819" s="148">
        <v>1741700</v>
      </c>
      <c r="E819" s="148" t="s">
        <v>2515</v>
      </c>
      <c r="F819" s="149">
        <v>118</v>
      </c>
      <c r="G819" s="150">
        <v>0</v>
      </c>
      <c r="H819" s="150"/>
      <c r="I819" s="150">
        <v>2</v>
      </c>
      <c r="J819" s="150">
        <v>0</v>
      </c>
      <c r="K819" s="149">
        <v>120</v>
      </c>
      <c r="L819" s="149">
        <v>1049</v>
      </c>
      <c r="M819" s="151">
        <v>0.11439466158245949</v>
      </c>
      <c r="N819" s="149">
        <v>120</v>
      </c>
      <c r="O819" s="149">
        <v>0</v>
      </c>
      <c r="P819" s="149">
        <v>120</v>
      </c>
      <c r="Q819" s="152">
        <v>120.00000000000001</v>
      </c>
      <c r="R819" s="152">
        <v>120.00000000000001</v>
      </c>
    </row>
    <row r="820" spans="1:18" x14ac:dyDescent="0.25">
      <c r="A820" s="148">
        <v>1</v>
      </c>
      <c r="B820" s="148">
        <v>17</v>
      </c>
      <c r="C820" s="148" t="s">
        <v>14427</v>
      </c>
      <c r="D820" s="148">
        <v>1700314</v>
      </c>
      <c r="E820" s="148" t="s">
        <v>2516</v>
      </c>
      <c r="F820" s="149">
        <v>99</v>
      </c>
      <c r="G820" s="150">
        <v>0</v>
      </c>
      <c r="H820" s="150"/>
      <c r="I820" s="150">
        <v>9</v>
      </c>
      <c r="J820" s="150">
        <v>0</v>
      </c>
      <c r="K820" s="149">
        <v>108</v>
      </c>
      <c r="L820" s="149">
        <v>652</v>
      </c>
      <c r="M820" s="151">
        <v>0.16564417177914109</v>
      </c>
      <c r="N820" s="149">
        <v>108</v>
      </c>
      <c r="O820" s="149">
        <v>108</v>
      </c>
      <c r="P820" s="149">
        <v>108</v>
      </c>
      <c r="Q820" s="152">
        <v>112.81379999999999</v>
      </c>
      <c r="R820" s="152">
        <v>114.41839999999999</v>
      </c>
    </row>
    <row r="821" spans="1:18" x14ac:dyDescent="0.25">
      <c r="A821" s="148">
        <v>1</v>
      </c>
      <c r="B821" s="148">
        <v>17</v>
      </c>
      <c r="C821" s="148" t="s">
        <v>14427</v>
      </c>
      <c r="D821" s="148">
        <v>1741750</v>
      </c>
      <c r="E821" s="148" t="s">
        <v>2517</v>
      </c>
      <c r="F821" s="149">
        <v>45</v>
      </c>
      <c r="G821" s="150">
        <v>0</v>
      </c>
      <c r="H821" s="150"/>
      <c r="I821" s="150">
        <v>0</v>
      </c>
      <c r="J821" s="150">
        <v>0</v>
      </c>
      <c r="K821" s="149">
        <v>45</v>
      </c>
      <c r="L821" s="149">
        <v>571</v>
      </c>
      <c r="M821" s="151">
        <v>7.8809106830122586E-2</v>
      </c>
      <c r="N821" s="149">
        <v>45</v>
      </c>
      <c r="O821" s="149">
        <v>0</v>
      </c>
      <c r="P821" s="149">
        <v>45</v>
      </c>
      <c r="Q821" s="152">
        <v>45</v>
      </c>
      <c r="R821" s="152">
        <v>45</v>
      </c>
    </row>
    <row r="822" spans="1:18" x14ac:dyDescent="0.25">
      <c r="A822" s="158">
        <v>1</v>
      </c>
      <c r="B822" s="158">
        <v>17</v>
      </c>
      <c r="C822" s="158" t="s">
        <v>14427</v>
      </c>
      <c r="D822" s="159">
        <v>1741790</v>
      </c>
      <c r="E822" s="160" t="s">
        <v>2518</v>
      </c>
      <c r="F822" s="150">
        <v>160</v>
      </c>
      <c r="G822" s="150">
        <v>0</v>
      </c>
      <c r="H822" s="150"/>
      <c r="I822" s="150">
        <v>2</v>
      </c>
      <c r="J822" s="150">
        <v>0</v>
      </c>
      <c r="K822" s="150">
        <v>162</v>
      </c>
      <c r="L822" s="150">
        <v>1424</v>
      </c>
      <c r="M822" s="161">
        <v>0.11376404494382023</v>
      </c>
      <c r="N822" s="150">
        <v>162</v>
      </c>
      <c r="O822" s="150">
        <v>0</v>
      </c>
      <c r="P822" s="150">
        <v>162</v>
      </c>
      <c r="Q822" s="162">
        <v>162</v>
      </c>
      <c r="R822" s="162">
        <v>162</v>
      </c>
    </row>
    <row r="823" spans="1:18" x14ac:dyDescent="0.25">
      <c r="A823" s="158">
        <v>1</v>
      </c>
      <c r="B823" s="158">
        <v>17</v>
      </c>
      <c r="C823" s="158" t="s">
        <v>14427</v>
      </c>
      <c r="D823" s="159">
        <v>1701387</v>
      </c>
      <c r="E823" s="160" t="s">
        <v>2519</v>
      </c>
      <c r="F823" s="150">
        <v>96</v>
      </c>
      <c r="G823" s="150">
        <v>0</v>
      </c>
      <c r="H823" s="150"/>
      <c r="I823" s="150">
        <v>4</v>
      </c>
      <c r="J823" s="150">
        <v>0</v>
      </c>
      <c r="K823" s="150">
        <v>100</v>
      </c>
      <c r="L823" s="150">
        <v>558</v>
      </c>
      <c r="M823" s="161">
        <v>0.17921146953405018</v>
      </c>
      <c r="N823" s="150">
        <v>100</v>
      </c>
      <c r="O823" s="150">
        <v>100</v>
      </c>
      <c r="P823" s="150">
        <v>100</v>
      </c>
      <c r="Q823" s="162">
        <v>109.79769999999999</v>
      </c>
      <c r="R823" s="162">
        <v>113.06359999999999</v>
      </c>
    </row>
    <row r="824" spans="1:18" x14ac:dyDescent="0.25">
      <c r="A824" s="158">
        <v>1</v>
      </c>
      <c r="B824" s="158">
        <v>17</v>
      </c>
      <c r="C824" s="158" t="s">
        <v>14427</v>
      </c>
      <c r="D824" s="159">
        <v>1741820</v>
      </c>
      <c r="E824" s="160" t="s">
        <v>2520</v>
      </c>
      <c r="F824" s="150">
        <v>26</v>
      </c>
      <c r="G824" s="150">
        <v>0</v>
      </c>
      <c r="H824" s="150"/>
      <c r="I824" s="150">
        <v>0</v>
      </c>
      <c r="J824" s="150">
        <v>0</v>
      </c>
      <c r="K824" s="150">
        <v>26</v>
      </c>
      <c r="L824" s="150">
        <v>1806</v>
      </c>
      <c r="M824" s="161">
        <v>1.439645625692137E-2</v>
      </c>
      <c r="N824" s="150">
        <v>0</v>
      </c>
      <c r="O824" s="150">
        <v>0</v>
      </c>
      <c r="P824" s="150">
        <v>0</v>
      </c>
      <c r="Q824" s="162">
        <v>0</v>
      </c>
      <c r="R824" s="162">
        <v>0</v>
      </c>
    </row>
    <row r="825" spans="1:18" x14ac:dyDescent="0.25">
      <c r="A825" s="158">
        <v>1</v>
      </c>
      <c r="B825" s="158">
        <v>17</v>
      </c>
      <c r="C825" s="158" t="s">
        <v>14427</v>
      </c>
      <c r="D825" s="159">
        <v>1741980</v>
      </c>
      <c r="E825" s="160" t="s">
        <v>2521</v>
      </c>
      <c r="F825" s="150">
        <v>143</v>
      </c>
      <c r="G825" s="150">
        <v>0</v>
      </c>
      <c r="H825" s="150"/>
      <c r="I825" s="150">
        <v>2</v>
      </c>
      <c r="J825" s="150">
        <v>0</v>
      </c>
      <c r="K825" s="150">
        <v>145</v>
      </c>
      <c r="L825" s="150">
        <v>1763</v>
      </c>
      <c r="M825" s="161">
        <v>8.2246171298922296E-2</v>
      </c>
      <c r="N825" s="150">
        <v>145</v>
      </c>
      <c r="O825" s="150">
        <v>0</v>
      </c>
      <c r="P825" s="150">
        <v>145</v>
      </c>
      <c r="Q825" s="162">
        <v>145</v>
      </c>
      <c r="R825" s="162">
        <v>145</v>
      </c>
    </row>
    <row r="826" spans="1:18" x14ac:dyDescent="0.25">
      <c r="A826" s="158">
        <v>1</v>
      </c>
      <c r="B826" s="158">
        <v>17</v>
      </c>
      <c r="C826" s="158" t="s">
        <v>14427</v>
      </c>
      <c r="D826" s="159">
        <v>1710820</v>
      </c>
      <c r="E826" s="160" t="s">
        <v>2522</v>
      </c>
      <c r="F826" s="150">
        <v>260</v>
      </c>
      <c r="G826" s="150">
        <v>0</v>
      </c>
      <c r="H826" s="150"/>
      <c r="I826" s="150">
        <v>6</v>
      </c>
      <c r="J826" s="150">
        <v>0</v>
      </c>
      <c r="K826" s="150">
        <v>266</v>
      </c>
      <c r="L826" s="150">
        <v>1204</v>
      </c>
      <c r="M826" s="161">
        <v>0.22093023255813954</v>
      </c>
      <c r="N826" s="150">
        <v>266</v>
      </c>
      <c r="O826" s="150">
        <v>266</v>
      </c>
      <c r="P826" s="150">
        <v>266</v>
      </c>
      <c r="Q826" s="162">
        <v>324.81260000000003</v>
      </c>
      <c r="R826" s="162">
        <v>344.41680000000002</v>
      </c>
    </row>
    <row r="827" spans="1:18" x14ac:dyDescent="0.25">
      <c r="A827" s="158">
        <v>1</v>
      </c>
      <c r="B827" s="158">
        <v>17</v>
      </c>
      <c r="C827" s="158" t="s">
        <v>14427</v>
      </c>
      <c r="D827" s="159">
        <v>1742060</v>
      </c>
      <c r="E827" s="160" t="s">
        <v>2523</v>
      </c>
      <c r="F827" s="150">
        <v>67</v>
      </c>
      <c r="G827" s="150">
        <v>0</v>
      </c>
      <c r="H827" s="150"/>
      <c r="I827" s="150">
        <v>2</v>
      </c>
      <c r="J827" s="150">
        <v>0</v>
      </c>
      <c r="K827" s="150">
        <v>69</v>
      </c>
      <c r="L827" s="150">
        <v>563</v>
      </c>
      <c r="M827" s="161">
        <v>0.12255772646536411</v>
      </c>
      <c r="N827" s="150">
        <v>69</v>
      </c>
      <c r="O827" s="150">
        <v>0</v>
      </c>
      <c r="P827" s="150">
        <v>69</v>
      </c>
      <c r="Q827" s="162">
        <v>69</v>
      </c>
      <c r="R827" s="162">
        <v>69</v>
      </c>
    </row>
    <row r="828" spans="1:18" x14ac:dyDescent="0.25">
      <c r="A828" s="158">
        <v>1</v>
      </c>
      <c r="B828" s="158">
        <v>17</v>
      </c>
      <c r="C828" s="158" t="s">
        <v>14427</v>
      </c>
      <c r="D828" s="159">
        <v>1742210</v>
      </c>
      <c r="E828" s="160" t="s">
        <v>2524</v>
      </c>
      <c r="F828" s="150">
        <v>772</v>
      </c>
      <c r="G828" s="150">
        <v>0</v>
      </c>
      <c r="H828" s="150"/>
      <c r="I828" s="150">
        <v>11</v>
      </c>
      <c r="J828" s="150">
        <v>0</v>
      </c>
      <c r="K828" s="150">
        <v>783</v>
      </c>
      <c r="L828" s="150">
        <v>6461</v>
      </c>
      <c r="M828" s="161">
        <v>0.12118867048444514</v>
      </c>
      <c r="N828" s="150">
        <v>783</v>
      </c>
      <c r="O828" s="150">
        <v>0</v>
      </c>
      <c r="P828" s="150">
        <v>783</v>
      </c>
      <c r="Q828" s="162">
        <v>829</v>
      </c>
      <c r="R828" s="162">
        <v>875</v>
      </c>
    </row>
    <row r="829" spans="1:18" x14ac:dyDescent="0.25">
      <c r="A829" s="158">
        <v>1</v>
      </c>
      <c r="B829" s="158">
        <v>17</v>
      </c>
      <c r="C829" s="158" t="s">
        <v>14427</v>
      </c>
      <c r="D829" s="159">
        <v>1742300</v>
      </c>
      <c r="E829" s="160" t="s">
        <v>2525</v>
      </c>
      <c r="F829" s="150">
        <v>219</v>
      </c>
      <c r="G829" s="150">
        <v>0</v>
      </c>
      <c r="H829" s="150"/>
      <c r="I829" s="150">
        <v>8</v>
      </c>
      <c r="J829" s="150">
        <v>0</v>
      </c>
      <c r="K829" s="150">
        <v>227</v>
      </c>
      <c r="L829" s="150">
        <v>1465</v>
      </c>
      <c r="M829" s="161">
        <v>0.15494880546075085</v>
      </c>
      <c r="N829" s="150">
        <v>227</v>
      </c>
      <c r="O829" s="150">
        <v>227</v>
      </c>
      <c r="P829" s="150">
        <v>227</v>
      </c>
      <c r="Q829" s="162">
        <v>227</v>
      </c>
      <c r="R829" s="162">
        <v>227</v>
      </c>
    </row>
    <row r="830" spans="1:18" x14ac:dyDescent="0.25">
      <c r="A830" s="158">
        <v>1</v>
      </c>
      <c r="B830" s="158">
        <v>17</v>
      </c>
      <c r="C830" s="158" t="s">
        <v>14427</v>
      </c>
      <c r="D830" s="159">
        <v>1723730</v>
      </c>
      <c r="E830" s="160" t="s">
        <v>2526</v>
      </c>
      <c r="F830" s="150">
        <v>120</v>
      </c>
      <c r="G830" s="150">
        <v>0</v>
      </c>
      <c r="H830" s="150"/>
      <c r="I830" s="150">
        <v>4</v>
      </c>
      <c r="J830" s="150">
        <v>0</v>
      </c>
      <c r="K830" s="150">
        <v>124</v>
      </c>
      <c r="L830" s="150">
        <v>1684</v>
      </c>
      <c r="M830" s="161">
        <v>7.3634204275534437E-2</v>
      </c>
      <c r="N830" s="150">
        <v>124</v>
      </c>
      <c r="O830" s="150">
        <v>0</v>
      </c>
      <c r="P830" s="150">
        <v>124</v>
      </c>
      <c r="Q830" s="162">
        <v>124</v>
      </c>
      <c r="R830" s="162">
        <v>124</v>
      </c>
    </row>
    <row r="831" spans="1:18" x14ac:dyDescent="0.25">
      <c r="A831" s="158">
        <v>1</v>
      </c>
      <c r="B831" s="158">
        <v>17</v>
      </c>
      <c r="C831" s="158" t="s">
        <v>14427</v>
      </c>
      <c r="D831" s="159">
        <v>1742450</v>
      </c>
      <c r="E831" s="160" t="s">
        <v>2527</v>
      </c>
      <c r="F831" s="150">
        <v>32</v>
      </c>
      <c r="G831" s="150">
        <v>0</v>
      </c>
      <c r="H831" s="150"/>
      <c r="I831" s="150">
        <v>1</v>
      </c>
      <c r="J831" s="150">
        <v>0</v>
      </c>
      <c r="K831" s="150">
        <v>33</v>
      </c>
      <c r="L831" s="150">
        <v>292</v>
      </c>
      <c r="M831" s="161">
        <v>0.11301369863013698</v>
      </c>
      <c r="N831" s="150">
        <v>33</v>
      </c>
      <c r="O831" s="150">
        <v>0</v>
      </c>
      <c r="P831" s="150">
        <v>33</v>
      </c>
      <c r="Q831" s="162">
        <v>33</v>
      </c>
      <c r="R831" s="162">
        <v>33</v>
      </c>
    </row>
    <row r="832" spans="1:18" x14ac:dyDescent="0.25">
      <c r="A832" s="158">
        <v>1</v>
      </c>
      <c r="B832" s="158">
        <v>17</v>
      </c>
      <c r="C832" s="158" t="s">
        <v>14427</v>
      </c>
      <c r="D832" s="159">
        <v>1742480</v>
      </c>
      <c r="E832" s="160" t="s">
        <v>2528</v>
      </c>
      <c r="F832" s="150">
        <v>44</v>
      </c>
      <c r="G832" s="150">
        <v>0</v>
      </c>
      <c r="H832" s="150"/>
      <c r="I832" s="150">
        <v>2</v>
      </c>
      <c r="J832" s="150">
        <v>0</v>
      </c>
      <c r="K832" s="150">
        <v>46</v>
      </c>
      <c r="L832" s="150">
        <v>1485</v>
      </c>
      <c r="M832" s="161">
        <v>3.097643097643098E-2</v>
      </c>
      <c r="N832" s="150">
        <v>46</v>
      </c>
      <c r="O832" s="150">
        <v>0</v>
      </c>
      <c r="P832" s="150">
        <v>0</v>
      </c>
      <c r="Q832" s="162">
        <v>0</v>
      </c>
      <c r="R832" s="162">
        <v>0</v>
      </c>
    </row>
    <row r="833" spans="1:18" x14ac:dyDescent="0.25">
      <c r="A833" s="158">
        <v>1</v>
      </c>
      <c r="B833" s="158">
        <v>17</v>
      </c>
      <c r="C833" s="158" t="s">
        <v>14427</v>
      </c>
      <c r="D833" s="159">
        <v>1742510</v>
      </c>
      <c r="E833" s="160" t="s">
        <v>2529</v>
      </c>
      <c r="F833" s="150">
        <v>40</v>
      </c>
      <c r="G833" s="150">
        <v>0</v>
      </c>
      <c r="H833" s="150"/>
      <c r="I833" s="150">
        <v>1</v>
      </c>
      <c r="J833" s="150">
        <v>0</v>
      </c>
      <c r="K833" s="150">
        <v>41</v>
      </c>
      <c r="L833" s="150">
        <v>144</v>
      </c>
      <c r="M833" s="161">
        <v>0.28472222222222221</v>
      </c>
      <c r="N833" s="150">
        <v>41</v>
      </c>
      <c r="O833" s="150">
        <v>41</v>
      </c>
      <c r="P833" s="150">
        <v>41</v>
      </c>
      <c r="Q833" s="162">
        <v>61.794799999999995</v>
      </c>
      <c r="R833" s="162">
        <v>77.888000000000005</v>
      </c>
    </row>
    <row r="834" spans="1:18" x14ac:dyDescent="0.25">
      <c r="A834" s="158">
        <v>1</v>
      </c>
      <c r="B834" s="158">
        <v>17</v>
      </c>
      <c r="C834" s="158" t="s">
        <v>14427</v>
      </c>
      <c r="D834" s="159">
        <v>1742570</v>
      </c>
      <c r="E834" s="160" t="s">
        <v>2530</v>
      </c>
      <c r="F834" s="150">
        <v>108</v>
      </c>
      <c r="G834" s="150">
        <v>0</v>
      </c>
      <c r="H834" s="150"/>
      <c r="I834" s="150">
        <v>2</v>
      </c>
      <c r="J834" s="150">
        <v>0</v>
      </c>
      <c r="K834" s="150">
        <v>110</v>
      </c>
      <c r="L834" s="150">
        <v>442</v>
      </c>
      <c r="M834" s="161">
        <v>0.24886877828054299</v>
      </c>
      <c r="N834" s="150">
        <v>110</v>
      </c>
      <c r="O834" s="150">
        <v>110</v>
      </c>
      <c r="P834" s="150">
        <v>110</v>
      </c>
      <c r="Q834" s="162">
        <v>150.05765000000002</v>
      </c>
      <c r="R834" s="162">
        <v>175.68400000000003</v>
      </c>
    </row>
    <row r="835" spans="1:18" x14ac:dyDescent="0.25">
      <c r="A835" s="158">
        <v>1</v>
      </c>
      <c r="B835" s="158">
        <v>17</v>
      </c>
      <c r="C835" s="158" t="s">
        <v>14427</v>
      </c>
      <c r="D835" s="159">
        <v>1742600</v>
      </c>
      <c r="E835" s="160" t="s">
        <v>2531</v>
      </c>
      <c r="F835" s="150">
        <v>121</v>
      </c>
      <c r="G835" s="150">
        <v>0</v>
      </c>
      <c r="H835" s="150"/>
      <c r="I835" s="150">
        <v>2</v>
      </c>
      <c r="J835" s="150">
        <v>0</v>
      </c>
      <c r="K835" s="150">
        <v>123</v>
      </c>
      <c r="L835" s="150">
        <v>4302</v>
      </c>
      <c r="M835" s="161">
        <v>2.8591352859135281E-2</v>
      </c>
      <c r="N835" s="150">
        <v>123</v>
      </c>
      <c r="O835" s="150">
        <v>0</v>
      </c>
      <c r="P835" s="150">
        <v>0</v>
      </c>
      <c r="Q835" s="162">
        <v>0</v>
      </c>
      <c r="R835" s="162">
        <v>0</v>
      </c>
    </row>
    <row r="836" spans="1:18" x14ac:dyDescent="0.25">
      <c r="A836" s="158">
        <v>1</v>
      </c>
      <c r="B836" s="158">
        <v>17</v>
      </c>
      <c r="C836" s="158" t="s">
        <v>14427</v>
      </c>
      <c r="D836" s="159">
        <v>1742630</v>
      </c>
      <c r="E836" s="160" t="s">
        <v>2532</v>
      </c>
      <c r="F836" s="150">
        <v>134</v>
      </c>
      <c r="G836" s="150">
        <v>0</v>
      </c>
      <c r="H836" s="150"/>
      <c r="I836" s="150">
        <v>4</v>
      </c>
      <c r="J836" s="150">
        <v>0</v>
      </c>
      <c r="K836" s="150">
        <v>138</v>
      </c>
      <c r="L836" s="150">
        <v>1325</v>
      </c>
      <c r="M836" s="161">
        <v>0.10415094339622641</v>
      </c>
      <c r="N836" s="150">
        <v>138</v>
      </c>
      <c r="O836" s="150">
        <v>0</v>
      </c>
      <c r="P836" s="150">
        <v>138</v>
      </c>
      <c r="Q836" s="162">
        <v>138</v>
      </c>
      <c r="R836" s="162">
        <v>138</v>
      </c>
    </row>
    <row r="837" spans="1:18" x14ac:dyDescent="0.25">
      <c r="A837" s="158">
        <v>1</v>
      </c>
      <c r="B837" s="158">
        <v>17</v>
      </c>
      <c r="C837" s="158" t="s">
        <v>14427</v>
      </c>
      <c r="D837" s="159">
        <v>1742660</v>
      </c>
      <c r="E837" s="160" t="s">
        <v>2533</v>
      </c>
      <c r="F837" s="150">
        <v>95</v>
      </c>
      <c r="G837" s="150">
        <v>0</v>
      </c>
      <c r="H837" s="150"/>
      <c r="I837" s="150">
        <v>4</v>
      </c>
      <c r="J837" s="150">
        <v>0</v>
      </c>
      <c r="K837" s="150">
        <v>99</v>
      </c>
      <c r="L837" s="150">
        <v>586</v>
      </c>
      <c r="M837" s="161">
        <v>0.16894197952218429</v>
      </c>
      <c r="N837" s="150">
        <v>99</v>
      </c>
      <c r="O837" s="150">
        <v>99</v>
      </c>
      <c r="P837" s="150">
        <v>99</v>
      </c>
      <c r="Q837" s="162">
        <v>104.77590000000002</v>
      </c>
      <c r="R837" s="162">
        <v>106.70120000000003</v>
      </c>
    </row>
    <row r="838" spans="1:18" x14ac:dyDescent="0.25">
      <c r="A838" s="158">
        <v>1</v>
      </c>
      <c r="B838" s="158">
        <v>17</v>
      </c>
      <c r="C838" s="158" t="s">
        <v>14427</v>
      </c>
      <c r="D838" s="159">
        <v>1742690</v>
      </c>
      <c r="E838" s="160" t="s">
        <v>2534</v>
      </c>
      <c r="F838" s="150">
        <v>52</v>
      </c>
      <c r="G838" s="150">
        <v>0</v>
      </c>
      <c r="H838" s="150"/>
      <c r="I838" s="150">
        <v>3</v>
      </c>
      <c r="J838" s="150">
        <v>0</v>
      </c>
      <c r="K838" s="150">
        <v>55</v>
      </c>
      <c r="L838" s="150">
        <v>360</v>
      </c>
      <c r="M838" s="161">
        <v>0.15277777777777779</v>
      </c>
      <c r="N838" s="150">
        <v>55</v>
      </c>
      <c r="O838" s="150">
        <v>55</v>
      </c>
      <c r="P838" s="150">
        <v>55</v>
      </c>
      <c r="Q838" s="162">
        <v>55.000000000000007</v>
      </c>
      <c r="R838" s="162">
        <v>55.000000000000007</v>
      </c>
    </row>
    <row r="839" spans="1:18" x14ac:dyDescent="0.25">
      <c r="A839" s="158">
        <v>1</v>
      </c>
      <c r="B839" s="158">
        <v>17</v>
      </c>
      <c r="C839" s="158" t="s">
        <v>14427</v>
      </c>
      <c r="D839" s="159">
        <v>1742720</v>
      </c>
      <c r="E839" s="160" t="s">
        <v>2535</v>
      </c>
      <c r="F839" s="150">
        <v>29</v>
      </c>
      <c r="G839" s="150">
        <v>0</v>
      </c>
      <c r="H839" s="150"/>
      <c r="I839" s="150">
        <v>0</v>
      </c>
      <c r="J839" s="150">
        <v>0</v>
      </c>
      <c r="K839" s="150">
        <v>29</v>
      </c>
      <c r="L839" s="150">
        <v>419</v>
      </c>
      <c r="M839" s="161">
        <v>6.9212410501193311E-2</v>
      </c>
      <c r="N839" s="150">
        <v>29</v>
      </c>
      <c r="O839" s="150">
        <v>0</v>
      </c>
      <c r="P839" s="150">
        <v>29</v>
      </c>
      <c r="Q839" s="162">
        <v>29</v>
      </c>
      <c r="R839" s="162">
        <v>29</v>
      </c>
    </row>
    <row r="840" spans="1:18" x14ac:dyDescent="0.25">
      <c r="A840" s="158">
        <v>1</v>
      </c>
      <c r="B840" s="158">
        <v>17</v>
      </c>
      <c r="C840" s="158" t="s">
        <v>14427</v>
      </c>
      <c r="D840" s="159">
        <v>1742790</v>
      </c>
      <c r="E840" s="160" t="s">
        <v>2536</v>
      </c>
      <c r="F840" s="150">
        <v>156</v>
      </c>
      <c r="G840" s="150">
        <v>0</v>
      </c>
      <c r="H840" s="150"/>
      <c r="I840" s="150">
        <v>4</v>
      </c>
      <c r="J840" s="150">
        <v>0</v>
      </c>
      <c r="K840" s="150">
        <v>160</v>
      </c>
      <c r="L840" s="150">
        <v>1487</v>
      </c>
      <c r="M840" s="161">
        <v>0.10759919300605246</v>
      </c>
      <c r="N840" s="150">
        <v>160</v>
      </c>
      <c r="O840" s="150">
        <v>0</v>
      </c>
      <c r="P840" s="150">
        <v>160</v>
      </c>
      <c r="Q840" s="162">
        <v>160</v>
      </c>
      <c r="R840" s="162">
        <v>160</v>
      </c>
    </row>
    <row r="841" spans="1:18" x14ac:dyDescent="0.25">
      <c r="A841" s="158">
        <v>1</v>
      </c>
      <c r="B841" s="158">
        <v>17</v>
      </c>
      <c r="C841" s="158" t="s">
        <v>14427</v>
      </c>
      <c r="D841" s="159">
        <v>1742840</v>
      </c>
      <c r="E841" s="160" t="s">
        <v>2537</v>
      </c>
      <c r="F841" s="150">
        <v>50</v>
      </c>
      <c r="G841" s="150">
        <v>0</v>
      </c>
      <c r="H841" s="150"/>
      <c r="I841" s="150">
        <v>1</v>
      </c>
      <c r="J841" s="150">
        <v>0</v>
      </c>
      <c r="K841" s="150">
        <v>51</v>
      </c>
      <c r="L841" s="150">
        <v>2235</v>
      </c>
      <c r="M841" s="161">
        <v>2.281879194630872E-2</v>
      </c>
      <c r="N841" s="150">
        <v>51</v>
      </c>
      <c r="O841" s="150">
        <v>0</v>
      </c>
      <c r="P841" s="150">
        <v>0</v>
      </c>
      <c r="Q841" s="162">
        <v>0</v>
      </c>
      <c r="R841" s="162">
        <v>0</v>
      </c>
    </row>
    <row r="842" spans="1:18" x14ac:dyDescent="0.25">
      <c r="A842" s="158">
        <v>1</v>
      </c>
      <c r="B842" s="158">
        <v>17</v>
      </c>
      <c r="C842" s="158" t="s">
        <v>14427</v>
      </c>
      <c r="D842" s="159">
        <v>1742900</v>
      </c>
      <c r="E842" s="160" t="s">
        <v>2538</v>
      </c>
      <c r="F842" s="150">
        <v>73</v>
      </c>
      <c r="G842" s="150">
        <v>0</v>
      </c>
      <c r="H842" s="150"/>
      <c r="I842" s="150">
        <v>1</v>
      </c>
      <c r="J842" s="150">
        <v>0</v>
      </c>
      <c r="K842" s="150">
        <v>74</v>
      </c>
      <c r="L842" s="150">
        <v>617</v>
      </c>
      <c r="M842" s="161">
        <v>0.11993517017828201</v>
      </c>
      <c r="N842" s="150">
        <v>74</v>
      </c>
      <c r="O842" s="150">
        <v>0</v>
      </c>
      <c r="P842" s="150">
        <v>74</v>
      </c>
      <c r="Q842" s="162">
        <v>74</v>
      </c>
      <c r="R842" s="162">
        <v>74</v>
      </c>
    </row>
    <row r="843" spans="1:18" x14ac:dyDescent="0.25">
      <c r="A843" s="158">
        <v>1</v>
      </c>
      <c r="B843" s="158">
        <v>17</v>
      </c>
      <c r="C843" s="158" t="s">
        <v>14427</v>
      </c>
      <c r="D843" s="159">
        <v>1742960</v>
      </c>
      <c r="E843" s="160" t="s">
        <v>2539</v>
      </c>
      <c r="F843" s="150">
        <v>59</v>
      </c>
      <c r="G843" s="150">
        <v>0</v>
      </c>
      <c r="H843" s="150"/>
      <c r="I843" s="150">
        <v>2</v>
      </c>
      <c r="J843" s="150">
        <v>0</v>
      </c>
      <c r="K843" s="150">
        <v>61</v>
      </c>
      <c r="L843" s="150">
        <v>867</v>
      </c>
      <c r="M843" s="161">
        <v>7.0357554786620535E-2</v>
      </c>
      <c r="N843" s="150">
        <v>61</v>
      </c>
      <c r="O843" s="150">
        <v>0</v>
      </c>
      <c r="P843" s="150">
        <v>61</v>
      </c>
      <c r="Q843" s="162">
        <v>61.000000000000007</v>
      </c>
      <c r="R843" s="162">
        <v>61.000000000000007</v>
      </c>
    </row>
    <row r="844" spans="1:18" x14ac:dyDescent="0.25">
      <c r="A844" s="158">
        <v>1</v>
      </c>
      <c r="B844" s="158">
        <v>17</v>
      </c>
      <c r="C844" s="158" t="s">
        <v>14427</v>
      </c>
      <c r="D844" s="159">
        <v>1743020</v>
      </c>
      <c r="E844" s="160" t="s">
        <v>2540</v>
      </c>
      <c r="F844" s="150">
        <v>112</v>
      </c>
      <c r="G844" s="150">
        <v>0</v>
      </c>
      <c r="H844" s="150"/>
      <c r="I844" s="150">
        <v>2</v>
      </c>
      <c r="J844" s="150">
        <v>0</v>
      </c>
      <c r="K844" s="150">
        <v>114</v>
      </c>
      <c r="L844" s="150">
        <v>1035</v>
      </c>
      <c r="M844" s="161">
        <v>0.11014492753623188</v>
      </c>
      <c r="N844" s="150">
        <v>114</v>
      </c>
      <c r="O844" s="150">
        <v>0</v>
      </c>
      <c r="P844" s="150">
        <v>114</v>
      </c>
      <c r="Q844" s="162">
        <v>114</v>
      </c>
      <c r="R844" s="162">
        <v>114</v>
      </c>
    </row>
    <row r="845" spans="1:18" x14ac:dyDescent="0.25">
      <c r="A845" s="158">
        <v>1</v>
      </c>
      <c r="B845" s="158">
        <v>17</v>
      </c>
      <c r="C845" s="158" t="s">
        <v>14427</v>
      </c>
      <c r="D845" s="159">
        <v>1743050</v>
      </c>
      <c r="E845" s="160" t="s">
        <v>2541</v>
      </c>
      <c r="F845" s="150">
        <v>136</v>
      </c>
      <c r="G845" s="150">
        <v>0</v>
      </c>
      <c r="H845" s="150"/>
      <c r="I845" s="150">
        <v>5</v>
      </c>
      <c r="J845" s="150">
        <v>0</v>
      </c>
      <c r="K845" s="150">
        <v>141</v>
      </c>
      <c r="L845" s="150">
        <v>639</v>
      </c>
      <c r="M845" s="161">
        <v>0.22065727699530516</v>
      </c>
      <c r="N845" s="150">
        <v>141</v>
      </c>
      <c r="O845" s="150">
        <v>141</v>
      </c>
      <c r="P845" s="150">
        <v>141</v>
      </c>
      <c r="Q845" s="162">
        <v>172.08284999999998</v>
      </c>
      <c r="R845" s="162">
        <v>182.44379999999998</v>
      </c>
    </row>
    <row r="846" spans="1:18" x14ac:dyDescent="0.25">
      <c r="A846" s="158">
        <v>1</v>
      </c>
      <c r="B846" s="158">
        <v>17</v>
      </c>
      <c r="C846" s="158" t="s">
        <v>14427</v>
      </c>
      <c r="D846" s="163">
        <v>1743110</v>
      </c>
      <c r="E846" s="164" t="s">
        <v>2542</v>
      </c>
      <c r="F846" s="155">
        <v>447</v>
      </c>
      <c r="G846" s="155">
        <v>0</v>
      </c>
      <c r="H846" s="155"/>
      <c r="I846" s="155">
        <v>6</v>
      </c>
      <c r="J846" s="155">
        <v>0</v>
      </c>
      <c r="K846" s="155">
        <v>453</v>
      </c>
      <c r="L846" s="155">
        <v>6139</v>
      </c>
      <c r="M846" s="165">
        <v>7.3790519628604001E-2</v>
      </c>
      <c r="N846" s="155">
        <v>453</v>
      </c>
      <c r="O846" s="155">
        <v>0</v>
      </c>
      <c r="P846" s="155">
        <v>453</v>
      </c>
      <c r="Q846" s="166">
        <v>453</v>
      </c>
      <c r="R846" s="166">
        <v>453</v>
      </c>
    </row>
    <row r="847" spans="1:18" x14ac:dyDescent="0.25">
      <c r="A847" s="158">
        <v>1</v>
      </c>
      <c r="B847" s="158">
        <v>17</v>
      </c>
      <c r="C847" s="158" t="s">
        <v>14427</v>
      </c>
      <c r="D847" s="159">
        <v>1738070</v>
      </c>
      <c r="E847" s="160" t="s">
        <v>2543</v>
      </c>
      <c r="F847" s="150">
        <v>62</v>
      </c>
      <c r="G847" s="150">
        <v>0</v>
      </c>
      <c r="H847" s="150"/>
      <c r="I847" s="150">
        <v>1</v>
      </c>
      <c r="J847" s="150">
        <v>0</v>
      </c>
      <c r="K847" s="150">
        <v>63</v>
      </c>
      <c r="L847" s="150">
        <v>445</v>
      </c>
      <c r="M847" s="161">
        <v>0.14157303370786517</v>
      </c>
      <c r="N847" s="150">
        <v>63</v>
      </c>
      <c r="O847" s="150">
        <v>0</v>
      </c>
      <c r="P847" s="150">
        <v>63</v>
      </c>
      <c r="Q847" s="162">
        <v>63</v>
      </c>
      <c r="R847" s="162">
        <v>63</v>
      </c>
    </row>
    <row r="848" spans="1:18" x14ac:dyDescent="0.25">
      <c r="A848" s="158">
        <v>1</v>
      </c>
      <c r="B848" s="158">
        <v>17</v>
      </c>
      <c r="C848" s="158" t="s">
        <v>14427</v>
      </c>
      <c r="D848" s="159">
        <v>1701422</v>
      </c>
      <c r="E848" s="160" t="s">
        <v>2544</v>
      </c>
      <c r="F848" s="150">
        <v>54</v>
      </c>
      <c r="G848" s="150">
        <v>0</v>
      </c>
      <c r="H848" s="150"/>
      <c r="I848" s="150">
        <v>3</v>
      </c>
      <c r="J848" s="150">
        <v>0</v>
      </c>
      <c r="K848" s="150">
        <v>57</v>
      </c>
      <c r="L848" s="150">
        <v>534</v>
      </c>
      <c r="M848" s="161">
        <v>0.10674157303370786</v>
      </c>
      <c r="N848" s="150">
        <v>57</v>
      </c>
      <c r="O848" s="150">
        <v>0</v>
      </c>
      <c r="P848" s="150">
        <v>57</v>
      </c>
      <c r="Q848" s="162">
        <v>57</v>
      </c>
      <c r="R848" s="162">
        <v>57</v>
      </c>
    </row>
    <row r="849" spans="1:18" x14ac:dyDescent="0.25">
      <c r="A849" s="158">
        <v>1</v>
      </c>
      <c r="B849" s="158">
        <v>17</v>
      </c>
      <c r="C849" s="158" t="s">
        <v>14427</v>
      </c>
      <c r="D849" s="159">
        <v>1717040</v>
      </c>
      <c r="E849" s="160" t="s">
        <v>2545</v>
      </c>
      <c r="F849" s="150">
        <v>310</v>
      </c>
      <c r="G849" s="150">
        <v>0</v>
      </c>
      <c r="H849" s="150"/>
      <c r="I849" s="150">
        <v>5</v>
      </c>
      <c r="J849" s="150">
        <v>0</v>
      </c>
      <c r="K849" s="150">
        <v>315</v>
      </c>
      <c r="L849" s="150">
        <v>3064</v>
      </c>
      <c r="M849" s="161">
        <v>0.10280678851174935</v>
      </c>
      <c r="N849" s="150">
        <v>315</v>
      </c>
      <c r="O849" s="150">
        <v>0</v>
      </c>
      <c r="P849" s="150">
        <v>315</v>
      </c>
      <c r="Q849" s="162">
        <v>315</v>
      </c>
      <c r="R849" s="162">
        <v>315</v>
      </c>
    </row>
    <row r="850" spans="1:18" x14ac:dyDescent="0.25">
      <c r="A850" s="158">
        <v>1</v>
      </c>
      <c r="B850" s="158">
        <v>17</v>
      </c>
      <c r="C850" s="158" t="s">
        <v>14427</v>
      </c>
      <c r="D850" s="159">
        <v>1743330</v>
      </c>
      <c r="E850" s="160" t="s">
        <v>2546</v>
      </c>
      <c r="F850" s="150">
        <v>505</v>
      </c>
      <c r="G850" s="150">
        <v>0</v>
      </c>
      <c r="H850" s="150"/>
      <c r="I850" s="150">
        <v>15</v>
      </c>
      <c r="J850" s="150">
        <v>0</v>
      </c>
      <c r="K850" s="150">
        <v>520</v>
      </c>
      <c r="L850" s="150">
        <v>6289</v>
      </c>
      <c r="M850" s="161">
        <v>8.2684051518524412E-2</v>
      </c>
      <c r="N850" s="150">
        <v>520</v>
      </c>
      <c r="O850" s="150">
        <v>0</v>
      </c>
      <c r="P850" s="150">
        <v>520</v>
      </c>
      <c r="Q850" s="162">
        <v>520</v>
      </c>
      <c r="R850" s="162">
        <v>520</v>
      </c>
    </row>
    <row r="851" spans="1:18" x14ac:dyDescent="0.25">
      <c r="A851" s="158">
        <v>1</v>
      </c>
      <c r="B851" s="158">
        <v>17</v>
      </c>
      <c r="C851" s="158" t="s">
        <v>14427</v>
      </c>
      <c r="D851" s="159">
        <v>1743380</v>
      </c>
      <c r="E851" s="160" t="s">
        <v>2547</v>
      </c>
      <c r="F851" s="150">
        <v>280</v>
      </c>
      <c r="G851" s="150">
        <v>0</v>
      </c>
      <c r="H851" s="150"/>
      <c r="I851" s="150">
        <v>4</v>
      </c>
      <c r="J851" s="150">
        <v>0</v>
      </c>
      <c r="K851" s="150">
        <v>284</v>
      </c>
      <c r="L851" s="150">
        <v>1175</v>
      </c>
      <c r="M851" s="161">
        <v>0.24170212765957447</v>
      </c>
      <c r="N851" s="150">
        <v>284</v>
      </c>
      <c r="O851" s="150">
        <v>284</v>
      </c>
      <c r="P851" s="150">
        <v>284</v>
      </c>
      <c r="Q851" s="162">
        <v>377.85687499999995</v>
      </c>
      <c r="R851" s="162">
        <v>433.34999999999997</v>
      </c>
    </row>
    <row r="852" spans="1:18" x14ac:dyDescent="0.25">
      <c r="A852" s="158">
        <v>1</v>
      </c>
      <c r="B852" s="158">
        <v>17</v>
      </c>
      <c r="C852" s="158" t="s">
        <v>14427</v>
      </c>
      <c r="D852" s="159">
        <v>1743960</v>
      </c>
      <c r="E852" s="160" t="s">
        <v>2548</v>
      </c>
      <c r="F852" s="150">
        <v>400</v>
      </c>
      <c r="G852" s="150">
        <v>0</v>
      </c>
      <c r="H852" s="150"/>
      <c r="I852" s="150">
        <v>18</v>
      </c>
      <c r="J852" s="150">
        <v>0</v>
      </c>
      <c r="K852" s="150">
        <v>418</v>
      </c>
      <c r="L852" s="150">
        <v>7360</v>
      </c>
      <c r="M852" s="161">
        <v>5.6793478260869563E-2</v>
      </c>
      <c r="N852" s="150">
        <v>418</v>
      </c>
      <c r="O852" s="150">
        <v>0</v>
      </c>
      <c r="P852" s="150">
        <v>418</v>
      </c>
      <c r="Q852" s="162">
        <v>418</v>
      </c>
      <c r="R852" s="162">
        <v>418</v>
      </c>
    </row>
    <row r="853" spans="1:18" x14ac:dyDescent="0.25">
      <c r="A853" s="158">
        <v>1</v>
      </c>
      <c r="B853" s="158">
        <v>17</v>
      </c>
      <c r="C853" s="158" t="s">
        <v>14427</v>
      </c>
      <c r="D853" s="159">
        <v>1743800</v>
      </c>
      <c r="E853" s="160" t="s">
        <v>2549</v>
      </c>
      <c r="F853" s="150">
        <v>137</v>
      </c>
      <c r="G853" s="150">
        <v>0</v>
      </c>
      <c r="H853" s="150"/>
      <c r="I853" s="150">
        <v>2</v>
      </c>
      <c r="J853" s="150">
        <v>0</v>
      </c>
      <c r="K853" s="150">
        <v>139</v>
      </c>
      <c r="L853" s="150">
        <v>559</v>
      </c>
      <c r="M853" s="161">
        <v>0.24865831842576028</v>
      </c>
      <c r="N853" s="150">
        <v>139</v>
      </c>
      <c r="O853" s="150">
        <v>139</v>
      </c>
      <c r="P853" s="150">
        <v>139</v>
      </c>
      <c r="Q853" s="162">
        <v>189.48467500000001</v>
      </c>
      <c r="R853" s="162">
        <v>221.71800000000002</v>
      </c>
    </row>
    <row r="854" spans="1:18" x14ac:dyDescent="0.25">
      <c r="A854" s="158">
        <v>1</v>
      </c>
      <c r="B854" s="158">
        <v>17</v>
      </c>
      <c r="C854" s="158" t="s">
        <v>14427</v>
      </c>
      <c r="D854" s="159">
        <v>1743860</v>
      </c>
      <c r="E854" s="160" t="s">
        <v>2550</v>
      </c>
      <c r="F854" s="150">
        <v>609</v>
      </c>
      <c r="G854" s="150">
        <v>0</v>
      </c>
      <c r="H854" s="150"/>
      <c r="I854" s="150">
        <v>8</v>
      </c>
      <c r="J854" s="150">
        <v>0</v>
      </c>
      <c r="K854" s="150">
        <v>617</v>
      </c>
      <c r="L854" s="150">
        <v>2434</v>
      </c>
      <c r="M854" s="161">
        <v>0.25349219391947414</v>
      </c>
      <c r="N854" s="150">
        <v>617</v>
      </c>
      <c r="O854" s="150">
        <v>617</v>
      </c>
      <c r="P854" s="150">
        <v>617</v>
      </c>
      <c r="Q854" s="162">
        <v>854.46905000000004</v>
      </c>
      <c r="R854" s="162">
        <v>1012.4680000000001</v>
      </c>
    </row>
    <row r="855" spans="1:18" x14ac:dyDescent="0.25">
      <c r="A855" s="158">
        <v>1</v>
      </c>
      <c r="B855" s="158">
        <v>17</v>
      </c>
      <c r="C855" s="158" t="s">
        <v>14427</v>
      </c>
      <c r="D855" s="159">
        <v>1743890</v>
      </c>
      <c r="E855" s="160" t="s">
        <v>2551</v>
      </c>
      <c r="F855" s="150">
        <v>427</v>
      </c>
      <c r="G855" s="150">
        <v>0</v>
      </c>
      <c r="H855" s="150"/>
      <c r="I855" s="150">
        <v>6</v>
      </c>
      <c r="J855" s="150">
        <v>0</v>
      </c>
      <c r="K855" s="150">
        <v>433</v>
      </c>
      <c r="L855" s="150">
        <v>2805</v>
      </c>
      <c r="M855" s="161">
        <v>0.15436720142602495</v>
      </c>
      <c r="N855" s="150">
        <v>433</v>
      </c>
      <c r="O855" s="150">
        <v>433</v>
      </c>
      <c r="P855" s="150">
        <v>433</v>
      </c>
      <c r="Q855" s="162">
        <v>433</v>
      </c>
      <c r="R855" s="162">
        <v>433</v>
      </c>
    </row>
    <row r="856" spans="1:18" x14ac:dyDescent="0.25">
      <c r="A856" s="158">
        <v>3</v>
      </c>
      <c r="B856" s="158">
        <v>17</v>
      </c>
      <c r="C856" s="158" t="s">
        <v>14427</v>
      </c>
      <c r="D856" s="159">
        <v>1799998</v>
      </c>
      <c r="E856" s="160" t="s">
        <v>14428</v>
      </c>
      <c r="F856" s="150">
        <v>0</v>
      </c>
      <c r="G856" s="150">
        <v>0</v>
      </c>
      <c r="H856" s="150"/>
      <c r="I856" s="150">
        <v>0</v>
      </c>
      <c r="J856" s="150">
        <v>0</v>
      </c>
      <c r="K856" s="150">
        <v>0</v>
      </c>
      <c r="L856" s="150">
        <v>0</v>
      </c>
      <c r="M856" s="161">
        <v>0</v>
      </c>
      <c r="N856" s="150">
        <v>0</v>
      </c>
      <c r="O856" s="150">
        <v>0</v>
      </c>
      <c r="P856" s="150">
        <v>0</v>
      </c>
      <c r="Q856" s="162">
        <v>0</v>
      </c>
      <c r="R856" s="162">
        <v>0</v>
      </c>
    </row>
    <row r="857" spans="1:18" x14ac:dyDescent="0.25">
      <c r="A857" s="158">
        <v>4</v>
      </c>
      <c r="B857" s="158">
        <v>17</v>
      </c>
      <c r="C857" s="158" t="s">
        <v>14427</v>
      </c>
      <c r="D857" s="159">
        <v>1799999</v>
      </c>
      <c r="E857" s="160" t="s">
        <v>14429</v>
      </c>
      <c r="F857" s="150">
        <v>0</v>
      </c>
      <c r="G857" s="150">
        <v>0</v>
      </c>
      <c r="H857" s="150">
        <v>746</v>
      </c>
      <c r="I857" s="150">
        <v>0</v>
      </c>
      <c r="J857" s="150">
        <v>0</v>
      </c>
      <c r="K857" s="150">
        <v>746</v>
      </c>
      <c r="L857" s="150">
        <v>746</v>
      </c>
      <c r="M857" s="161">
        <v>1</v>
      </c>
      <c r="N857" s="150">
        <v>746</v>
      </c>
      <c r="O857" s="150">
        <v>746</v>
      </c>
      <c r="P857" s="150">
        <v>746</v>
      </c>
      <c r="Q857" s="162">
        <v>773.5</v>
      </c>
      <c r="R857" s="162">
        <v>801</v>
      </c>
    </row>
    <row r="858" spans="1:18" x14ac:dyDescent="0.25">
      <c r="A858" s="167"/>
      <c r="B858" s="167"/>
      <c r="C858" s="167"/>
      <c r="D858" s="167"/>
      <c r="E858" s="167"/>
      <c r="F858" s="168"/>
      <c r="G858" s="168"/>
      <c r="H858" s="168"/>
      <c r="I858" s="168"/>
      <c r="J858" s="168"/>
      <c r="K858" s="168"/>
      <c r="L858" s="168"/>
      <c r="M858" s="169"/>
      <c r="N858" s="168"/>
      <c r="O858" s="168"/>
      <c r="P858" s="168"/>
      <c r="Q858" s="170"/>
      <c r="R858" s="170"/>
    </row>
    <row r="859" spans="1:18" x14ac:dyDescent="0.25">
      <c r="E859" s="137" t="s">
        <v>14430</v>
      </c>
      <c r="F859" s="134">
        <f t="shared" ref="F859:L859" si="0">SUM(F5:F857)</f>
        <v>310010</v>
      </c>
      <c r="G859" s="134">
        <f t="shared" si="0"/>
        <v>449</v>
      </c>
      <c r="H859" s="134">
        <f t="shared" si="0"/>
        <v>746</v>
      </c>
      <c r="I859" s="134">
        <f t="shared" si="0"/>
        <v>7303</v>
      </c>
      <c r="J859" s="134">
        <f t="shared" si="0"/>
        <v>0</v>
      </c>
      <c r="K859" s="134">
        <f>SUM(K5:K857)</f>
        <v>318508</v>
      </c>
      <c r="L859" s="134">
        <f t="shared" si="0"/>
        <v>2096603</v>
      </c>
    </row>
    <row r="860" spans="1:18" x14ac:dyDescent="0.25">
      <c r="K860" s="171">
        <f>+K859-K857</f>
        <v>317762</v>
      </c>
      <c r="L860" s="171">
        <v>-746</v>
      </c>
    </row>
    <row r="861" spans="1:18" x14ac:dyDescent="0.25">
      <c r="L861" s="171">
        <f>SUM(L859:L860)</f>
        <v>2095857</v>
      </c>
    </row>
  </sheetData>
  <pageMargins left="0.25" right="0.25" top="0.75" bottom="0.75" header="0.3" footer="0.3"/>
  <pageSetup scale="62" fitToHeight="0" orientation="landscape" horizontalDpi="4294967294" verticalDpi="4294967294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FF34-0687-4E70-AA94-30971BCBB909}">
  <dimension ref="A1:G856"/>
  <sheetViews>
    <sheetView workbookViewId="0">
      <pane ySplit="2" topLeftCell="A828" activePane="bottomLeft" state="frozen"/>
      <selection pane="bottomLeft" activeCell="B859" sqref="B859"/>
    </sheetView>
  </sheetViews>
  <sheetFormatPr defaultRowHeight="15" x14ac:dyDescent="0.25"/>
  <cols>
    <col min="1" max="1" width="9.140625" style="94"/>
    <col min="2" max="2" width="59.85546875" style="94" bestFit="1" customWidth="1"/>
    <col min="3" max="4" width="13.42578125" style="95" customWidth="1"/>
    <col min="5" max="5" width="13.42578125" style="96" customWidth="1"/>
    <col min="6" max="6" width="13.42578125" style="95" customWidth="1"/>
    <col min="7" max="7" width="13.42578125" style="96" customWidth="1"/>
  </cols>
  <sheetData>
    <row r="1" spans="1:7" x14ac:dyDescent="0.25">
      <c r="A1" s="93" t="s">
        <v>2586</v>
      </c>
    </row>
    <row r="2" spans="1:7" ht="45" x14ac:dyDescent="0.25">
      <c r="A2" s="97" t="s">
        <v>2579</v>
      </c>
      <c r="B2" s="97" t="s">
        <v>2580</v>
      </c>
      <c r="C2" s="98" t="s">
        <v>2587</v>
      </c>
      <c r="D2" s="98" t="s">
        <v>2582</v>
      </c>
      <c r="E2" s="99" t="s">
        <v>2583</v>
      </c>
      <c r="F2" s="98" t="s">
        <v>1705</v>
      </c>
      <c r="G2" s="100" t="s">
        <v>2588</v>
      </c>
    </row>
    <row r="3" spans="1:7" x14ac:dyDescent="0.25">
      <c r="A3" s="101">
        <v>1701413</v>
      </c>
      <c r="B3" s="101" t="s">
        <v>1706</v>
      </c>
      <c r="C3" s="102">
        <v>143</v>
      </c>
      <c r="D3" s="102">
        <v>923</v>
      </c>
      <c r="E3" s="103">
        <v>0.15492957746478872</v>
      </c>
      <c r="F3" s="102">
        <v>5568</v>
      </c>
      <c r="G3" s="104" t="s">
        <v>2589</v>
      </c>
    </row>
    <row r="4" spans="1:7" x14ac:dyDescent="0.25">
      <c r="A4" s="101">
        <v>1700105</v>
      </c>
      <c r="B4" s="101" t="s">
        <v>1707</v>
      </c>
      <c r="C4" s="102">
        <v>49</v>
      </c>
      <c r="D4" s="102">
        <v>376</v>
      </c>
      <c r="E4" s="103">
        <v>0.13031914893617022</v>
      </c>
      <c r="F4" s="102">
        <v>2408</v>
      </c>
      <c r="G4" s="104" t="s">
        <v>2589</v>
      </c>
    </row>
    <row r="5" spans="1:7" x14ac:dyDescent="0.25">
      <c r="A5" s="101">
        <v>1703150</v>
      </c>
      <c r="B5" s="101" t="s">
        <v>1708</v>
      </c>
      <c r="C5" s="102">
        <v>467</v>
      </c>
      <c r="D5" s="102">
        <v>3765</v>
      </c>
      <c r="E5" s="103">
        <v>0.12403718459495353</v>
      </c>
      <c r="F5" s="102">
        <v>35575</v>
      </c>
      <c r="G5" s="104" t="s">
        <v>2590</v>
      </c>
    </row>
    <row r="6" spans="1:7" x14ac:dyDescent="0.25">
      <c r="A6" s="101">
        <v>1732580</v>
      </c>
      <c r="B6" s="101" t="s">
        <v>1709</v>
      </c>
      <c r="C6" s="102">
        <v>156</v>
      </c>
      <c r="D6" s="102">
        <v>4611</v>
      </c>
      <c r="E6" s="103">
        <v>3.3832140533506833E-2</v>
      </c>
      <c r="F6" s="102">
        <v>65235</v>
      </c>
      <c r="G6" s="104" t="s">
        <v>2590</v>
      </c>
    </row>
    <row r="7" spans="1:7" x14ac:dyDescent="0.25">
      <c r="A7" s="101">
        <v>1703210</v>
      </c>
      <c r="B7" s="101" t="s">
        <v>1710</v>
      </c>
      <c r="C7" s="102">
        <v>16</v>
      </c>
      <c r="D7" s="102">
        <v>84</v>
      </c>
      <c r="E7" s="103">
        <v>0.19047619047619047</v>
      </c>
      <c r="F7" s="102">
        <v>761</v>
      </c>
      <c r="G7" s="104" t="s">
        <v>2589</v>
      </c>
    </row>
    <row r="8" spans="1:7" x14ac:dyDescent="0.25">
      <c r="A8" s="101">
        <v>1703270</v>
      </c>
      <c r="B8" s="101" t="s">
        <v>1711</v>
      </c>
      <c r="C8" s="102">
        <v>8</v>
      </c>
      <c r="D8" s="102">
        <v>162</v>
      </c>
      <c r="E8" s="103">
        <v>4.9382716049382713E-2</v>
      </c>
      <c r="F8" s="102">
        <v>1377</v>
      </c>
      <c r="G8" s="104" t="s">
        <v>2589</v>
      </c>
    </row>
    <row r="9" spans="1:7" x14ac:dyDescent="0.25">
      <c r="A9" s="101">
        <v>1703300</v>
      </c>
      <c r="B9" s="101" t="s">
        <v>1712</v>
      </c>
      <c r="C9" s="102">
        <v>51</v>
      </c>
      <c r="D9" s="102">
        <v>473</v>
      </c>
      <c r="E9" s="103">
        <v>0.10782241014799154</v>
      </c>
      <c r="F9" s="102">
        <v>3020</v>
      </c>
      <c r="G9" s="104" t="s">
        <v>2589</v>
      </c>
    </row>
    <row r="10" spans="1:7" x14ac:dyDescent="0.25">
      <c r="A10" s="101">
        <v>1703420</v>
      </c>
      <c r="B10" s="101" t="s">
        <v>1713</v>
      </c>
      <c r="C10" s="102">
        <v>18</v>
      </c>
      <c r="D10" s="102">
        <v>108</v>
      </c>
      <c r="E10" s="103">
        <v>0.16666666666666666</v>
      </c>
      <c r="F10" s="102">
        <v>881</v>
      </c>
      <c r="G10" s="104" t="s">
        <v>2589</v>
      </c>
    </row>
    <row r="11" spans="1:7" x14ac:dyDescent="0.25">
      <c r="A11" s="101">
        <v>1703450</v>
      </c>
      <c r="B11" s="101" t="s">
        <v>1714</v>
      </c>
      <c r="C11" s="102">
        <v>58</v>
      </c>
      <c r="D11" s="102">
        <v>190</v>
      </c>
      <c r="E11" s="103">
        <v>0.30526315789473685</v>
      </c>
      <c r="F11" s="102">
        <v>1023</v>
      </c>
      <c r="G11" s="104" t="s">
        <v>2589</v>
      </c>
    </row>
    <row r="12" spans="1:7" x14ac:dyDescent="0.25">
      <c r="A12" s="101">
        <v>1703480</v>
      </c>
      <c r="B12" s="101" t="s">
        <v>1715</v>
      </c>
      <c r="C12" s="102">
        <v>275</v>
      </c>
      <c r="D12" s="102">
        <v>1742</v>
      </c>
      <c r="E12" s="103">
        <v>0.15786452353616534</v>
      </c>
      <c r="F12" s="102">
        <v>16232</v>
      </c>
      <c r="G12" s="104" t="s">
        <v>2589</v>
      </c>
    </row>
    <row r="13" spans="1:7" x14ac:dyDescent="0.25">
      <c r="A13" s="101">
        <v>1703510</v>
      </c>
      <c r="B13" s="101" t="s">
        <v>1716</v>
      </c>
      <c r="C13" s="102">
        <v>96</v>
      </c>
      <c r="D13" s="102">
        <v>904</v>
      </c>
      <c r="E13" s="103">
        <v>0.10619469026548672</v>
      </c>
      <c r="F13" s="102">
        <v>4835</v>
      </c>
      <c r="G13" s="104" t="s">
        <v>2589</v>
      </c>
    </row>
    <row r="14" spans="1:7" x14ac:dyDescent="0.25">
      <c r="A14" s="101">
        <v>1703600</v>
      </c>
      <c r="B14" s="101" t="s">
        <v>1717</v>
      </c>
      <c r="C14" s="102">
        <v>1435</v>
      </c>
      <c r="D14" s="102">
        <v>6922</v>
      </c>
      <c r="E14" s="103">
        <v>0.20731002600404508</v>
      </c>
      <c r="F14" s="102">
        <v>46134</v>
      </c>
      <c r="G14" s="104" t="s">
        <v>2590</v>
      </c>
    </row>
    <row r="15" spans="1:7" x14ac:dyDescent="0.25">
      <c r="A15" s="101">
        <v>1703660</v>
      </c>
      <c r="B15" s="101" t="s">
        <v>1718</v>
      </c>
      <c r="C15" s="102">
        <v>49</v>
      </c>
      <c r="D15" s="102">
        <v>341</v>
      </c>
      <c r="E15" s="103">
        <v>0.14369501466275661</v>
      </c>
      <c r="F15" s="102">
        <v>2215</v>
      </c>
      <c r="G15" s="104" t="s">
        <v>2589</v>
      </c>
    </row>
    <row r="16" spans="1:7" x14ac:dyDescent="0.25">
      <c r="A16" s="101">
        <v>1703690</v>
      </c>
      <c r="B16" s="101" t="s">
        <v>1719</v>
      </c>
      <c r="C16" s="102">
        <v>53</v>
      </c>
      <c r="D16" s="102">
        <v>777</v>
      </c>
      <c r="E16" s="103">
        <v>6.8211068211068204E-2</v>
      </c>
      <c r="F16" s="102">
        <v>4743</v>
      </c>
      <c r="G16" s="104" t="s">
        <v>2589</v>
      </c>
    </row>
    <row r="17" spans="1:7" x14ac:dyDescent="0.25">
      <c r="A17" s="101">
        <v>1703750</v>
      </c>
      <c r="B17" s="101" t="s">
        <v>1720</v>
      </c>
      <c r="C17" s="102">
        <v>264</v>
      </c>
      <c r="D17" s="102">
        <v>666</v>
      </c>
      <c r="E17" s="103">
        <v>0.3963963963963964</v>
      </c>
      <c r="F17" s="102">
        <v>6978</v>
      </c>
      <c r="G17" s="104" t="s">
        <v>2589</v>
      </c>
    </row>
    <row r="18" spans="1:7" x14ac:dyDescent="0.25">
      <c r="A18" s="101">
        <v>1703780</v>
      </c>
      <c r="B18" s="101" t="s">
        <v>1721</v>
      </c>
      <c r="C18" s="102">
        <v>141</v>
      </c>
      <c r="D18" s="102">
        <v>518</v>
      </c>
      <c r="E18" s="103">
        <v>0.27220077220077221</v>
      </c>
      <c r="F18" s="102">
        <v>11005</v>
      </c>
      <c r="G18" s="104" t="s">
        <v>2589</v>
      </c>
    </row>
    <row r="19" spans="1:7" x14ac:dyDescent="0.25">
      <c r="A19" s="101">
        <v>1703810</v>
      </c>
      <c r="B19" s="101" t="s">
        <v>1722</v>
      </c>
      <c r="C19" s="102">
        <v>33</v>
      </c>
      <c r="D19" s="102">
        <v>328</v>
      </c>
      <c r="E19" s="103">
        <v>0.10060975609756098</v>
      </c>
      <c r="F19" s="102">
        <v>1983</v>
      </c>
      <c r="G19" s="104" t="s">
        <v>2589</v>
      </c>
    </row>
    <row r="20" spans="1:7" x14ac:dyDescent="0.25">
      <c r="A20" s="101">
        <v>1703840</v>
      </c>
      <c r="B20" s="101" t="s">
        <v>1723</v>
      </c>
      <c r="C20" s="102">
        <v>196</v>
      </c>
      <c r="D20" s="102">
        <v>2975</v>
      </c>
      <c r="E20" s="103">
        <v>6.5882352941176475E-2</v>
      </c>
      <c r="F20" s="102">
        <v>23531</v>
      </c>
      <c r="G20" s="104" t="s">
        <v>2590</v>
      </c>
    </row>
    <row r="21" spans="1:7" x14ac:dyDescent="0.25">
      <c r="A21" s="101">
        <v>1703870</v>
      </c>
      <c r="B21" s="101" t="s">
        <v>1724</v>
      </c>
      <c r="C21" s="102">
        <v>134</v>
      </c>
      <c r="D21" s="102">
        <v>2531</v>
      </c>
      <c r="E21" s="103">
        <v>5.2943500592651127E-2</v>
      </c>
      <c r="F21" s="102">
        <v>44472</v>
      </c>
      <c r="G21" s="104" t="s">
        <v>2590</v>
      </c>
    </row>
    <row r="22" spans="1:7" x14ac:dyDescent="0.25">
      <c r="A22" s="101">
        <v>1703900</v>
      </c>
      <c r="B22" s="101" t="s">
        <v>1725</v>
      </c>
      <c r="C22" s="102">
        <v>100</v>
      </c>
      <c r="D22" s="102">
        <v>2245</v>
      </c>
      <c r="E22" s="103">
        <v>4.4543429844097995E-2</v>
      </c>
      <c r="F22" s="102">
        <v>19847</v>
      </c>
      <c r="G22" s="104" t="s">
        <v>2589</v>
      </c>
    </row>
    <row r="23" spans="1:7" x14ac:dyDescent="0.25">
      <c r="A23" s="101">
        <v>1703930</v>
      </c>
      <c r="B23" s="101" t="s">
        <v>1726</v>
      </c>
      <c r="C23" s="102">
        <v>126</v>
      </c>
      <c r="D23" s="102">
        <v>1221</v>
      </c>
      <c r="E23" s="103">
        <v>0.10319410319410319</v>
      </c>
      <c r="F23" s="102">
        <v>12081</v>
      </c>
      <c r="G23" s="104" t="s">
        <v>2589</v>
      </c>
    </row>
    <row r="24" spans="1:7" x14ac:dyDescent="0.25">
      <c r="A24" s="101">
        <v>1703960</v>
      </c>
      <c r="B24" s="101" t="s">
        <v>1727</v>
      </c>
      <c r="C24" s="102">
        <v>81</v>
      </c>
      <c r="D24" s="102">
        <v>896</v>
      </c>
      <c r="E24" s="103">
        <v>9.0401785714285712E-2</v>
      </c>
      <c r="F24" s="102">
        <v>4520</v>
      </c>
      <c r="G24" s="104" t="s">
        <v>2589</v>
      </c>
    </row>
    <row r="25" spans="1:7" x14ac:dyDescent="0.25">
      <c r="A25" s="101">
        <v>1703990</v>
      </c>
      <c r="B25" s="101" t="s">
        <v>1728</v>
      </c>
      <c r="C25" s="102">
        <v>87</v>
      </c>
      <c r="D25" s="102">
        <v>989</v>
      </c>
      <c r="E25" s="103">
        <v>8.7967644084934279E-2</v>
      </c>
      <c r="F25" s="102">
        <v>6053</v>
      </c>
      <c r="G25" s="104" t="s">
        <v>2589</v>
      </c>
    </row>
    <row r="26" spans="1:7" x14ac:dyDescent="0.25">
      <c r="A26" s="101">
        <v>1704020</v>
      </c>
      <c r="B26" s="101" t="s">
        <v>1729</v>
      </c>
      <c r="C26" s="102">
        <v>369</v>
      </c>
      <c r="D26" s="102">
        <v>1998</v>
      </c>
      <c r="E26" s="103">
        <v>0.18468468468468469</v>
      </c>
      <c r="F26" s="102">
        <v>39543</v>
      </c>
      <c r="G26" s="104" t="s">
        <v>2590</v>
      </c>
    </row>
    <row r="27" spans="1:7" x14ac:dyDescent="0.25">
      <c r="A27" s="101">
        <v>1704140</v>
      </c>
      <c r="B27" s="101" t="s">
        <v>1730</v>
      </c>
      <c r="C27" s="102">
        <v>186</v>
      </c>
      <c r="D27" s="102">
        <v>6285</v>
      </c>
      <c r="E27" s="103">
        <v>2.9594272076372316E-2</v>
      </c>
      <c r="F27" s="102">
        <v>50047</v>
      </c>
      <c r="G27" s="104" t="s">
        <v>2590</v>
      </c>
    </row>
    <row r="28" spans="1:7" x14ac:dyDescent="0.25">
      <c r="A28" s="101">
        <v>1704230</v>
      </c>
      <c r="B28" s="101" t="s">
        <v>1731</v>
      </c>
      <c r="C28" s="102">
        <v>7</v>
      </c>
      <c r="D28" s="102">
        <v>84</v>
      </c>
      <c r="E28" s="103">
        <v>8.3333333333333329E-2</v>
      </c>
      <c r="F28" s="102">
        <v>1290</v>
      </c>
      <c r="G28" s="104" t="s">
        <v>2589</v>
      </c>
    </row>
    <row r="29" spans="1:7" x14ac:dyDescent="0.25">
      <c r="A29" s="101">
        <v>1704200</v>
      </c>
      <c r="B29" s="101" t="s">
        <v>1732</v>
      </c>
      <c r="C29" s="102">
        <v>7</v>
      </c>
      <c r="D29" s="102">
        <v>75</v>
      </c>
      <c r="E29" s="103">
        <v>9.3333333333333338E-2</v>
      </c>
      <c r="F29" s="102">
        <v>804</v>
      </c>
      <c r="G29" s="104" t="s">
        <v>2589</v>
      </c>
    </row>
    <row r="30" spans="1:7" x14ac:dyDescent="0.25">
      <c r="A30" s="101">
        <v>1704260</v>
      </c>
      <c r="B30" s="101" t="s">
        <v>1733</v>
      </c>
      <c r="C30" s="102">
        <v>201</v>
      </c>
      <c r="D30" s="102">
        <v>1935</v>
      </c>
      <c r="E30" s="103">
        <v>0.10387596899224806</v>
      </c>
      <c r="F30" s="102">
        <v>9720</v>
      </c>
      <c r="G30" s="104" t="s">
        <v>2589</v>
      </c>
    </row>
    <row r="31" spans="1:7" x14ac:dyDescent="0.25">
      <c r="A31" s="101">
        <v>1704340</v>
      </c>
      <c r="B31" s="101" t="s">
        <v>1734</v>
      </c>
      <c r="C31" s="102">
        <v>20</v>
      </c>
      <c r="D31" s="102">
        <v>174</v>
      </c>
      <c r="E31" s="103">
        <v>0.11494252873563218</v>
      </c>
      <c r="F31" s="102">
        <v>1835</v>
      </c>
      <c r="G31" s="104" t="s">
        <v>2589</v>
      </c>
    </row>
    <row r="32" spans="1:7" x14ac:dyDescent="0.25">
      <c r="A32" s="101">
        <v>1704380</v>
      </c>
      <c r="B32" s="101" t="s">
        <v>28</v>
      </c>
      <c r="C32" s="102">
        <v>57</v>
      </c>
      <c r="D32" s="102">
        <v>598</v>
      </c>
      <c r="E32" s="103">
        <v>9.5317725752508367E-2</v>
      </c>
      <c r="F32" s="102">
        <v>3523</v>
      </c>
      <c r="G32" s="104" t="s">
        <v>2589</v>
      </c>
    </row>
    <row r="33" spans="1:7" x14ac:dyDescent="0.25">
      <c r="A33" s="101">
        <v>1704440</v>
      </c>
      <c r="B33" s="101" t="s">
        <v>1736</v>
      </c>
      <c r="C33" s="102">
        <v>39</v>
      </c>
      <c r="D33" s="102">
        <v>277</v>
      </c>
      <c r="E33" s="103">
        <v>0.1407942238267148</v>
      </c>
      <c r="F33" s="102">
        <v>1770</v>
      </c>
      <c r="G33" s="104" t="s">
        <v>2589</v>
      </c>
    </row>
    <row r="34" spans="1:7" x14ac:dyDescent="0.25">
      <c r="A34" s="101">
        <v>1704470</v>
      </c>
      <c r="B34" s="101" t="s">
        <v>1737</v>
      </c>
      <c r="C34" s="102">
        <v>89</v>
      </c>
      <c r="D34" s="102">
        <v>973</v>
      </c>
      <c r="E34" s="103">
        <v>9.146968139773895E-2</v>
      </c>
      <c r="F34" s="102">
        <v>5463</v>
      </c>
      <c r="G34" s="104" t="s">
        <v>2589</v>
      </c>
    </row>
    <row r="35" spans="1:7" x14ac:dyDescent="0.25">
      <c r="A35" s="101">
        <v>1704560</v>
      </c>
      <c r="B35" s="101" t="s">
        <v>1738</v>
      </c>
      <c r="C35" s="102">
        <v>83</v>
      </c>
      <c r="D35" s="102">
        <v>749</v>
      </c>
      <c r="E35" s="103">
        <v>0.11081441922563418</v>
      </c>
      <c r="F35" s="102">
        <v>7325</v>
      </c>
      <c r="G35" s="104" t="s">
        <v>2589</v>
      </c>
    </row>
    <row r="36" spans="1:7" x14ac:dyDescent="0.25">
      <c r="A36" s="101">
        <v>1704620</v>
      </c>
      <c r="B36" s="101" t="s">
        <v>1739</v>
      </c>
      <c r="C36" s="102">
        <v>101</v>
      </c>
      <c r="D36" s="102">
        <v>1173</v>
      </c>
      <c r="E36" s="103">
        <v>8.6104006820119358E-2</v>
      </c>
      <c r="F36" s="102">
        <v>6558</v>
      </c>
      <c r="G36" s="104" t="s">
        <v>2589</v>
      </c>
    </row>
    <row r="37" spans="1:7" x14ac:dyDescent="0.25">
      <c r="A37" s="101">
        <v>1704680</v>
      </c>
      <c r="B37" s="101" t="s">
        <v>1740</v>
      </c>
      <c r="C37" s="102">
        <v>2685</v>
      </c>
      <c r="D37" s="102">
        <v>12866</v>
      </c>
      <c r="E37" s="103">
        <v>0.20868956940774133</v>
      </c>
      <c r="F37" s="102">
        <v>67835</v>
      </c>
      <c r="G37" s="104" t="s">
        <v>2590</v>
      </c>
    </row>
    <row r="38" spans="1:7" x14ac:dyDescent="0.25">
      <c r="A38" s="101">
        <v>1704710</v>
      </c>
      <c r="B38" s="101" t="s">
        <v>1741</v>
      </c>
      <c r="C38" s="102">
        <v>1731</v>
      </c>
      <c r="D38" s="102">
        <v>12330</v>
      </c>
      <c r="E38" s="103">
        <v>0.14038929440389294</v>
      </c>
      <c r="F38" s="102">
        <v>73716</v>
      </c>
      <c r="G38" s="104" t="s">
        <v>2590</v>
      </c>
    </row>
    <row r="39" spans="1:7" x14ac:dyDescent="0.25">
      <c r="A39" s="101">
        <v>1704740</v>
      </c>
      <c r="B39" s="101" t="s">
        <v>1742</v>
      </c>
      <c r="C39" s="102">
        <v>9</v>
      </c>
      <c r="D39" s="102">
        <v>378</v>
      </c>
      <c r="E39" s="103">
        <v>2.3809523809523808E-2</v>
      </c>
      <c r="F39" s="102">
        <v>2944</v>
      </c>
      <c r="G39" s="104" t="s">
        <v>2589</v>
      </c>
    </row>
    <row r="40" spans="1:7" x14ac:dyDescent="0.25">
      <c r="A40" s="101">
        <v>1704800</v>
      </c>
      <c r="B40" s="101" t="s">
        <v>1743</v>
      </c>
      <c r="C40" s="102">
        <v>65</v>
      </c>
      <c r="D40" s="102">
        <v>787</v>
      </c>
      <c r="E40" s="103">
        <v>8.2592121982210928E-2</v>
      </c>
      <c r="F40" s="102">
        <v>6420</v>
      </c>
      <c r="G40" s="104" t="s">
        <v>2589</v>
      </c>
    </row>
    <row r="41" spans="1:7" x14ac:dyDescent="0.25">
      <c r="A41" s="101">
        <v>1704920</v>
      </c>
      <c r="B41" s="101" t="s">
        <v>1744</v>
      </c>
      <c r="C41" s="102">
        <v>176</v>
      </c>
      <c r="D41" s="102">
        <v>5100</v>
      </c>
      <c r="E41" s="103">
        <v>3.4509803921568626E-2</v>
      </c>
      <c r="F41" s="102">
        <v>29197</v>
      </c>
      <c r="G41" s="104" t="s">
        <v>2590</v>
      </c>
    </row>
    <row r="42" spans="1:7" x14ac:dyDescent="0.25">
      <c r="A42" s="101">
        <v>1704950</v>
      </c>
      <c r="B42" s="101" t="s">
        <v>1745</v>
      </c>
      <c r="C42" s="102">
        <v>20</v>
      </c>
      <c r="D42" s="102">
        <v>241</v>
      </c>
      <c r="E42" s="103">
        <v>8.2987551867219914E-2</v>
      </c>
      <c r="F42" s="102">
        <v>2194</v>
      </c>
      <c r="G42" s="104" t="s">
        <v>2589</v>
      </c>
    </row>
    <row r="43" spans="1:7" x14ac:dyDescent="0.25">
      <c r="A43" s="101">
        <v>1705050</v>
      </c>
      <c r="B43" s="101" t="s">
        <v>1746</v>
      </c>
      <c r="C43" s="102">
        <v>421</v>
      </c>
      <c r="D43" s="102">
        <v>8753</v>
      </c>
      <c r="E43" s="103">
        <v>4.8097795041699989E-2</v>
      </c>
      <c r="F43" s="102">
        <v>44483</v>
      </c>
      <c r="G43" s="104" t="s">
        <v>2590</v>
      </c>
    </row>
    <row r="44" spans="1:7" x14ac:dyDescent="0.25">
      <c r="A44" s="101">
        <v>1705160</v>
      </c>
      <c r="B44" s="101" t="s">
        <v>1747</v>
      </c>
      <c r="C44" s="102">
        <v>1</v>
      </c>
      <c r="D44" s="102">
        <v>140</v>
      </c>
      <c r="E44" s="103">
        <v>7.1428571428571426E-3</v>
      </c>
      <c r="F44" s="102">
        <v>1153</v>
      </c>
      <c r="G44" s="104" t="s">
        <v>2589</v>
      </c>
    </row>
    <row r="45" spans="1:7" x14ac:dyDescent="0.25">
      <c r="A45" s="101">
        <v>1705190</v>
      </c>
      <c r="B45" s="101" t="s">
        <v>1748</v>
      </c>
      <c r="C45" s="102">
        <v>36</v>
      </c>
      <c r="D45" s="102">
        <v>216</v>
      </c>
      <c r="E45" s="103">
        <v>0.16666666666666666</v>
      </c>
      <c r="F45" s="102">
        <v>2009</v>
      </c>
      <c r="G45" s="104" t="s">
        <v>2589</v>
      </c>
    </row>
    <row r="46" spans="1:7" x14ac:dyDescent="0.25">
      <c r="A46" s="101">
        <v>1705220</v>
      </c>
      <c r="B46" s="101" t="s">
        <v>1749</v>
      </c>
      <c r="C46" s="102">
        <v>327</v>
      </c>
      <c r="D46" s="102">
        <v>6207</v>
      </c>
      <c r="E46" s="103">
        <v>5.2682455292411792E-2</v>
      </c>
      <c r="F46" s="102">
        <v>31506</v>
      </c>
      <c r="G46" s="104" t="s">
        <v>2590</v>
      </c>
    </row>
    <row r="47" spans="1:7" x14ac:dyDescent="0.25">
      <c r="A47" s="101">
        <v>1700010</v>
      </c>
      <c r="B47" s="101" t="s">
        <v>1750</v>
      </c>
      <c r="C47" s="102">
        <v>387</v>
      </c>
      <c r="D47" s="102">
        <v>2510</v>
      </c>
      <c r="E47" s="103">
        <v>0.15418326693227091</v>
      </c>
      <c r="F47" s="102">
        <v>21047</v>
      </c>
      <c r="G47" s="104" t="s">
        <v>2590</v>
      </c>
    </row>
    <row r="48" spans="1:7" x14ac:dyDescent="0.25">
      <c r="A48" s="101">
        <v>1705310</v>
      </c>
      <c r="B48" s="101" t="s">
        <v>1751</v>
      </c>
      <c r="C48" s="102">
        <v>243</v>
      </c>
      <c r="D48" s="102">
        <v>1402</v>
      </c>
      <c r="E48" s="103">
        <v>0.17332382310984309</v>
      </c>
      <c r="F48" s="102">
        <v>7487</v>
      </c>
      <c r="G48" s="104" t="s">
        <v>2589</v>
      </c>
    </row>
    <row r="49" spans="1:7" x14ac:dyDescent="0.25">
      <c r="A49" s="101">
        <v>1705460</v>
      </c>
      <c r="B49" s="101" t="s">
        <v>1752</v>
      </c>
      <c r="C49" s="102">
        <v>57</v>
      </c>
      <c r="D49" s="102">
        <v>330</v>
      </c>
      <c r="E49" s="103">
        <v>0.17272727272727273</v>
      </c>
      <c r="F49" s="102">
        <v>2352</v>
      </c>
      <c r="G49" s="104" t="s">
        <v>2589</v>
      </c>
    </row>
    <row r="50" spans="1:7" x14ac:dyDescent="0.25">
      <c r="A50" s="101">
        <v>1705430</v>
      </c>
      <c r="B50" s="101" t="s">
        <v>1753</v>
      </c>
      <c r="C50" s="102">
        <v>49</v>
      </c>
      <c r="D50" s="102">
        <v>1194</v>
      </c>
      <c r="E50" s="103">
        <v>4.1038525963149081E-2</v>
      </c>
      <c r="F50" s="102">
        <v>6793</v>
      </c>
      <c r="G50" s="104" t="s">
        <v>2589</v>
      </c>
    </row>
    <row r="51" spans="1:7" x14ac:dyDescent="0.25">
      <c r="A51" s="101">
        <v>1705580</v>
      </c>
      <c r="B51" s="101" t="s">
        <v>1754</v>
      </c>
      <c r="C51" s="102">
        <v>248</v>
      </c>
      <c r="D51" s="102">
        <v>977</v>
      </c>
      <c r="E51" s="103">
        <v>0.25383828045035822</v>
      </c>
      <c r="F51" s="102">
        <v>8194</v>
      </c>
      <c r="G51" s="104" t="s">
        <v>2589</v>
      </c>
    </row>
    <row r="52" spans="1:7" x14ac:dyDescent="0.25">
      <c r="A52" s="101">
        <v>1705610</v>
      </c>
      <c r="B52" s="101" t="s">
        <v>1755</v>
      </c>
      <c r="C52" s="102">
        <v>970</v>
      </c>
      <c r="D52" s="102">
        <v>3622</v>
      </c>
      <c r="E52" s="103">
        <v>0.26780784097183874</v>
      </c>
      <c r="F52" s="102">
        <v>36279</v>
      </c>
      <c r="G52" s="104" t="s">
        <v>2590</v>
      </c>
    </row>
    <row r="53" spans="1:7" x14ac:dyDescent="0.25">
      <c r="A53" s="101">
        <v>1705640</v>
      </c>
      <c r="B53" s="101" t="s">
        <v>1756</v>
      </c>
      <c r="C53" s="102">
        <v>872</v>
      </c>
      <c r="D53" s="102">
        <v>5241</v>
      </c>
      <c r="E53" s="103">
        <v>0.166380461743942</v>
      </c>
      <c r="F53" s="102">
        <v>103806</v>
      </c>
      <c r="G53" s="104" t="s">
        <v>2590</v>
      </c>
    </row>
    <row r="54" spans="1:7" x14ac:dyDescent="0.25">
      <c r="A54" s="101">
        <v>1705760</v>
      </c>
      <c r="B54" s="101" t="s">
        <v>1757</v>
      </c>
      <c r="C54" s="102">
        <v>474</v>
      </c>
      <c r="D54" s="102">
        <v>2434</v>
      </c>
      <c r="E54" s="103">
        <v>0.19474116680361545</v>
      </c>
      <c r="F54" s="102">
        <v>21330</v>
      </c>
      <c r="G54" s="104" t="s">
        <v>2590</v>
      </c>
    </row>
    <row r="55" spans="1:7" x14ac:dyDescent="0.25">
      <c r="A55" s="101">
        <v>1705790</v>
      </c>
      <c r="B55" s="101" t="s">
        <v>1758</v>
      </c>
      <c r="C55" s="102">
        <v>877</v>
      </c>
      <c r="D55" s="102">
        <v>7995</v>
      </c>
      <c r="E55" s="103">
        <v>0.10969355847404628</v>
      </c>
      <c r="F55" s="102">
        <v>44171</v>
      </c>
      <c r="G55" s="104" t="s">
        <v>2590</v>
      </c>
    </row>
    <row r="56" spans="1:7" x14ac:dyDescent="0.25">
      <c r="A56" s="101">
        <v>1705820</v>
      </c>
      <c r="B56" s="101" t="s">
        <v>1759</v>
      </c>
      <c r="C56" s="102">
        <v>31</v>
      </c>
      <c r="D56" s="102">
        <v>285</v>
      </c>
      <c r="E56" s="103">
        <v>0.10877192982456141</v>
      </c>
      <c r="F56" s="102">
        <v>2126</v>
      </c>
      <c r="G56" s="104" t="s">
        <v>2589</v>
      </c>
    </row>
    <row r="57" spans="1:7" x14ac:dyDescent="0.25">
      <c r="A57" s="101">
        <v>1705880</v>
      </c>
      <c r="B57" s="101" t="s">
        <v>1760</v>
      </c>
      <c r="C57" s="102">
        <v>32</v>
      </c>
      <c r="D57" s="102">
        <v>709</v>
      </c>
      <c r="E57" s="103">
        <v>4.5133991537376586E-2</v>
      </c>
      <c r="F57" s="102">
        <v>6689</v>
      </c>
      <c r="G57" s="104" t="s">
        <v>2589</v>
      </c>
    </row>
    <row r="58" spans="1:7" x14ac:dyDescent="0.25">
      <c r="A58" s="101">
        <v>1705910</v>
      </c>
      <c r="B58" s="101" t="s">
        <v>1761</v>
      </c>
      <c r="C58" s="102">
        <v>258</v>
      </c>
      <c r="D58" s="102">
        <v>1984</v>
      </c>
      <c r="E58" s="103">
        <v>0.13004032258064516</v>
      </c>
      <c r="F58" s="102">
        <v>19668</v>
      </c>
      <c r="G58" s="104" t="s">
        <v>2589</v>
      </c>
    </row>
    <row r="59" spans="1:7" x14ac:dyDescent="0.25">
      <c r="A59" s="101">
        <v>1705950</v>
      </c>
      <c r="B59" s="101" t="s">
        <v>1762</v>
      </c>
      <c r="C59" s="102">
        <v>259</v>
      </c>
      <c r="D59" s="102">
        <v>1046</v>
      </c>
      <c r="E59" s="103">
        <v>0.24760994263862332</v>
      </c>
      <c r="F59" s="102">
        <v>9736</v>
      </c>
      <c r="G59" s="104" t="s">
        <v>2589</v>
      </c>
    </row>
    <row r="60" spans="1:7" x14ac:dyDescent="0.25">
      <c r="A60" s="101">
        <v>1705970</v>
      </c>
      <c r="B60" s="101" t="s">
        <v>1763</v>
      </c>
      <c r="C60" s="102">
        <v>125</v>
      </c>
      <c r="D60" s="102">
        <v>659</v>
      </c>
      <c r="E60" s="103">
        <v>0.18968133535660092</v>
      </c>
      <c r="F60" s="102">
        <v>12235</v>
      </c>
      <c r="G60" s="104" t="s">
        <v>2589</v>
      </c>
    </row>
    <row r="61" spans="1:7" x14ac:dyDescent="0.25">
      <c r="A61" s="101">
        <v>1706000</v>
      </c>
      <c r="B61" s="101" t="s">
        <v>1764</v>
      </c>
      <c r="C61" s="102">
        <v>383</v>
      </c>
      <c r="D61" s="102">
        <v>2513</v>
      </c>
      <c r="E61" s="103">
        <v>0.15240748109828889</v>
      </c>
      <c r="F61" s="102">
        <v>21650</v>
      </c>
      <c r="G61" s="104" t="s">
        <v>2590</v>
      </c>
    </row>
    <row r="62" spans="1:7" x14ac:dyDescent="0.25">
      <c r="A62" s="101">
        <v>1706060</v>
      </c>
      <c r="B62" s="101" t="s">
        <v>1765</v>
      </c>
      <c r="C62" s="102">
        <v>621</v>
      </c>
      <c r="D62" s="102">
        <v>3093</v>
      </c>
      <c r="E62" s="103">
        <v>0.20077594568380214</v>
      </c>
      <c r="F62" s="102">
        <v>24747</v>
      </c>
      <c r="G62" s="104" t="s">
        <v>2590</v>
      </c>
    </row>
    <row r="63" spans="1:7" x14ac:dyDescent="0.25">
      <c r="A63" s="101">
        <v>1706090</v>
      </c>
      <c r="B63" s="101" t="s">
        <v>1766</v>
      </c>
      <c r="C63" s="102">
        <v>548</v>
      </c>
      <c r="D63" s="102">
        <v>3594</v>
      </c>
      <c r="E63" s="103">
        <v>0.15247634947134112</v>
      </c>
      <c r="F63" s="102">
        <v>30699</v>
      </c>
      <c r="G63" s="104" t="s">
        <v>2590</v>
      </c>
    </row>
    <row r="64" spans="1:7" x14ac:dyDescent="0.25">
      <c r="A64" s="101">
        <v>1706120</v>
      </c>
      <c r="B64" s="101" t="s">
        <v>1767</v>
      </c>
      <c r="C64" s="102">
        <v>336</v>
      </c>
      <c r="D64" s="102">
        <v>2549</v>
      </c>
      <c r="E64" s="103">
        <v>0.13181639858768143</v>
      </c>
      <c r="F64" s="102">
        <v>14993</v>
      </c>
      <c r="G64" s="104" t="s">
        <v>2589</v>
      </c>
    </row>
    <row r="65" spans="1:7" x14ac:dyDescent="0.25">
      <c r="A65" s="101">
        <v>1706180</v>
      </c>
      <c r="B65" s="101" t="s">
        <v>1768</v>
      </c>
      <c r="C65" s="102">
        <v>28</v>
      </c>
      <c r="D65" s="102">
        <v>144</v>
      </c>
      <c r="E65" s="103">
        <v>0.19444444444444445</v>
      </c>
      <c r="F65" s="102">
        <v>1262</v>
      </c>
      <c r="G65" s="104" t="s">
        <v>2589</v>
      </c>
    </row>
    <row r="66" spans="1:7" x14ac:dyDescent="0.25">
      <c r="A66" s="101">
        <v>1706270</v>
      </c>
      <c r="B66" s="101" t="s">
        <v>1769</v>
      </c>
      <c r="C66" s="102">
        <v>114</v>
      </c>
      <c r="D66" s="102">
        <v>1794</v>
      </c>
      <c r="E66" s="103">
        <v>6.354515050167224E-2</v>
      </c>
      <c r="F66" s="102">
        <v>15699</v>
      </c>
      <c r="G66" s="104" t="s">
        <v>2589</v>
      </c>
    </row>
    <row r="67" spans="1:7" x14ac:dyDescent="0.25">
      <c r="A67" s="101">
        <v>1706390</v>
      </c>
      <c r="B67" s="101" t="s">
        <v>1770</v>
      </c>
      <c r="C67" s="102">
        <v>91</v>
      </c>
      <c r="D67" s="102">
        <v>853</v>
      </c>
      <c r="E67" s="103">
        <v>0.10668229777256741</v>
      </c>
      <c r="F67" s="102">
        <v>4505</v>
      </c>
      <c r="G67" s="104" t="s">
        <v>2589</v>
      </c>
    </row>
    <row r="68" spans="1:7" x14ac:dyDescent="0.25">
      <c r="A68" s="101">
        <v>1706420</v>
      </c>
      <c r="B68" s="101" t="s">
        <v>1771</v>
      </c>
      <c r="C68" s="102">
        <v>986</v>
      </c>
      <c r="D68" s="102">
        <v>3659</v>
      </c>
      <c r="E68" s="103">
        <v>0.26947253347909267</v>
      </c>
      <c r="F68" s="102">
        <v>58634</v>
      </c>
      <c r="G68" s="104" t="s">
        <v>2590</v>
      </c>
    </row>
    <row r="69" spans="1:7" x14ac:dyDescent="0.25">
      <c r="A69" s="101">
        <v>1706450</v>
      </c>
      <c r="B69" s="101" t="s">
        <v>1772</v>
      </c>
      <c r="C69" s="102">
        <v>69</v>
      </c>
      <c r="D69" s="102">
        <v>1247</v>
      </c>
      <c r="E69" s="103">
        <v>5.5332798716920609E-2</v>
      </c>
      <c r="F69" s="102">
        <v>13637</v>
      </c>
      <c r="G69" s="104" t="s">
        <v>2589</v>
      </c>
    </row>
    <row r="70" spans="1:7" x14ac:dyDescent="0.25">
      <c r="A70" s="101">
        <v>1706480</v>
      </c>
      <c r="B70" s="101" t="s">
        <v>1773</v>
      </c>
      <c r="C70" s="102">
        <v>894</v>
      </c>
      <c r="D70" s="102">
        <v>5933</v>
      </c>
      <c r="E70" s="103">
        <v>0.15068262261924828</v>
      </c>
      <c r="F70" s="102">
        <v>42696</v>
      </c>
      <c r="G70" s="104" t="s">
        <v>2590</v>
      </c>
    </row>
    <row r="71" spans="1:7" x14ac:dyDescent="0.25">
      <c r="A71" s="101">
        <v>1700003</v>
      </c>
      <c r="B71" s="101" t="s">
        <v>1774</v>
      </c>
      <c r="C71" s="102">
        <v>95</v>
      </c>
      <c r="D71" s="102">
        <v>705</v>
      </c>
      <c r="E71" s="103">
        <v>0.13475177304964539</v>
      </c>
      <c r="F71" s="102">
        <v>4777</v>
      </c>
      <c r="G71" s="104" t="s">
        <v>2589</v>
      </c>
    </row>
    <row r="72" spans="1:7" x14ac:dyDescent="0.25">
      <c r="A72" s="101">
        <v>1701417</v>
      </c>
      <c r="B72" s="101" t="s">
        <v>69</v>
      </c>
      <c r="C72" s="102">
        <v>70</v>
      </c>
      <c r="D72" s="102">
        <v>430</v>
      </c>
      <c r="E72" s="103">
        <v>0.16279069767441862</v>
      </c>
      <c r="F72" s="102">
        <v>3007</v>
      </c>
      <c r="G72" s="104" t="s">
        <v>2589</v>
      </c>
    </row>
    <row r="73" spans="1:7" x14ac:dyDescent="0.25">
      <c r="A73" s="101">
        <v>1717730</v>
      </c>
      <c r="B73" s="101" t="s">
        <v>1775</v>
      </c>
      <c r="C73" s="102">
        <v>243</v>
      </c>
      <c r="D73" s="102">
        <v>1694</v>
      </c>
      <c r="E73" s="103">
        <v>0.14344746162927982</v>
      </c>
      <c r="F73" s="102">
        <v>12952</v>
      </c>
      <c r="G73" s="104" t="s">
        <v>2589</v>
      </c>
    </row>
    <row r="74" spans="1:7" x14ac:dyDescent="0.25">
      <c r="A74" s="101">
        <v>1706750</v>
      </c>
      <c r="B74" s="101" t="s">
        <v>1776</v>
      </c>
      <c r="C74" s="102">
        <v>387</v>
      </c>
      <c r="D74" s="102">
        <v>2776</v>
      </c>
      <c r="E74" s="103">
        <v>0.13940922190201729</v>
      </c>
      <c r="F74" s="102">
        <v>23415</v>
      </c>
      <c r="G74" s="104" t="s">
        <v>2590</v>
      </c>
    </row>
    <row r="75" spans="1:7" x14ac:dyDescent="0.25">
      <c r="A75" s="101">
        <v>1706840</v>
      </c>
      <c r="B75" s="101" t="s">
        <v>1777</v>
      </c>
      <c r="C75" s="102">
        <v>17</v>
      </c>
      <c r="D75" s="102">
        <v>135</v>
      </c>
      <c r="E75" s="103">
        <v>0.12592592592592591</v>
      </c>
      <c r="F75" s="102">
        <v>1236</v>
      </c>
      <c r="G75" s="104" t="s">
        <v>2589</v>
      </c>
    </row>
    <row r="76" spans="1:7" x14ac:dyDescent="0.25">
      <c r="A76" s="101">
        <v>1706880</v>
      </c>
      <c r="B76" s="101" t="s">
        <v>1778</v>
      </c>
      <c r="C76" s="102">
        <v>40</v>
      </c>
      <c r="D76" s="102">
        <v>263</v>
      </c>
      <c r="E76" s="103">
        <v>0.15209125475285171</v>
      </c>
      <c r="F76" s="102">
        <v>1431</v>
      </c>
      <c r="G76" s="104" t="s">
        <v>2589</v>
      </c>
    </row>
    <row r="77" spans="1:7" x14ac:dyDescent="0.25">
      <c r="A77" s="101">
        <v>1706930</v>
      </c>
      <c r="B77" s="101" t="s">
        <v>1779</v>
      </c>
      <c r="C77" s="102">
        <v>309</v>
      </c>
      <c r="D77" s="102">
        <v>1261</v>
      </c>
      <c r="E77" s="103">
        <v>0.24504361617763679</v>
      </c>
      <c r="F77" s="102">
        <v>11381</v>
      </c>
      <c r="G77" s="104" t="s">
        <v>2589</v>
      </c>
    </row>
    <row r="78" spans="1:7" x14ac:dyDescent="0.25">
      <c r="A78" s="101">
        <v>1706960</v>
      </c>
      <c r="B78" s="101" t="s">
        <v>1780</v>
      </c>
      <c r="C78" s="102">
        <v>287</v>
      </c>
      <c r="D78" s="102">
        <v>2103</v>
      </c>
      <c r="E78" s="103">
        <v>0.13647170708511649</v>
      </c>
      <c r="F78" s="102">
        <v>38730</v>
      </c>
      <c r="G78" s="104" t="s">
        <v>2590</v>
      </c>
    </row>
    <row r="79" spans="1:7" x14ac:dyDescent="0.25">
      <c r="A79" s="101">
        <v>1707010</v>
      </c>
      <c r="B79" s="101" t="s">
        <v>1781</v>
      </c>
      <c r="C79" s="102">
        <v>56</v>
      </c>
      <c r="D79" s="102">
        <v>761</v>
      </c>
      <c r="E79" s="103">
        <v>7.3587385019710905E-2</v>
      </c>
      <c r="F79" s="102">
        <v>7142</v>
      </c>
      <c r="G79" s="104" t="s">
        <v>2589</v>
      </c>
    </row>
    <row r="80" spans="1:7" x14ac:dyDescent="0.25">
      <c r="A80" s="101">
        <v>1707050</v>
      </c>
      <c r="B80" s="101" t="s">
        <v>1782</v>
      </c>
      <c r="C80" s="102">
        <v>844</v>
      </c>
      <c r="D80" s="102">
        <v>5228</v>
      </c>
      <c r="E80" s="103">
        <v>0.16143840856924255</v>
      </c>
      <c r="F80" s="102">
        <v>88106</v>
      </c>
      <c r="G80" s="104" t="s">
        <v>2590</v>
      </c>
    </row>
    <row r="81" spans="1:7" x14ac:dyDescent="0.25">
      <c r="A81" s="101">
        <v>1707200</v>
      </c>
      <c r="B81" s="101" t="s">
        <v>1783</v>
      </c>
      <c r="C81" s="102">
        <v>31</v>
      </c>
      <c r="D81" s="102">
        <v>687</v>
      </c>
      <c r="E81" s="103">
        <v>4.5123726346433773E-2</v>
      </c>
      <c r="F81" s="102">
        <v>3772</v>
      </c>
      <c r="G81" s="104" t="s">
        <v>2589</v>
      </c>
    </row>
    <row r="82" spans="1:7" x14ac:dyDescent="0.25">
      <c r="A82" s="101">
        <v>1707320</v>
      </c>
      <c r="B82" s="101" t="s">
        <v>80</v>
      </c>
      <c r="C82" s="102">
        <v>87</v>
      </c>
      <c r="D82" s="102">
        <v>1334</v>
      </c>
      <c r="E82" s="103">
        <v>6.5217391304347824E-2</v>
      </c>
      <c r="F82" s="102">
        <v>10887</v>
      </c>
      <c r="G82" s="104" t="s">
        <v>2589</v>
      </c>
    </row>
    <row r="83" spans="1:7" x14ac:dyDescent="0.25">
      <c r="A83" s="101">
        <v>1723640</v>
      </c>
      <c r="B83" s="101" t="s">
        <v>1785</v>
      </c>
      <c r="C83" s="102">
        <v>78</v>
      </c>
      <c r="D83" s="102">
        <v>128</v>
      </c>
      <c r="E83" s="103">
        <v>0.609375</v>
      </c>
      <c r="F83" s="102">
        <v>639</v>
      </c>
      <c r="G83" s="104" t="s">
        <v>2589</v>
      </c>
    </row>
    <row r="84" spans="1:7" x14ac:dyDescent="0.25">
      <c r="A84" s="101">
        <v>1716950</v>
      </c>
      <c r="B84" s="101" t="s">
        <v>1786</v>
      </c>
      <c r="C84" s="102">
        <v>253</v>
      </c>
      <c r="D84" s="102">
        <v>1112</v>
      </c>
      <c r="E84" s="103">
        <v>0.22751798561151079</v>
      </c>
      <c r="F84" s="102">
        <v>10089</v>
      </c>
      <c r="G84" s="104" t="s">
        <v>2589</v>
      </c>
    </row>
    <row r="85" spans="1:7" x14ac:dyDescent="0.25">
      <c r="A85" s="101">
        <v>1727300</v>
      </c>
      <c r="B85" s="101" t="s">
        <v>1787</v>
      </c>
      <c r="C85" s="102">
        <v>93</v>
      </c>
      <c r="D85" s="102">
        <v>767</v>
      </c>
      <c r="E85" s="103">
        <v>0.121251629726206</v>
      </c>
      <c r="F85" s="102">
        <v>6324</v>
      </c>
      <c r="G85" s="104" t="s">
        <v>2589</v>
      </c>
    </row>
    <row r="86" spans="1:7" x14ac:dyDescent="0.25">
      <c r="A86" s="101">
        <v>1707440</v>
      </c>
      <c r="B86" s="101" t="s">
        <v>1788</v>
      </c>
      <c r="C86" s="102">
        <v>57</v>
      </c>
      <c r="D86" s="102">
        <v>388</v>
      </c>
      <c r="E86" s="103">
        <v>0.14690721649484537</v>
      </c>
      <c r="F86" s="102">
        <v>2139</v>
      </c>
      <c r="G86" s="104" t="s">
        <v>2589</v>
      </c>
    </row>
    <row r="87" spans="1:7" x14ac:dyDescent="0.25">
      <c r="A87" s="101">
        <v>1700102</v>
      </c>
      <c r="B87" s="101" t="s">
        <v>1789</v>
      </c>
      <c r="C87" s="102">
        <v>9</v>
      </c>
      <c r="D87" s="102">
        <v>142</v>
      </c>
      <c r="E87" s="103">
        <v>6.3380281690140844E-2</v>
      </c>
      <c r="F87" s="102">
        <v>1107</v>
      </c>
      <c r="G87" s="104" t="s">
        <v>2589</v>
      </c>
    </row>
    <row r="88" spans="1:7" x14ac:dyDescent="0.25">
      <c r="A88" s="101">
        <v>1707740</v>
      </c>
      <c r="B88" s="101" t="s">
        <v>1790</v>
      </c>
      <c r="C88" s="102">
        <v>17</v>
      </c>
      <c r="D88" s="102">
        <v>94</v>
      </c>
      <c r="E88" s="103">
        <v>0.18085106382978725</v>
      </c>
      <c r="F88" s="102">
        <v>717</v>
      </c>
      <c r="G88" s="104" t="s">
        <v>2589</v>
      </c>
    </row>
    <row r="89" spans="1:7" x14ac:dyDescent="0.25">
      <c r="A89" s="101">
        <v>1707770</v>
      </c>
      <c r="B89" s="101" t="s">
        <v>1791</v>
      </c>
      <c r="C89" s="102">
        <v>55</v>
      </c>
      <c r="D89" s="102">
        <v>610</v>
      </c>
      <c r="E89" s="103">
        <v>9.0163934426229511E-2</v>
      </c>
      <c r="F89" s="102">
        <v>3972</v>
      </c>
      <c r="G89" s="104" t="s">
        <v>2589</v>
      </c>
    </row>
    <row r="90" spans="1:7" x14ac:dyDescent="0.25">
      <c r="A90" s="101">
        <v>1736810</v>
      </c>
      <c r="B90" s="101" t="s">
        <v>1792</v>
      </c>
      <c r="C90" s="102">
        <v>726</v>
      </c>
      <c r="D90" s="102">
        <v>3527</v>
      </c>
      <c r="E90" s="103">
        <v>0.20584065778281826</v>
      </c>
      <c r="F90" s="102">
        <v>29740</v>
      </c>
      <c r="G90" s="104" t="s">
        <v>2590</v>
      </c>
    </row>
    <row r="91" spans="1:7" x14ac:dyDescent="0.25">
      <c r="A91" s="101">
        <v>1700125</v>
      </c>
      <c r="B91" s="101" t="s">
        <v>1793</v>
      </c>
      <c r="C91" s="102">
        <v>145</v>
      </c>
      <c r="D91" s="102">
        <v>1017</v>
      </c>
      <c r="E91" s="103">
        <v>0.14257620452310718</v>
      </c>
      <c r="F91" s="102">
        <v>6103</v>
      </c>
      <c r="G91" s="104" t="s">
        <v>2589</v>
      </c>
    </row>
    <row r="92" spans="1:7" x14ac:dyDescent="0.25">
      <c r="A92" s="101">
        <v>1707860</v>
      </c>
      <c r="B92" s="101" t="s">
        <v>1794</v>
      </c>
      <c r="C92" s="102">
        <v>54</v>
      </c>
      <c r="D92" s="102">
        <v>175</v>
      </c>
      <c r="E92" s="103">
        <v>0.30857142857142855</v>
      </c>
      <c r="F92" s="102">
        <v>1459</v>
      </c>
      <c r="G92" s="104" t="s">
        <v>2589</v>
      </c>
    </row>
    <row r="93" spans="1:7" x14ac:dyDescent="0.25">
      <c r="A93" s="101">
        <v>1707950</v>
      </c>
      <c r="B93" s="101" t="s">
        <v>1795</v>
      </c>
      <c r="C93" s="102">
        <v>144</v>
      </c>
      <c r="D93" s="102">
        <v>651</v>
      </c>
      <c r="E93" s="103">
        <v>0.22119815668202766</v>
      </c>
      <c r="F93" s="102">
        <v>4045</v>
      </c>
      <c r="G93" s="104" t="s">
        <v>2589</v>
      </c>
    </row>
    <row r="94" spans="1:7" x14ac:dyDescent="0.25">
      <c r="A94" s="101">
        <v>1707980</v>
      </c>
      <c r="B94" s="101" t="s">
        <v>1796</v>
      </c>
      <c r="C94" s="102">
        <v>20</v>
      </c>
      <c r="D94" s="102">
        <v>467</v>
      </c>
      <c r="E94" s="103">
        <v>4.2826552462526764E-2</v>
      </c>
      <c r="F94" s="102">
        <v>5103</v>
      </c>
      <c r="G94" s="104" t="s">
        <v>2589</v>
      </c>
    </row>
    <row r="95" spans="1:7" x14ac:dyDescent="0.25">
      <c r="A95" s="101">
        <v>1708010</v>
      </c>
      <c r="B95" s="101" t="s">
        <v>1797</v>
      </c>
      <c r="C95" s="102">
        <v>75</v>
      </c>
      <c r="D95" s="102">
        <v>1452</v>
      </c>
      <c r="E95" s="103">
        <v>5.1652892561983473E-2</v>
      </c>
      <c r="F95" s="102">
        <v>7532</v>
      </c>
      <c r="G95" s="104" t="s">
        <v>2589</v>
      </c>
    </row>
    <row r="96" spans="1:7" x14ac:dyDescent="0.25">
      <c r="A96" s="101">
        <v>1708040</v>
      </c>
      <c r="B96" s="101" t="s">
        <v>1798</v>
      </c>
      <c r="C96" s="102">
        <v>1577</v>
      </c>
      <c r="D96" s="102">
        <v>3273</v>
      </c>
      <c r="E96" s="103">
        <v>0.48182095936449743</v>
      </c>
      <c r="F96" s="102">
        <v>14974</v>
      </c>
      <c r="G96" s="104" t="s">
        <v>2589</v>
      </c>
    </row>
    <row r="97" spans="1:7" x14ac:dyDescent="0.25">
      <c r="A97" s="101">
        <v>1708070</v>
      </c>
      <c r="B97" s="101" t="s">
        <v>1799</v>
      </c>
      <c r="C97" s="102">
        <v>123</v>
      </c>
      <c r="D97" s="102">
        <v>297</v>
      </c>
      <c r="E97" s="103">
        <v>0.41414141414141414</v>
      </c>
      <c r="F97" s="102">
        <v>1798</v>
      </c>
      <c r="G97" s="104" t="s">
        <v>2589</v>
      </c>
    </row>
    <row r="98" spans="1:7" x14ac:dyDescent="0.25">
      <c r="A98" s="101">
        <v>1718180</v>
      </c>
      <c r="B98" s="101" t="s">
        <v>1800</v>
      </c>
      <c r="C98" s="102">
        <v>59</v>
      </c>
      <c r="D98" s="102">
        <v>489</v>
      </c>
      <c r="E98" s="103">
        <v>0.12065439672801637</v>
      </c>
      <c r="F98" s="102">
        <v>3031</v>
      </c>
      <c r="G98" s="104" t="s">
        <v>2589</v>
      </c>
    </row>
    <row r="99" spans="1:7" x14ac:dyDescent="0.25">
      <c r="A99" s="101">
        <v>1741520</v>
      </c>
      <c r="B99" s="101" t="s">
        <v>1801</v>
      </c>
      <c r="C99" s="102">
        <v>370</v>
      </c>
      <c r="D99" s="102">
        <v>1191</v>
      </c>
      <c r="E99" s="103">
        <v>0.31066330814441645</v>
      </c>
      <c r="F99" s="102">
        <v>10323</v>
      </c>
      <c r="G99" s="104" t="s">
        <v>2589</v>
      </c>
    </row>
    <row r="100" spans="1:7" x14ac:dyDescent="0.25">
      <c r="A100" s="101">
        <v>1708130</v>
      </c>
      <c r="B100" s="101" t="s">
        <v>1802</v>
      </c>
      <c r="C100" s="102">
        <v>241</v>
      </c>
      <c r="D100" s="102">
        <v>1018</v>
      </c>
      <c r="E100" s="103">
        <v>0.23673870333988212</v>
      </c>
      <c r="F100" s="102">
        <v>9636</v>
      </c>
      <c r="G100" s="104" t="s">
        <v>2589</v>
      </c>
    </row>
    <row r="101" spans="1:7" x14ac:dyDescent="0.25">
      <c r="A101" s="101">
        <v>1708160</v>
      </c>
      <c r="B101" s="101" t="s">
        <v>1803</v>
      </c>
      <c r="C101" s="102">
        <v>38</v>
      </c>
      <c r="D101" s="102">
        <v>436</v>
      </c>
      <c r="E101" s="103">
        <v>8.7155963302752298E-2</v>
      </c>
      <c r="F101" s="102">
        <v>2839</v>
      </c>
      <c r="G101" s="104" t="s">
        <v>2589</v>
      </c>
    </row>
    <row r="102" spans="1:7" x14ac:dyDescent="0.25">
      <c r="A102" s="101">
        <v>1708280</v>
      </c>
      <c r="B102" s="101" t="s">
        <v>1805</v>
      </c>
      <c r="C102" s="102">
        <v>335</v>
      </c>
      <c r="D102" s="102">
        <v>2203</v>
      </c>
      <c r="E102" s="103">
        <v>0.15206536541080345</v>
      </c>
      <c r="F102" s="102">
        <v>16169</v>
      </c>
      <c r="G102" s="104" t="s">
        <v>2589</v>
      </c>
    </row>
    <row r="103" spans="1:7" x14ac:dyDescent="0.25">
      <c r="A103" s="101">
        <v>1708310</v>
      </c>
      <c r="B103" s="101" t="s">
        <v>1806</v>
      </c>
      <c r="C103" s="102">
        <v>51</v>
      </c>
      <c r="D103" s="102">
        <v>213</v>
      </c>
      <c r="E103" s="103">
        <v>0.23943661971830985</v>
      </c>
      <c r="F103" s="102">
        <v>1506</v>
      </c>
      <c r="G103" s="104" t="s">
        <v>2589</v>
      </c>
    </row>
    <row r="104" spans="1:7" x14ac:dyDescent="0.25">
      <c r="A104" s="101">
        <v>1708370</v>
      </c>
      <c r="B104" s="101" t="s">
        <v>1807</v>
      </c>
      <c r="C104" s="102">
        <v>253</v>
      </c>
      <c r="D104" s="102">
        <v>1203</v>
      </c>
      <c r="E104" s="103">
        <v>0.21030756442227763</v>
      </c>
      <c r="F104" s="102">
        <v>32151</v>
      </c>
      <c r="G104" s="104" t="s">
        <v>2590</v>
      </c>
    </row>
    <row r="105" spans="1:7" x14ac:dyDescent="0.25">
      <c r="A105" s="101">
        <v>1708340</v>
      </c>
      <c r="B105" s="101" t="s">
        <v>1808</v>
      </c>
      <c r="C105" s="102">
        <v>635</v>
      </c>
      <c r="D105" s="102">
        <v>1695</v>
      </c>
      <c r="E105" s="103">
        <v>0.37463126843657818</v>
      </c>
      <c r="F105" s="102">
        <v>23207</v>
      </c>
      <c r="G105" s="104" t="s">
        <v>2590</v>
      </c>
    </row>
    <row r="106" spans="1:7" x14ac:dyDescent="0.25">
      <c r="A106" s="101">
        <v>1708430</v>
      </c>
      <c r="B106" s="101" t="s">
        <v>1809</v>
      </c>
      <c r="C106" s="102">
        <v>181</v>
      </c>
      <c r="D106" s="102">
        <v>1320</v>
      </c>
      <c r="E106" s="103">
        <v>0.13712121212121212</v>
      </c>
      <c r="F106" s="102">
        <v>8892</v>
      </c>
      <c r="G106" s="104" t="s">
        <v>2589</v>
      </c>
    </row>
    <row r="107" spans="1:7" x14ac:dyDescent="0.25">
      <c r="A107" s="101">
        <v>1708460</v>
      </c>
      <c r="B107" s="101" t="s">
        <v>1810</v>
      </c>
      <c r="C107" s="102">
        <v>141</v>
      </c>
      <c r="D107" s="102">
        <v>1150</v>
      </c>
      <c r="E107" s="103">
        <v>0.12260869565217392</v>
      </c>
      <c r="F107" s="102">
        <v>9364</v>
      </c>
      <c r="G107" s="104" t="s">
        <v>2589</v>
      </c>
    </row>
    <row r="108" spans="1:7" x14ac:dyDescent="0.25">
      <c r="A108" s="101">
        <v>1708500</v>
      </c>
      <c r="B108" s="101" t="s">
        <v>1811</v>
      </c>
      <c r="C108" s="102">
        <v>223</v>
      </c>
      <c r="D108" s="102">
        <v>1409</v>
      </c>
      <c r="E108" s="103">
        <v>0.15826827537260468</v>
      </c>
      <c r="F108" s="102">
        <v>8388</v>
      </c>
      <c r="G108" s="104" t="s">
        <v>2589</v>
      </c>
    </row>
    <row r="109" spans="1:7" x14ac:dyDescent="0.25">
      <c r="A109" s="101">
        <v>1708580</v>
      </c>
      <c r="B109" s="101" t="s">
        <v>1812</v>
      </c>
      <c r="C109" s="102">
        <v>96</v>
      </c>
      <c r="D109" s="102">
        <v>401</v>
      </c>
      <c r="E109" s="103">
        <v>0.23940149625935161</v>
      </c>
      <c r="F109" s="102">
        <v>2697</v>
      </c>
      <c r="G109" s="104" t="s">
        <v>2589</v>
      </c>
    </row>
    <row r="110" spans="1:7" x14ac:dyDescent="0.25">
      <c r="A110" s="101">
        <v>1708610</v>
      </c>
      <c r="B110" s="101" t="s">
        <v>1813</v>
      </c>
      <c r="C110" s="102">
        <v>103</v>
      </c>
      <c r="D110" s="102">
        <v>655</v>
      </c>
      <c r="E110" s="103">
        <v>0.15725190839694655</v>
      </c>
      <c r="F110" s="102">
        <v>3938</v>
      </c>
      <c r="G110" s="104" t="s">
        <v>2589</v>
      </c>
    </row>
    <row r="111" spans="1:7" x14ac:dyDescent="0.25">
      <c r="A111" s="101">
        <v>1708640</v>
      </c>
      <c r="B111" s="101" t="s">
        <v>1814</v>
      </c>
      <c r="C111" s="102">
        <v>244</v>
      </c>
      <c r="D111" s="102">
        <v>2260</v>
      </c>
      <c r="E111" s="103">
        <v>0.1079646017699115</v>
      </c>
      <c r="F111" s="102">
        <v>12342</v>
      </c>
      <c r="G111" s="104" t="s">
        <v>2589</v>
      </c>
    </row>
    <row r="112" spans="1:7" x14ac:dyDescent="0.25">
      <c r="A112" s="101">
        <v>1701385</v>
      </c>
      <c r="B112" s="101" t="s">
        <v>1815</v>
      </c>
      <c r="C112" s="102">
        <v>48</v>
      </c>
      <c r="D112" s="102">
        <v>439</v>
      </c>
      <c r="E112" s="103">
        <v>0.10933940774487472</v>
      </c>
      <c r="F112" s="102">
        <v>4008</v>
      </c>
      <c r="G112" s="104" t="s">
        <v>2589</v>
      </c>
    </row>
    <row r="113" spans="1:7" x14ac:dyDescent="0.25">
      <c r="A113" s="101">
        <v>1708730</v>
      </c>
      <c r="B113" s="101" t="s">
        <v>1816</v>
      </c>
      <c r="C113" s="102">
        <v>122</v>
      </c>
      <c r="D113" s="102">
        <v>2624</v>
      </c>
      <c r="E113" s="103">
        <v>4.649390243902439E-2</v>
      </c>
      <c r="F113" s="102">
        <v>22174</v>
      </c>
      <c r="G113" s="104" t="s">
        <v>2590</v>
      </c>
    </row>
    <row r="114" spans="1:7" x14ac:dyDescent="0.25">
      <c r="A114" s="101">
        <v>1700002</v>
      </c>
      <c r="B114" s="101" t="s">
        <v>1817</v>
      </c>
      <c r="C114" s="102">
        <v>100</v>
      </c>
      <c r="D114" s="102">
        <v>846</v>
      </c>
      <c r="E114" s="103">
        <v>0.1182033096926714</v>
      </c>
      <c r="F114" s="102">
        <v>5296</v>
      </c>
      <c r="G114" s="104" t="s">
        <v>2589</v>
      </c>
    </row>
    <row r="115" spans="1:7" x14ac:dyDescent="0.25">
      <c r="A115" s="101">
        <v>1708790</v>
      </c>
      <c r="B115" s="101" t="s">
        <v>1818</v>
      </c>
      <c r="C115" s="102">
        <v>68</v>
      </c>
      <c r="D115" s="102">
        <v>802</v>
      </c>
      <c r="E115" s="103">
        <v>8.4788029925187039E-2</v>
      </c>
      <c r="F115" s="102">
        <v>8361</v>
      </c>
      <c r="G115" s="104" t="s">
        <v>2589</v>
      </c>
    </row>
    <row r="116" spans="1:7" x14ac:dyDescent="0.25">
      <c r="A116" s="101">
        <v>1708970</v>
      </c>
      <c r="B116" s="101" t="s">
        <v>1819</v>
      </c>
      <c r="C116" s="102">
        <v>54</v>
      </c>
      <c r="D116" s="102">
        <v>1097</v>
      </c>
      <c r="E116" s="103">
        <v>4.9225159525979945E-2</v>
      </c>
      <c r="F116" s="102">
        <v>11477</v>
      </c>
      <c r="G116" s="104" t="s">
        <v>2589</v>
      </c>
    </row>
    <row r="117" spans="1:7" x14ac:dyDescent="0.25">
      <c r="A117" s="101">
        <v>1709100</v>
      </c>
      <c r="B117" s="101" t="s">
        <v>1820</v>
      </c>
      <c r="C117" s="102">
        <v>88</v>
      </c>
      <c r="D117" s="102">
        <v>731</v>
      </c>
      <c r="E117" s="103">
        <v>0.12038303693570451</v>
      </c>
      <c r="F117" s="102">
        <v>4492</v>
      </c>
      <c r="G117" s="104" t="s">
        <v>2589</v>
      </c>
    </row>
    <row r="118" spans="1:7" x14ac:dyDescent="0.25">
      <c r="A118" s="101">
        <v>1709180</v>
      </c>
      <c r="B118" s="101" t="s">
        <v>1821</v>
      </c>
      <c r="C118" s="102">
        <v>58</v>
      </c>
      <c r="D118" s="102">
        <v>242</v>
      </c>
      <c r="E118" s="103">
        <v>0.23966942148760331</v>
      </c>
      <c r="F118" s="102">
        <v>2116</v>
      </c>
      <c r="G118" s="104" t="s">
        <v>2589</v>
      </c>
    </row>
    <row r="119" spans="1:7" x14ac:dyDescent="0.25">
      <c r="A119" s="101">
        <v>1704770</v>
      </c>
      <c r="B119" s="101" t="s">
        <v>1822</v>
      </c>
      <c r="C119" s="102">
        <v>41</v>
      </c>
      <c r="D119" s="102">
        <v>956</v>
      </c>
      <c r="E119" s="103">
        <v>4.288702928870293E-2</v>
      </c>
      <c r="F119" s="102">
        <v>16762</v>
      </c>
      <c r="G119" s="104" t="s">
        <v>2589</v>
      </c>
    </row>
    <row r="120" spans="1:7" x14ac:dyDescent="0.25">
      <c r="A120" s="101">
        <v>1707830</v>
      </c>
      <c r="B120" s="101" t="s">
        <v>1823</v>
      </c>
      <c r="C120" s="102">
        <v>99</v>
      </c>
      <c r="D120" s="102">
        <v>4533</v>
      </c>
      <c r="E120" s="103">
        <v>2.183984116479153E-2</v>
      </c>
      <c r="F120" s="102">
        <v>22224</v>
      </c>
      <c r="G120" s="104" t="s">
        <v>2590</v>
      </c>
    </row>
    <row r="121" spans="1:7" x14ac:dyDescent="0.25">
      <c r="A121" s="101">
        <v>1710410</v>
      </c>
      <c r="B121" s="101" t="s">
        <v>1824</v>
      </c>
      <c r="C121" s="102">
        <v>75</v>
      </c>
      <c r="D121" s="102">
        <v>931</v>
      </c>
      <c r="E121" s="103">
        <v>8.0558539205155752E-2</v>
      </c>
      <c r="F121" s="102">
        <v>5792</v>
      </c>
      <c r="G121" s="104" t="s">
        <v>2589</v>
      </c>
    </row>
    <row r="122" spans="1:7" x14ac:dyDescent="0.25">
      <c r="A122" s="101">
        <v>1708220</v>
      </c>
      <c r="B122" s="101" t="s">
        <v>2591</v>
      </c>
      <c r="C122" s="102">
        <v>129</v>
      </c>
      <c r="D122" s="102">
        <v>931</v>
      </c>
      <c r="E122" s="103">
        <v>0.1385606874328679</v>
      </c>
      <c r="F122" s="102">
        <v>4979</v>
      </c>
      <c r="G122" s="104" t="s">
        <v>2589</v>
      </c>
    </row>
    <row r="123" spans="1:7" x14ac:dyDescent="0.25">
      <c r="A123" s="101">
        <v>1709170</v>
      </c>
      <c r="B123" s="101" t="s">
        <v>1825</v>
      </c>
      <c r="C123" s="102">
        <v>127</v>
      </c>
      <c r="D123" s="102">
        <v>704</v>
      </c>
      <c r="E123" s="103">
        <v>0.18039772727272727</v>
      </c>
      <c r="F123" s="102">
        <v>6615</v>
      </c>
      <c r="G123" s="104" t="s">
        <v>2589</v>
      </c>
    </row>
    <row r="124" spans="1:7" x14ac:dyDescent="0.25">
      <c r="A124" s="101">
        <v>1709150</v>
      </c>
      <c r="B124" s="101" t="s">
        <v>1826</v>
      </c>
      <c r="C124" s="102">
        <v>67</v>
      </c>
      <c r="D124" s="102">
        <v>1411</v>
      </c>
      <c r="E124" s="103">
        <v>4.7484053862508861E-2</v>
      </c>
      <c r="F124" s="102">
        <v>9507</v>
      </c>
      <c r="G124" s="104" t="s">
        <v>2589</v>
      </c>
    </row>
    <row r="125" spans="1:7" x14ac:dyDescent="0.25">
      <c r="A125" s="101">
        <v>1737860</v>
      </c>
      <c r="B125" s="101" t="s">
        <v>1827</v>
      </c>
      <c r="C125" s="102">
        <v>47</v>
      </c>
      <c r="D125" s="102">
        <v>356</v>
      </c>
      <c r="E125" s="103">
        <v>0.13202247191011235</v>
      </c>
      <c r="F125" s="102">
        <v>2849</v>
      </c>
      <c r="G125" s="104" t="s">
        <v>2589</v>
      </c>
    </row>
    <row r="126" spans="1:7" x14ac:dyDescent="0.25">
      <c r="A126" s="101">
        <v>1709300</v>
      </c>
      <c r="B126" s="101" t="s">
        <v>1828</v>
      </c>
      <c r="C126" s="102">
        <v>215</v>
      </c>
      <c r="D126" s="102">
        <v>1118</v>
      </c>
      <c r="E126" s="103">
        <v>0.19230769230769232</v>
      </c>
      <c r="F126" s="102">
        <v>19790</v>
      </c>
      <c r="G126" s="104" t="s">
        <v>2589</v>
      </c>
    </row>
    <row r="127" spans="1:7" x14ac:dyDescent="0.25">
      <c r="A127" s="101">
        <v>1709270</v>
      </c>
      <c r="B127" s="101" t="s">
        <v>1829</v>
      </c>
      <c r="C127" s="102">
        <v>337</v>
      </c>
      <c r="D127" s="102">
        <v>1407</v>
      </c>
      <c r="E127" s="103">
        <v>0.23951670220326937</v>
      </c>
      <c r="F127" s="102">
        <v>12699</v>
      </c>
      <c r="G127" s="104" t="s">
        <v>2589</v>
      </c>
    </row>
    <row r="128" spans="1:7" x14ac:dyDescent="0.25">
      <c r="A128" s="101">
        <v>1739630</v>
      </c>
      <c r="B128" s="101" t="s">
        <v>1830</v>
      </c>
      <c r="C128" s="102">
        <v>94</v>
      </c>
      <c r="D128" s="102">
        <v>323</v>
      </c>
      <c r="E128" s="103">
        <v>0.29102167182662536</v>
      </c>
      <c r="F128" s="102">
        <v>2192</v>
      </c>
      <c r="G128" s="104" t="s">
        <v>2589</v>
      </c>
    </row>
    <row r="129" spans="1:7" x14ac:dyDescent="0.25">
      <c r="A129" s="101">
        <v>1709330</v>
      </c>
      <c r="B129" s="101" t="s">
        <v>1831</v>
      </c>
      <c r="C129" s="102">
        <v>69</v>
      </c>
      <c r="D129" s="102">
        <v>474</v>
      </c>
      <c r="E129" s="103">
        <v>0.14556962025316456</v>
      </c>
      <c r="F129" s="102">
        <v>2906</v>
      </c>
      <c r="G129" s="104" t="s">
        <v>2589</v>
      </c>
    </row>
    <row r="130" spans="1:7" x14ac:dyDescent="0.25">
      <c r="A130" s="101">
        <v>1709400</v>
      </c>
      <c r="B130" s="101" t="s">
        <v>1832</v>
      </c>
      <c r="C130" s="102">
        <v>63</v>
      </c>
      <c r="D130" s="102">
        <v>420</v>
      </c>
      <c r="E130" s="103">
        <v>0.15</v>
      </c>
      <c r="F130" s="102">
        <v>2735</v>
      </c>
      <c r="G130" s="104" t="s">
        <v>2589</v>
      </c>
    </row>
    <row r="131" spans="1:7" x14ac:dyDescent="0.25">
      <c r="A131" s="101">
        <v>1709420</v>
      </c>
      <c r="B131" s="101" t="s">
        <v>1833</v>
      </c>
      <c r="C131" s="102">
        <v>2002</v>
      </c>
      <c r="D131" s="102">
        <v>12453</v>
      </c>
      <c r="E131" s="103">
        <v>0.16076447442383363</v>
      </c>
      <c r="F131" s="102">
        <v>101442</v>
      </c>
      <c r="G131" s="104" t="s">
        <v>2590</v>
      </c>
    </row>
    <row r="132" spans="1:7" x14ac:dyDescent="0.25">
      <c r="A132" s="101">
        <v>1709510</v>
      </c>
      <c r="B132" s="101" t="s">
        <v>1834</v>
      </c>
      <c r="C132" s="102">
        <v>85</v>
      </c>
      <c r="D132" s="102">
        <v>484</v>
      </c>
      <c r="E132" s="103">
        <v>0.1756198347107438</v>
      </c>
      <c r="F132" s="102">
        <v>6826</v>
      </c>
      <c r="G132" s="104" t="s">
        <v>2589</v>
      </c>
    </row>
    <row r="133" spans="1:7" x14ac:dyDescent="0.25">
      <c r="A133" s="101">
        <v>1709540</v>
      </c>
      <c r="B133" s="101" t="s">
        <v>1835</v>
      </c>
      <c r="C133" s="102">
        <v>68</v>
      </c>
      <c r="D133" s="102">
        <v>1282</v>
      </c>
      <c r="E133" s="103">
        <v>5.3042121684867397E-2</v>
      </c>
      <c r="F133" s="102">
        <v>10304</v>
      </c>
      <c r="G133" s="104" t="s">
        <v>2589</v>
      </c>
    </row>
    <row r="134" spans="1:7" x14ac:dyDescent="0.25">
      <c r="A134" s="101">
        <v>1709600</v>
      </c>
      <c r="B134" s="101" t="s">
        <v>1836</v>
      </c>
      <c r="C134" s="102">
        <v>483</v>
      </c>
      <c r="D134" s="102">
        <v>2774</v>
      </c>
      <c r="E134" s="103">
        <v>0.17411679884643114</v>
      </c>
      <c r="F134" s="102">
        <v>22763</v>
      </c>
      <c r="G134" s="104" t="s">
        <v>2590</v>
      </c>
    </row>
    <row r="135" spans="1:7" x14ac:dyDescent="0.25">
      <c r="A135" s="101">
        <v>1709810</v>
      </c>
      <c r="B135" s="101" t="s">
        <v>1837</v>
      </c>
      <c r="C135" s="102">
        <v>178</v>
      </c>
      <c r="D135" s="102">
        <v>1066</v>
      </c>
      <c r="E135" s="103">
        <v>0.16697936210131331</v>
      </c>
      <c r="F135" s="102">
        <v>9174</v>
      </c>
      <c r="G135" s="104" t="s">
        <v>2589</v>
      </c>
    </row>
    <row r="136" spans="1:7" x14ac:dyDescent="0.25">
      <c r="A136" s="101">
        <v>1700333</v>
      </c>
      <c r="B136" s="101" t="s">
        <v>1838</v>
      </c>
      <c r="C136" s="102">
        <v>4</v>
      </c>
      <c r="D136" s="102">
        <v>41</v>
      </c>
      <c r="E136" s="103">
        <v>9.7560975609756101E-2</v>
      </c>
      <c r="F136" s="102">
        <v>793</v>
      </c>
      <c r="G136" s="104" t="s">
        <v>2589</v>
      </c>
    </row>
    <row r="137" spans="1:7" x14ac:dyDescent="0.25">
      <c r="A137" s="101">
        <v>1709850</v>
      </c>
      <c r="B137" s="101" t="s">
        <v>2592</v>
      </c>
      <c r="C137" s="102">
        <v>38</v>
      </c>
      <c r="D137" s="102">
        <v>285</v>
      </c>
      <c r="E137" s="103">
        <v>0.13333333333333333</v>
      </c>
      <c r="F137" s="102">
        <v>2873</v>
      </c>
      <c r="G137" s="104" t="s">
        <v>2589</v>
      </c>
    </row>
    <row r="138" spans="1:7" x14ac:dyDescent="0.25">
      <c r="A138" s="101">
        <v>1709960</v>
      </c>
      <c r="B138" s="101" t="s">
        <v>1840</v>
      </c>
      <c r="C138" s="102">
        <v>896</v>
      </c>
      <c r="D138" s="102">
        <v>2872</v>
      </c>
      <c r="E138" s="103">
        <v>0.31197771587743733</v>
      </c>
      <c r="F138" s="102">
        <v>21404</v>
      </c>
      <c r="G138" s="104" t="s">
        <v>2590</v>
      </c>
    </row>
    <row r="139" spans="1:7" x14ac:dyDescent="0.25">
      <c r="A139" s="101">
        <v>1709930</v>
      </c>
      <c r="B139" s="101" t="s">
        <v>1841</v>
      </c>
      <c r="C139" s="102">
        <v>91199</v>
      </c>
      <c r="D139" s="102">
        <v>380584</v>
      </c>
      <c r="E139" s="103">
        <v>0.23962909633615706</v>
      </c>
      <c r="F139" s="102">
        <v>2659834</v>
      </c>
      <c r="G139" s="104" t="s">
        <v>2590</v>
      </c>
    </row>
    <row r="140" spans="1:7" x14ac:dyDescent="0.25">
      <c r="A140" s="101">
        <v>1709990</v>
      </c>
      <c r="B140" s="101" t="s">
        <v>1842</v>
      </c>
      <c r="C140" s="102">
        <v>397</v>
      </c>
      <c r="D140" s="102">
        <v>1379</v>
      </c>
      <c r="E140" s="103">
        <v>0.28788977519941988</v>
      </c>
      <c r="F140" s="102">
        <v>13092</v>
      </c>
      <c r="G140" s="104" t="s">
        <v>2589</v>
      </c>
    </row>
    <row r="141" spans="1:7" x14ac:dyDescent="0.25">
      <c r="A141" s="101">
        <v>1700217</v>
      </c>
      <c r="B141" s="101" t="s">
        <v>1843</v>
      </c>
      <c r="C141" s="102">
        <v>187</v>
      </c>
      <c r="D141" s="102">
        <v>751</v>
      </c>
      <c r="E141" s="103">
        <v>0.24900133155792276</v>
      </c>
      <c r="F141" s="102">
        <v>4636</v>
      </c>
      <c r="G141" s="104" t="s">
        <v>2589</v>
      </c>
    </row>
    <row r="142" spans="1:7" x14ac:dyDescent="0.25">
      <c r="A142" s="101">
        <v>1710200</v>
      </c>
      <c r="B142" s="101" t="s">
        <v>1844</v>
      </c>
      <c r="C142" s="102">
        <v>2602</v>
      </c>
      <c r="D142" s="102">
        <v>11796</v>
      </c>
      <c r="E142" s="103">
        <v>0.22058324855883349</v>
      </c>
      <c r="F142" s="102">
        <v>82964</v>
      </c>
      <c r="G142" s="104" t="s">
        <v>2590</v>
      </c>
    </row>
    <row r="143" spans="1:7" x14ac:dyDescent="0.25">
      <c r="A143" s="101">
        <v>1710290</v>
      </c>
      <c r="B143" s="101" t="s">
        <v>1845</v>
      </c>
      <c r="C143" s="102">
        <v>23</v>
      </c>
      <c r="D143" s="102">
        <v>253</v>
      </c>
      <c r="E143" s="103">
        <v>9.0909090909090912E-2</v>
      </c>
      <c r="F143" s="102">
        <v>1666</v>
      </c>
      <c r="G143" s="104" t="s">
        <v>2589</v>
      </c>
    </row>
    <row r="144" spans="1:7" x14ac:dyDescent="0.25">
      <c r="A144" s="101">
        <v>1710340</v>
      </c>
      <c r="B144" s="101" t="s">
        <v>1846</v>
      </c>
      <c r="C144" s="102">
        <v>63</v>
      </c>
      <c r="D144" s="102">
        <v>345</v>
      </c>
      <c r="E144" s="103">
        <v>0.18260869565217391</v>
      </c>
      <c r="F144" s="102">
        <v>2159</v>
      </c>
      <c r="G144" s="104" t="s">
        <v>2589</v>
      </c>
    </row>
    <row r="145" spans="1:7" x14ac:dyDescent="0.25">
      <c r="A145" s="101">
        <v>1710440</v>
      </c>
      <c r="B145" s="101" t="s">
        <v>1847</v>
      </c>
      <c r="C145" s="102">
        <v>270</v>
      </c>
      <c r="D145" s="102">
        <v>1763</v>
      </c>
      <c r="E145" s="103">
        <v>0.15314804310833807</v>
      </c>
      <c r="F145" s="102">
        <v>11307</v>
      </c>
      <c r="G145" s="104" t="s">
        <v>2589</v>
      </c>
    </row>
    <row r="146" spans="1:7" x14ac:dyDescent="0.25">
      <c r="A146" s="101">
        <v>1710530</v>
      </c>
      <c r="B146" s="101" t="s">
        <v>1848</v>
      </c>
      <c r="C146" s="102">
        <v>142</v>
      </c>
      <c r="D146" s="102">
        <v>2090</v>
      </c>
      <c r="E146" s="103">
        <v>6.7942583732057416E-2</v>
      </c>
      <c r="F146" s="102">
        <v>11611</v>
      </c>
      <c r="G146" s="104" t="s">
        <v>2589</v>
      </c>
    </row>
    <row r="147" spans="1:7" x14ac:dyDescent="0.25">
      <c r="A147" s="101">
        <v>1710570</v>
      </c>
      <c r="B147" s="101" t="s">
        <v>1849</v>
      </c>
      <c r="C147" s="102">
        <v>107</v>
      </c>
      <c r="D147" s="102">
        <v>462</v>
      </c>
      <c r="E147" s="103">
        <v>0.23160173160173161</v>
      </c>
      <c r="F147" s="102">
        <v>3173</v>
      </c>
      <c r="G147" s="104" t="s">
        <v>2589</v>
      </c>
    </row>
    <row r="148" spans="1:7" x14ac:dyDescent="0.25">
      <c r="A148" s="101">
        <v>1710650</v>
      </c>
      <c r="B148" s="101" t="s">
        <v>1850</v>
      </c>
      <c r="C148" s="102">
        <v>1121</v>
      </c>
      <c r="D148" s="102">
        <v>6797</v>
      </c>
      <c r="E148" s="103">
        <v>0.16492570251581581</v>
      </c>
      <c r="F148" s="102">
        <v>46659</v>
      </c>
      <c r="G148" s="104" t="s">
        <v>2590</v>
      </c>
    </row>
    <row r="149" spans="1:7" x14ac:dyDescent="0.25">
      <c r="A149" s="101">
        <v>1710690</v>
      </c>
      <c r="B149" s="101" t="s">
        <v>1851</v>
      </c>
      <c r="C149" s="102">
        <v>30</v>
      </c>
      <c r="D149" s="102">
        <v>335</v>
      </c>
      <c r="E149" s="103">
        <v>8.9552238805970144E-2</v>
      </c>
      <c r="F149" s="102">
        <v>3633</v>
      </c>
      <c r="G149" s="104" t="s">
        <v>2589</v>
      </c>
    </row>
    <row r="150" spans="1:7" x14ac:dyDescent="0.25">
      <c r="A150" s="101">
        <v>1710740</v>
      </c>
      <c r="B150" s="101" t="s">
        <v>1852</v>
      </c>
      <c r="C150" s="102">
        <v>80</v>
      </c>
      <c r="D150" s="102">
        <v>2336</v>
      </c>
      <c r="E150" s="103">
        <v>3.4246575342465752E-2</v>
      </c>
      <c r="F150" s="102">
        <v>13456</v>
      </c>
      <c r="G150" s="104" t="s">
        <v>2589</v>
      </c>
    </row>
    <row r="151" spans="1:7" x14ac:dyDescent="0.25">
      <c r="A151" s="101">
        <v>1739030</v>
      </c>
      <c r="B151" s="101" t="s">
        <v>1853</v>
      </c>
      <c r="C151" s="102">
        <v>249</v>
      </c>
      <c r="D151" s="102">
        <v>2495</v>
      </c>
      <c r="E151" s="103">
        <v>9.9799599198396788E-2</v>
      </c>
      <c r="F151" s="102">
        <v>25733</v>
      </c>
      <c r="G151" s="104" t="s">
        <v>2590</v>
      </c>
    </row>
    <row r="152" spans="1:7" x14ac:dyDescent="0.25">
      <c r="A152" s="101">
        <v>1735460</v>
      </c>
      <c r="B152" s="101" t="s">
        <v>1854</v>
      </c>
      <c r="C152" s="102">
        <v>633</v>
      </c>
      <c r="D152" s="102">
        <v>1380</v>
      </c>
      <c r="E152" s="103">
        <v>0.45869565217391306</v>
      </c>
      <c r="F152" s="102">
        <v>9270</v>
      </c>
      <c r="G152" s="104" t="s">
        <v>2589</v>
      </c>
    </row>
    <row r="153" spans="1:7" x14ac:dyDescent="0.25">
      <c r="A153" s="101">
        <v>1730510</v>
      </c>
      <c r="B153" s="101" t="s">
        <v>1855</v>
      </c>
      <c r="C153" s="102">
        <v>173</v>
      </c>
      <c r="D153" s="102">
        <v>689</v>
      </c>
      <c r="E153" s="103">
        <v>0.25108853410740201</v>
      </c>
      <c r="F153" s="102">
        <v>6480</v>
      </c>
      <c r="G153" s="104" t="s">
        <v>2589</v>
      </c>
    </row>
    <row r="154" spans="1:7" x14ac:dyDescent="0.25">
      <c r="A154" s="101">
        <v>1731560</v>
      </c>
      <c r="B154" s="101" t="s">
        <v>1856</v>
      </c>
      <c r="C154" s="102">
        <v>12</v>
      </c>
      <c r="D154" s="102">
        <v>178</v>
      </c>
      <c r="E154" s="103">
        <v>6.741573033707865E-2</v>
      </c>
      <c r="F154" s="102">
        <v>3512</v>
      </c>
      <c r="G154" s="104" t="s">
        <v>2589</v>
      </c>
    </row>
    <row r="155" spans="1:7" x14ac:dyDescent="0.25">
      <c r="A155" s="101">
        <v>1713770</v>
      </c>
      <c r="B155" s="101" t="s">
        <v>1857</v>
      </c>
      <c r="C155" s="102">
        <v>799</v>
      </c>
      <c r="D155" s="102">
        <v>6465</v>
      </c>
      <c r="E155" s="103">
        <v>0.12358855375096675</v>
      </c>
      <c r="F155" s="102">
        <v>64987</v>
      </c>
      <c r="G155" s="104" t="s">
        <v>2590</v>
      </c>
    </row>
    <row r="156" spans="1:7" x14ac:dyDescent="0.25">
      <c r="A156" s="101">
        <v>1710470</v>
      </c>
      <c r="B156" s="101" t="s">
        <v>1858</v>
      </c>
      <c r="C156" s="102">
        <v>296</v>
      </c>
      <c r="D156" s="102">
        <v>3273</v>
      </c>
      <c r="E156" s="103">
        <v>9.0436908035441493E-2</v>
      </c>
      <c r="F156" s="102">
        <v>33905</v>
      </c>
      <c r="G156" s="104" t="s">
        <v>2590</v>
      </c>
    </row>
    <row r="157" spans="1:7" x14ac:dyDescent="0.25">
      <c r="A157" s="101">
        <v>1711370</v>
      </c>
      <c r="B157" s="101" t="s">
        <v>1859</v>
      </c>
      <c r="C157" s="102">
        <v>264</v>
      </c>
      <c r="D157" s="102">
        <v>6066</v>
      </c>
      <c r="E157" s="103">
        <v>4.3521266073194856E-2</v>
      </c>
      <c r="F157" s="102">
        <v>96611</v>
      </c>
      <c r="G157" s="104" t="s">
        <v>2590</v>
      </c>
    </row>
    <row r="158" spans="1:7" x14ac:dyDescent="0.25">
      <c r="A158" s="101">
        <v>1706540</v>
      </c>
      <c r="B158" s="101" t="s">
        <v>1860</v>
      </c>
      <c r="C158" s="102">
        <v>980</v>
      </c>
      <c r="D158" s="102">
        <v>6055</v>
      </c>
      <c r="E158" s="103">
        <v>0.16184971098265896</v>
      </c>
      <c r="F158" s="102">
        <v>115179</v>
      </c>
      <c r="G158" s="104" t="s">
        <v>2590</v>
      </c>
    </row>
    <row r="159" spans="1:7" x14ac:dyDescent="0.25">
      <c r="A159" s="101">
        <v>1740440</v>
      </c>
      <c r="B159" s="101" t="s">
        <v>1861</v>
      </c>
      <c r="C159" s="102">
        <v>210</v>
      </c>
      <c r="D159" s="102">
        <v>2064</v>
      </c>
      <c r="E159" s="103">
        <v>0.10174418604651163</v>
      </c>
      <c r="F159" s="102">
        <v>40140</v>
      </c>
      <c r="G159" s="104" t="s">
        <v>2590</v>
      </c>
    </row>
    <row r="160" spans="1:7" x14ac:dyDescent="0.25">
      <c r="A160" s="101">
        <v>1712570</v>
      </c>
      <c r="B160" s="101" t="s">
        <v>1862</v>
      </c>
      <c r="C160" s="102">
        <v>315</v>
      </c>
      <c r="D160" s="102">
        <v>5393</v>
      </c>
      <c r="E160" s="103">
        <v>5.8409048766920081E-2</v>
      </c>
      <c r="F160" s="102">
        <v>110738</v>
      </c>
      <c r="G160" s="104" t="s">
        <v>2590</v>
      </c>
    </row>
    <row r="161" spans="1:7" x14ac:dyDescent="0.25">
      <c r="A161" s="101">
        <v>1742180</v>
      </c>
      <c r="B161" s="101" t="s">
        <v>1865</v>
      </c>
      <c r="C161" s="102">
        <v>874</v>
      </c>
      <c r="D161" s="102">
        <v>13700</v>
      </c>
      <c r="E161" s="103">
        <v>6.379562043795621E-2</v>
      </c>
      <c r="F161" s="102">
        <v>79674</v>
      </c>
      <c r="G161" s="104" t="s">
        <v>2590</v>
      </c>
    </row>
    <row r="162" spans="1:7" x14ac:dyDescent="0.25">
      <c r="A162" s="101">
        <v>1708550</v>
      </c>
      <c r="B162" s="101" t="s">
        <v>1866</v>
      </c>
      <c r="C162" s="102">
        <v>1577</v>
      </c>
      <c r="D162" s="102">
        <v>20794</v>
      </c>
      <c r="E162" s="103">
        <v>7.5839184380109642E-2</v>
      </c>
      <c r="F162" s="102">
        <v>119257</v>
      </c>
      <c r="G162" s="104" t="s">
        <v>2590</v>
      </c>
    </row>
    <row r="163" spans="1:7" x14ac:dyDescent="0.25">
      <c r="A163" s="101">
        <v>1725590</v>
      </c>
      <c r="B163" s="101" t="s">
        <v>1867</v>
      </c>
      <c r="C163" s="102">
        <v>88</v>
      </c>
      <c r="D163" s="102">
        <v>750</v>
      </c>
      <c r="E163" s="103">
        <v>0.11733333333333333</v>
      </c>
      <c r="F163" s="102">
        <v>4261</v>
      </c>
      <c r="G163" s="104" t="s">
        <v>2589</v>
      </c>
    </row>
    <row r="164" spans="1:7" x14ac:dyDescent="0.25">
      <c r="A164" s="101">
        <v>1708400</v>
      </c>
      <c r="B164" s="101" t="s">
        <v>1868</v>
      </c>
      <c r="C164" s="102">
        <v>1063</v>
      </c>
      <c r="D164" s="102">
        <v>9015</v>
      </c>
      <c r="E164" s="103">
        <v>0.11791458679977815</v>
      </c>
      <c r="F164" s="102">
        <v>154187</v>
      </c>
      <c r="G164" s="104" t="s">
        <v>2590</v>
      </c>
    </row>
    <row r="165" spans="1:7" x14ac:dyDescent="0.25">
      <c r="A165" s="101">
        <v>1706510</v>
      </c>
      <c r="B165" s="101" t="s">
        <v>1869</v>
      </c>
      <c r="C165" s="102">
        <v>655</v>
      </c>
      <c r="D165" s="102">
        <v>3030</v>
      </c>
      <c r="E165" s="103">
        <v>0.21617161716171618</v>
      </c>
      <c r="F165" s="102">
        <v>27688</v>
      </c>
      <c r="G165" s="104" t="s">
        <v>2590</v>
      </c>
    </row>
    <row r="166" spans="1:7" x14ac:dyDescent="0.25">
      <c r="A166" s="101">
        <v>1710860</v>
      </c>
      <c r="B166" s="101" t="s">
        <v>1870</v>
      </c>
      <c r="C166" s="102">
        <v>16</v>
      </c>
      <c r="D166" s="102">
        <v>114</v>
      </c>
      <c r="E166" s="103">
        <v>0.14035087719298245</v>
      </c>
      <c r="F166" s="102">
        <v>990</v>
      </c>
      <c r="G166" s="104" t="s">
        <v>2589</v>
      </c>
    </row>
    <row r="167" spans="1:7" x14ac:dyDescent="0.25">
      <c r="A167" s="101">
        <v>1710980</v>
      </c>
      <c r="B167" s="101" t="s">
        <v>1871</v>
      </c>
      <c r="C167" s="102">
        <v>56</v>
      </c>
      <c r="D167" s="102">
        <v>235</v>
      </c>
      <c r="E167" s="103">
        <v>0.23829787234042554</v>
      </c>
      <c r="F167" s="102">
        <v>1422</v>
      </c>
      <c r="G167" s="104" t="s">
        <v>2589</v>
      </c>
    </row>
    <row r="168" spans="1:7" x14ac:dyDescent="0.25">
      <c r="A168" s="101">
        <v>1711010</v>
      </c>
      <c r="B168" s="101" t="s">
        <v>1872</v>
      </c>
      <c r="C168" s="102">
        <v>377</v>
      </c>
      <c r="D168" s="102">
        <v>1520</v>
      </c>
      <c r="E168" s="103">
        <v>0.24802631578947368</v>
      </c>
      <c r="F168" s="102">
        <v>12076</v>
      </c>
      <c r="G168" s="104" t="s">
        <v>2589</v>
      </c>
    </row>
    <row r="169" spans="1:7" x14ac:dyDescent="0.25">
      <c r="A169" s="101">
        <v>1736600</v>
      </c>
      <c r="B169" s="101" t="s">
        <v>2593</v>
      </c>
      <c r="C169" s="102">
        <v>256</v>
      </c>
      <c r="D169" s="102">
        <v>1095</v>
      </c>
      <c r="E169" s="103">
        <v>0.23378995433789954</v>
      </c>
      <c r="F169" s="102">
        <v>6358</v>
      </c>
      <c r="G169" s="104" t="s">
        <v>2589</v>
      </c>
    </row>
    <row r="170" spans="1:7" x14ac:dyDescent="0.25">
      <c r="A170" s="101">
        <v>1725770</v>
      </c>
      <c r="B170" s="101" t="s">
        <v>2594</v>
      </c>
      <c r="C170" s="102">
        <v>48</v>
      </c>
      <c r="D170" s="102">
        <v>973</v>
      </c>
      <c r="E170" s="103">
        <v>4.9331963001027747E-2</v>
      </c>
      <c r="F170" s="102">
        <v>16197</v>
      </c>
      <c r="G170" s="104" t="s">
        <v>2589</v>
      </c>
    </row>
    <row r="171" spans="1:7" x14ac:dyDescent="0.25">
      <c r="A171" s="101">
        <v>1700176</v>
      </c>
      <c r="B171" s="101" t="s">
        <v>1873</v>
      </c>
      <c r="C171" s="102">
        <v>55</v>
      </c>
      <c r="D171" s="102">
        <v>342</v>
      </c>
      <c r="E171" s="103">
        <v>0.16081871345029239</v>
      </c>
      <c r="F171" s="102">
        <v>2242</v>
      </c>
      <c r="G171" s="104" t="s">
        <v>2589</v>
      </c>
    </row>
    <row r="172" spans="1:7" x14ac:dyDescent="0.25">
      <c r="A172" s="101">
        <v>1711100</v>
      </c>
      <c r="B172" s="101" t="s">
        <v>1874</v>
      </c>
      <c r="C172" s="102">
        <v>47</v>
      </c>
      <c r="D172" s="102">
        <v>422</v>
      </c>
      <c r="E172" s="103">
        <v>0.11137440758293839</v>
      </c>
      <c r="F172" s="102">
        <v>2507</v>
      </c>
      <c r="G172" s="104" t="s">
        <v>2589</v>
      </c>
    </row>
    <row r="173" spans="1:7" x14ac:dyDescent="0.25">
      <c r="A173" s="101">
        <v>1700323</v>
      </c>
      <c r="B173" s="101" t="s">
        <v>1875</v>
      </c>
      <c r="C173" s="102">
        <v>12</v>
      </c>
      <c r="D173" s="102">
        <v>134</v>
      </c>
      <c r="E173" s="103">
        <v>8.9552238805970144E-2</v>
      </c>
      <c r="F173" s="102">
        <v>969</v>
      </c>
      <c r="G173" s="104" t="s">
        <v>2589</v>
      </c>
    </row>
    <row r="174" spans="1:7" x14ac:dyDescent="0.25">
      <c r="A174" s="101">
        <v>1711220</v>
      </c>
      <c r="B174" s="101" t="s">
        <v>1876</v>
      </c>
      <c r="C174" s="102">
        <v>43</v>
      </c>
      <c r="D174" s="102">
        <v>114</v>
      </c>
      <c r="E174" s="103">
        <v>0.37719298245614036</v>
      </c>
      <c r="F174" s="102">
        <v>918</v>
      </c>
      <c r="G174" s="104" t="s">
        <v>2589</v>
      </c>
    </row>
    <row r="175" spans="1:7" x14ac:dyDescent="0.25">
      <c r="A175" s="101">
        <v>1711250</v>
      </c>
      <c r="B175" s="101" t="s">
        <v>1877</v>
      </c>
      <c r="C175" s="102">
        <v>804</v>
      </c>
      <c r="D175" s="102">
        <v>5115</v>
      </c>
      <c r="E175" s="103">
        <v>0.15718475073313784</v>
      </c>
      <c r="F175" s="102">
        <v>32993</v>
      </c>
      <c r="G175" s="104" t="s">
        <v>2590</v>
      </c>
    </row>
    <row r="176" spans="1:7" x14ac:dyDescent="0.25">
      <c r="A176" s="101">
        <v>1711290</v>
      </c>
      <c r="B176" s="101" t="s">
        <v>1878</v>
      </c>
      <c r="C176" s="102">
        <v>133</v>
      </c>
      <c r="D176" s="102">
        <v>555</v>
      </c>
      <c r="E176" s="103">
        <v>0.23963963963963963</v>
      </c>
      <c r="F176" s="102">
        <v>5578</v>
      </c>
      <c r="G176" s="104" t="s">
        <v>2589</v>
      </c>
    </row>
    <row r="177" spans="1:7" x14ac:dyDescent="0.25">
      <c r="A177" s="101">
        <v>1711350</v>
      </c>
      <c r="B177" s="101" t="s">
        <v>1879</v>
      </c>
      <c r="C177" s="102">
        <v>443</v>
      </c>
      <c r="D177" s="102">
        <v>7753</v>
      </c>
      <c r="E177" s="103">
        <v>5.7139171933445115E-2</v>
      </c>
      <c r="F177" s="102">
        <v>63145</v>
      </c>
      <c r="G177" s="104" t="s">
        <v>2590</v>
      </c>
    </row>
    <row r="178" spans="1:7" x14ac:dyDescent="0.25">
      <c r="A178" s="101">
        <v>1739090</v>
      </c>
      <c r="B178" s="101" t="s">
        <v>1880</v>
      </c>
      <c r="C178" s="102">
        <v>123</v>
      </c>
      <c r="D178" s="102">
        <v>997</v>
      </c>
      <c r="E178" s="103">
        <v>0.12337011033099297</v>
      </c>
      <c r="F178" s="102">
        <v>5959</v>
      </c>
      <c r="G178" s="104" t="s">
        <v>2589</v>
      </c>
    </row>
    <row r="179" spans="1:7" x14ac:dyDescent="0.25">
      <c r="A179" s="101">
        <v>1711520</v>
      </c>
      <c r="B179" s="101" t="s">
        <v>1881</v>
      </c>
      <c r="C179" s="102">
        <v>23</v>
      </c>
      <c r="D179" s="102">
        <v>103</v>
      </c>
      <c r="E179" s="103">
        <v>0.22330097087378642</v>
      </c>
      <c r="F179" s="102">
        <v>997</v>
      </c>
      <c r="G179" s="104" t="s">
        <v>2589</v>
      </c>
    </row>
    <row r="180" spans="1:7" x14ac:dyDescent="0.25">
      <c r="A180" s="101">
        <v>1711610</v>
      </c>
      <c r="B180" s="101" t="s">
        <v>1882</v>
      </c>
      <c r="C180" s="102">
        <v>73</v>
      </c>
      <c r="D180" s="102">
        <v>803</v>
      </c>
      <c r="E180" s="103">
        <v>9.0909090909090912E-2</v>
      </c>
      <c r="F180" s="102">
        <v>4800</v>
      </c>
      <c r="G180" s="104" t="s">
        <v>2589</v>
      </c>
    </row>
    <row r="181" spans="1:7" x14ac:dyDescent="0.25">
      <c r="A181" s="101">
        <v>1701388</v>
      </c>
      <c r="B181" s="101" t="s">
        <v>1883</v>
      </c>
      <c r="C181" s="102">
        <v>42</v>
      </c>
      <c r="D181" s="102">
        <v>161</v>
      </c>
      <c r="E181" s="103">
        <v>0.2608695652173913</v>
      </c>
      <c r="F181" s="102">
        <v>1744</v>
      </c>
      <c r="G181" s="104" t="s">
        <v>2589</v>
      </c>
    </row>
    <row r="182" spans="1:7" x14ac:dyDescent="0.25">
      <c r="A182" s="101">
        <v>1711700</v>
      </c>
      <c r="B182" s="101" t="s">
        <v>1884</v>
      </c>
      <c r="C182" s="102">
        <v>11</v>
      </c>
      <c r="D182" s="102">
        <v>75</v>
      </c>
      <c r="E182" s="103">
        <v>0.14666666666666667</v>
      </c>
      <c r="F182" s="102">
        <v>727</v>
      </c>
      <c r="G182" s="104" t="s">
        <v>2589</v>
      </c>
    </row>
    <row r="183" spans="1:7" x14ac:dyDescent="0.25">
      <c r="A183" s="101">
        <v>1711730</v>
      </c>
      <c r="B183" s="101" t="s">
        <v>1885</v>
      </c>
      <c r="C183" s="102">
        <v>2</v>
      </c>
      <c r="D183" s="102">
        <v>100</v>
      </c>
      <c r="E183" s="103">
        <v>0.02</v>
      </c>
      <c r="F183" s="102">
        <v>903</v>
      </c>
      <c r="G183" s="104" t="s">
        <v>2589</v>
      </c>
    </row>
    <row r="184" spans="1:7" x14ac:dyDescent="0.25">
      <c r="A184" s="101">
        <v>1711790</v>
      </c>
      <c r="B184" s="101" t="s">
        <v>1886</v>
      </c>
      <c r="C184" s="102">
        <v>1808</v>
      </c>
      <c r="D184" s="102">
        <v>5739</v>
      </c>
      <c r="E184" s="103">
        <v>0.31503746297264335</v>
      </c>
      <c r="F184" s="102">
        <v>34568</v>
      </c>
      <c r="G184" s="104" t="s">
        <v>2590</v>
      </c>
    </row>
    <row r="185" spans="1:7" x14ac:dyDescent="0.25">
      <c r="A185" s="101">
        <v>1721450</v>
      </c>
      <c r="B185" s="101" t="s">
        <v>1887</v>
      </c>
      <c r="C185" s="102">
        <v>128</v>
      </c>
      <c r="D185" s="102">
        <v>1452</v>
      </c>
      <c r="E185" s="103">
        <v>8.8154269972451793E-2</v>
      </c>
      <c r="F185" s="102">
        <v>15725</v>
      </c>
      <c r="G185" s="104" t="s">
        <v>2589</v>
      </c>
    </row>
    <row r="186" spans="1:7" x14ac:dyDescent="0.25">
      <c r="A186" s="101">
        <v>1712150</v>
      </c>
      <c r="B186" s="101" t="s">
        <v>1888</v>
      </c>
      <c r="C186" s="102">
        <v>40</v>
      </c>
      <c r="D186" s="102">
        <v>217</v>
      </c>
      <c r="E186" s="103">
        <v>0.18433179723502305</v>
      </c>
      <c r="F186" s="102">
        <v>1886</v>
      </c>
      <c r="G186" s="104" t="s">
        <v>2589</v>
      </c>
    </row>
    <row r="187" spans="1:7" x14ac:dyDescent="0.25">
      <c r="A187" s="101">
        <v>1711850</v>
      </c>
      <c r="B187" s="101" t="s">
        <v>1889</v>
      </c>
      <c r="C187" s="102">
        <v>2297</v>
      </c>
      <c r="D187" s="102">
        <v>9439</v>
      </c>
      <c r="E187" s="103">
        <v>0.24335205000529717</v>
      </c>
      <c r="F187" s="102">
        <v>62040</v>
      </c>
      <c r="G187" s="104" t="s">
        <v>2590</v>
      </c>
    </row>
    <row r="188" spans="1:7" x14ac:dyDescent="0.25">
      <c r="A188" s="101">
        <v>1711880</v>
      </c>
      <c r="B188" s="101" t="s">
        <v>1890</v>
      </c>
      <c r="C188" s="102">
        <v>74</v>
      </c>
      <c r="D188" s="102">
        <v>1108</v>
      </c>
      <c r="E188" s="103">
        <v>6.6787003610108309E-2</v>
      </c>
      <c r="F188" s="102">
        <v>5725</v>
      </c>
      <c r="G188" s="104" t="s">
        <v>2589</v>
      </c>
    </row>
    <row r="189" spans="1:7" x14ac:dyDescent="0.25">
      <c r="A189" s="101">
        <v>1711910</v>
      </c>
      <c r="B189" s="101" t="s">
        <v>1891</v>
      </c>
      <c r="C189" s="102">
        <v>5</v>
      </c>
      <c r="D189" s="102">
        <v>53</v>
      </c>
      <c r="E189" s="103">
        <v>9.4339622641509441E-2</v>
      </c>
      <c r="F189" s="102">
        <v>671</v>
      </c>
      <c r="G189" s="104" t="s">
        <v>2589</v>
      </c>
    </row>
    <row r="190" spans="1:7" x14ac:dyDescent="0.25">
      <c r="A190" s="101">
        <v>1711980</v>
      </c>
      <c r="B190" s="101" t="s">
        <v>1892</v>
      </c>
      <c r="C190" s="102">
        <v>72</v>
      </c>
      <c r="D190" s="102">
        <v>2934</v>
      </c>
      <c r="E190" s="103">
        <v>2.4539877300613498E-2</v>
      </c>
      <c r="F190" s="102">
        <v>21161</v>
      </c>
      <c r="G190" s="104" t="s">
        <v>2590</v>
      </c>
    </row>
    <row r="191" spans="1:7" x14ac:dyDescent="0.25">
      <c r="A191" s="101">
        <v>1712000</v>
      </c>
      <c r="B191" s="101" t="s">
        <v>1893</v>
      </c>
      <c r="C191" s="102">
        <v>1288</v>
      </c>
      <c r="D191" s="102">
        <v>6805</v>
      </c>
      <c r="E191" s="103">
        <v>0.18927259368111682</v>
      </c>
      <c r="F191" s="102">
        <v>48476</v>
      </c>
      <c r="G191" s="104" t="s">
        <v>2590</v>
      </c>
    </row>
    <row r="192" spans="1:7" x14ac:dyDescent="0.25">
      <c r="A192" s="101">
        <v>1712030</v>
      </c>
      <c r="B192" s="101" t="s">
        <v>1894</v>
      </c>
      <c r="C192" s="102">
        <v>24</v>
      </c>
      <c r="D192" s="102">
        <v>216</v>
      </c>
      <c r="E192" s="103">
        <v>0.1111111111111111</v>
      </c>
      <c r="F192" s="102">
        <v>1310</v>
      </c>
      <c r="G192" s="104" t="s">
        <v>2589</v>
      </c>
    </row>
    <row r="193" spans="1:7" x14ac:dyDescent="0.25">
      <c r="A193" s="101">
        <v>1712060</v>
      </c>
      <c r="B193" s="101" t="s">
        <v>1895</v>
      </c>
      <c r="C193" s="102">
        <v>49</v>
      </c>
      <c r="D193" s="102">
        <v>473</v>
      </c>
      <c r="E193" s="103">
        <v>0.10359408033826638</v>
      </c>
      <c r="F193" s="102">
        <v>2517</v>
      </c>
      <c r="G193" s="104" t="s">
        <v>2589</v>
      </c>
    </row>
    <row r="194" spans="1:7" x14ac:dyDescent="0.25">
      <c r="A194" s="101">
        <v>1712090</v>
      </c>
      <c r="B194" s="101" t="s">
        <v>1896</v>
      </c>
      <c r="C194" s="102">
        <v>81</v>
      </c>
      <c r="D194" s="102">
        <v>322</v>
      </c>
      <c r="E194" s="103">
        <v>0.25155279503105588</v>
      </c>
      <c r="F194" s="102">
        <v>1698</v>
      </c>
      <c r="G194" s="104" t="s">
        <v>2589</v>
      </c>
    </row>
    <row r="195" spans="1:7" x14ac:dyDescent="0.25">
      <c r="A195" s="101">
        <v>1712120</v>
      </c>
      <c r="B195" s="101" t="s">
        <v>1897</v>
      </c>
      <c r="C195" s="102">
        <v>628</v>
      </c>
      <c r="D195" s="102">
        <v>4666</v>
      </c>
      <c r="E195" s="103">
        <v>0.13459065580797258</v>
      </c>
      <c r="F195" s="102">
        <v>51455</v>
      </c>
      <c r="G195" s="104" t="s">
        <v>2590</v>
      </c>
    </row>
    <row r="196" spans="1:7" x14ac:dyDescent="0.25">
      <c r="A196" s="101">
        <v>1712210</v>
      </c>
      <c r="B196" s="101" t="s">
        <v>1898</v>
      </c>
      <c r="C196" s="102">
        <v>104</v>
      </c>
      <c r="D196" s="102">
        <v>922</v>
      </c>
      <c r="E196" s="103">
        <v>0.11279826464208242</v>
      </c>
      <c r="F196" s="102">
        <v>8906</v>
      </c>
      <c r="G196" s="104" t="s">
        <v>2589</v>
      </c>
    </row>
    <row r="197" spans="1:7" x14ac:dyDescent="0.25">
      <c r="A197" s="101">
        <v>1712240</v>
      </c>
      <c r="B197" s="101" t="s">
        <v>1899</v>
      </c>
      <c r="C197" s="102">
        <v>55</v>
      </c>
      <c r="D197" s="102">
        <v>572</v>
      </c>
      <c r="E197" s="103">
        <v>9.6153846153846159E-2</v>
      </c>
      <c r="F197" s="102">
        <v>2650</v>
      </c>
      <c r="G197" s="104" t="s">
        <v>2589</v>
      </c>
    </row>
    <row r="198" spans="1:7" x14ac:dyDescent="0.25">
      <c r="A198" s="101">
        <v>1701434</v>
      </c>
      <c r="B198" s="101" t="s">
        <v>1900</v>
      </c>
      <c r="C198" s="102">
        <v>16</v>
      </c>
      <c r="D198" s="102">
        <v>166</v>
      </c>
      <c r="E198" s="103">
        <v>9.6385542168674704E-2</v>
      </c>
      <c r="F198" s="102">
        <v>1540</v>
      </c>
      <c r="G198" s="104" t="s">
        <v>2589</v>
      </c>
    </row>
    <row r="199" spans="1:7" x14ac:dyDescent="0.25">
      <c r="A199" s="101">
        <v>1741010</v>
      </c>
      <c r="B199" s="101" t="s">
        <v>189</v>
      </c>
      <c r="C199" s="102">
        <v>111</v>
      </c>
      <c r="D199" s="102">
        <v>709</v>
      </c>
      <c r="E199" s="103">
        <v>0.15655853314527504</v>
      </c>
      <c r="F199" s="102">
        <v>6643</v>
      </c>
      <c r="G199" s="104" t="s">
        <v>2589</v>
      </c>
    </row>
    <row r="200" spans="1:7" x14ac:dyDescent="0.25">
      <c r="A200" s="101">
        <v>1712330</v>
      </c>
      <c r="B200" s="101" t="s">
        <v>1901</v>
      </c>
      <c r="C200" s="102">
        <v>432</v>
      </c>
      <c r="D200" s="102">
        <v>3046</v>
      </c>
      <c r="E200" s="103">
        <v>0.14182534471437952</v>
      </c>
      <c r="F200" s="102">
        <v>22241</v>
      </c>
      <c r="G200" s="104" t="s">
        <v>2590</v>
      </c>
    </row>
    <row r="201" spans="1:7" x14ac:dyDescent="0.25">
      <c r="A201" s="101">
        <v>1712450</v>
      </c>
      <c r="B201" s="101" t="s">
        <v>1902</v>
      </c>
      <c r="C201" s="102">
        <v>845</v>
      </c>
      <c r="D201" s="102">
        <v>2191</v>
      </c>
      <c r="E201" s="103">
        <v>0.38566864445458693</v>
      </c>
      <c r="F201" s="102">
        <v>18507</v>
      </c>
      <c r="G201" s="104" t="s">
        <v>2589</v>
      </c>
    </row>
    <row r="202" spans="1:7" x14ac:dyDescent="0.25">
      <c r="A202" s="101">
        <v>1712420</v>
      </c>
      <c r="B202" s="101" t="s">
        <v>1903</v>
      </c>
      <c r="C202" s="102">
        <v>911</v>
      </c>
      <c r="D202" s="102">
        <v>3016</v>
      </c>
      <c r="E202" s="103">
        <v>0.3020557029177719</v>
      </c>
      <c r="F202" s="102">
        <v>27069</v>
      </c>
      <c r="G202" s="104" t="s">
        <v>2590</v>
      </c>
    </row>
    <row r="203" spans="1:7" x14ac:dyDescent="0.25">
      <c r="A203" s="101">
        <v>1712480</v>
      </c>
      <c r="B203" s="101" t="s">
        <v>1904</v>
      </c>
      <c r="C203" s="102">
        <v>77</v>
      </c>
      <c r="D203" s="102">
        <v>267</v>
      </c>
      <c r="E203" s="103">
        <v>0.28838951310861421</v>
      </c>
      <c r="F203" s="102">
        <v>1710</v>
      </c>
      <c r="G203" s="104" t="s">
        <v>2589</v>
      </c>
    </row>
    <row r="204" spans="1:7" x14ac:dyDescent="0.25">
      <c r="A204" s="101">
        <v>1712510</v>
      </c>
      <c r="B204" s="101" t="s">
        <v>1905</v>
      </c>
      <c r="C204" s="102">
        <v>74</v>
      </c>
      <c r="D204" s="102">
        <v>311</v>
      </c>
      <c r="E204" s="103">
        <v>0.23794212218649519</v>
      </c>
      <c r="F204" s="102">
        <v>1900</v>
      </c>
      <c r="G204" s="104" t="s">
        <v>2589</v>
      </c>
    </row>
    <row r="205" spans="1:7" x14ac:dyDescent="0.25">
      <c r="A205" s="101">
        <v>1712540</v>
      </c>
      <c r="B205" s="101" t="s">
        <v>1906</v>
      </c>
      <c r="C205" s="102">
        <v>279</v>
      </c>
      <c r="D205" s="102">
        <v>5796</v>
      </c>
      <c r="E205" s="103">
        <v>4.813664596273292E-2</v>
      </c>
      <c r="F205" s="102">
        <v>53187</v>
      </c>
      <c r="G205" s="104" t="s">
        <v>2590</v>
      </c>
    </row>
    <row r="206" spans="1:7" x14ac:dyDescent="0.25">
      <c r="A206" s="101">
        <v>1712760</v>
      </c>
      <c r="B206" s="101" t="s">
        <v>1907</v>
      </c>
      <c r="C206" s="102">
        <v>277</v>
      </c>
      <c r="D206" s="102">
        <v>1376</v>
      </c>
      <c r="E206" s="103">
        <v>0.20130813953488372</v>
      </c>
      <c r="F206" s="102">
        <v>8879</v>
      </c>
      <c r="G206" s="104" t="s">
        <v>2589</v>
      </c>
    </row>
    <row r="207" spans="1:7" x14ac:dyDescent="0.25">
      <c r="A207" s="101">
        <v>1712700</v>
      </c>
      <c r="B207" s="101" t="s">
        <v>1908</v>
      </c>
      <c r="C207" s="102">
        <v>410</v>
      </c>
      <c r="D207" s="102">
        <v>5447</v>
      </c>
      <c r="E207" s="103">
        <v>7.5270791261244724E-2</v>
      </c>
      <c r="F207" s="102">
        <v>26060</v>
      </c>
      <c r="G207" s="104" t="s">
        <v>2590</v>
      </c>
    </row>
    <row r="208" spans="1:7" x14ac:dyDescent="0.25">
      <c r="A208" s="101">
        <v>1713940</v>
      </c>
      <c r="B208" s="101" t="s">
        <v>1909</v>
      </c>
      <c r="C208" s="102">
        <v>376</v>
      </c>
      <c r="D208" s="102">
        <v>3805</v>
      </c>
      <c r="E208" s="103">
        <v>9.881734559789751E-2</v>
      </c>
      <c r="F208" s="102">
        <v>81396</v>
      </c>
      <c r="G208" s="104" t="s">
        <v>2590</v>
      </c>
    </row>
    <row r="209" spans="1:7" x14ac:dyDescent="0.25">
      <c r="A209" s="101">
        <v>1712720</v>
      </c>
      <c r="B209" s="101" t="s">
        <v>1910</v>
      </c>
      <c r="C209" s="102">
        <v>205</v>
      </c>
      <c r="D209" s="102">
        <v>973</v>
      </c>
      <c r="E209" s="103">
        <v>0.21068859198355602</v>
      </c>
      <c r="F209" s="102">
        <v>6341</v>
      </c>
      <c r="G209" s="104" t="s">
        <v>2589</v>
      </c>
    </row>
    <row r="210" spans="1:7" x14ac:dyDescent="0.25">
      <c r="A210" s="101">
        <v>1712810</v>
      </c>
      <c r="B210" s="101" t="s">
        <v>1911</v>
      </c>
      <c r="C210" s="102">
        <v>50</v>
      </c>
      <c r="D210" s="102">
        <v>608</v>
      </c>
      <c r="E210" s="103">
        <v>8.2236842105263164E-2</v>
      </c>
      <c r="F210" s="102">
        <v>3851</v>
      </c>
      <c r="G210" s="104" t="s">
        <v>2589</v>
      </c>
    </row>
    <row r="211" spans="1:7" x14ac:dyDescent="0.25">
      <c r="A211" s="101">
        <v>1712840</v>
      </c>
      <c r="B211" s="101" t="s">
        <v>1912</v>
      </c>
      <c r="C211" s="102">
        <v>66</v>
      </c>
      <c r="D211" s="102">
        <v>468</v>
      </c>
      <c r="E211" s="103">
        <v>0.14102564102564102</v>
      </c>
      <c r="F211" s="102">
        <v>4865</v>
      </c>
      <c r="G211" s="104" t="s">
        <v>2589</v>
      </c>
    </row>
    <row r="212" spans="1:7" x14ac:dyDescent="0.25">
      <c r="A212" s="101">
        <v>1712870</v>
      </c>
      <c r="B212" s="101" t="s">
        <v>1913</v>
      </c>
      <c r="C212" s="102">
        <v>33</v>
      </c>
      <c r="D212" s="102">
        <v>272</v>
      </c>
      <c r="E212" s="103">
        <v>0.12132352941176471</v>
      </c>
      <c r="F212" s="102">
        <v>5139</v>
      </c>
      <c r="G212" s="104" t="s">
        <v>2589</v>
      </c>
    </row>
    <row r="213" spans="1:7" x14ac:dyDescent="0.25">
      <c r="A213" s="101">
        <v>1712930</v>
      </c>
      <c r="B213" s="101" t="s">
        <v>1914</v>
      </c>
      <c r="C213" s="102">
        <v>61</v>
      </c>
      <c r="D213" s="102">
        <v>395</v>
      </c>
      <c r="E213" s="103">
        <v>0.15443037974683543</v>
      </c>
      <c r="F213" s="102">
        <v>2505</v>
      </c>
      <c r="G213" s="104" t="s">
        <v>2589</v>
      </c>
    </row>
    <row r="214" spans="1:7" x14ac:dyDescent="0.25">
      <c r="A214" s="101">
        <v>1712960</v>
      </c>
      <c r="B214" s="101" t="s">
        <v>1915</v>
      </c>
      <c r="C214" s="102">
        <v>156</v>
      </c>
      <c r="D214" s="102">
        <v>706</v>
      </c>
      <c r="E214" s="103">
        <v>0.22096317280453256</v>
      </c>
      <c r="F214" s="102">
        <v>7435</v>
      </c>
      <c r="G214" s="104" t="s">
        <v>2589</v>
      </c>
    </row>
    <row r="215" spans="1:7" x14ac:dyDescent="0.25">
      <c r="A215" s="101">
        <v>1712990</v>
      </c>
      <c r="B215" s="101" t="s">
        <v>1916</v>
      </c>
      <c r="C215" s="102">
        <v>142</v>
      </c>
      <c r="D215" s="102">
        <v>616</v>
      </c>
      <c r="E215" s="103">
        <v>0.23051948051948051</v>
      </c>
      <c r="F215" s="102">
        <v>13019</v>
      </c>
      <c r="G215" s="104" t="s">
        <v>2589</v>
      </c>
    </row>
    <row r="216" spans="1:7" x14ac:dyDescent="0.25">
      <c r="A216" s="101">
        <v>1701411</v>
      </c>
      <c r="B216" s="101" t="s">
        <v>1917</v>
      </c>
      <c r="C216" s="102">
        <v>24</v>
      </c>
      <c r="D216" s="102">
        <v>249</v>
      </c>
      <c r="E216" s="103">
        <v>9.6385542168674704E-2</v>
      </c>
      <c r="F216" s="102">
        <v>2677</v>
      </c>
      <c r="G216" s="104" t="s">
        <v>2589</v>
      </c>
    </row>
    <row r="217" spans="1:7" x14ac:dyDescent="0.25">
      <c r="A217" s="101">
        <v>1713050</v>
      </c>
      <c r="B217" s="101" t="s">
        <v>1918</v>
      </c>
      <c r="C217" s="102">
        <v>56</v>
      </c>
      <c r="D217" s="102">
        <v>636</v>
      </c>
      <c r="E217" s="103">
        <v>8.8050314465408799E-2</v>
      </c>
      <c r="F217" s="102">
        <v>4129</v>
      </c>
      <c r="G217" s="104" t="s">
        <v>2589</v>
      </c>
    </row>
    <row r="218" spans="1:7" x14ac:dyDescent="0.25">
      <c r="A218" s="101">
        <v>1713140</v>
      </c>
      <c r="B218" s="101" t="s">
        <v>1919</v>
      </c>
      <c r="C218" s="102">
        <v>516</v>
      </c>
      <c r="D218" s="102">
        <v>3934</v>
      </c>
      <c r="E218" s="103">
        <v>0.13116420945602442</v>
      </c>
      <c r="F218" s="102">
        <v>46235</v>
      </c>
      <c r="G218" s="104" t="s">
        <v>2590</v>
      </c>
    </row>
    <row r="219" spans="1:7" x14ac:dyDescent="0.25">
      <c r="A219" s="101">
        <v>1713170</v>
      </c>
      <c r="B219" s="101" t="s">
        <v>1920</v>
      </c>
      <c r="C219" s="102">
        <v>623</v>
      </c>
      <c r="D219" s="102">
        <v>2954</v>
      </c>
      <c r="E219" s="103">
        <v>0.2109004739336493</v>
      </c>
      <c r="F219" s="102">
        <v>26538</v>
      </c>
      <c r="G219" s="104" t="s">
        <v>2590</v>
      </c>
    </row>
    <row r="220" spans="1:7" x14ac:dyDescent="0.25">
      <c r="A220" s="101">
        <v>1713230</v>
      </c>
      <c r="B220" s="101" t="s">
        <v>1921</v>
      </c>
      <c r="C220" s="102">
        <v>163</v>
      </c>
      <c r="D220" s="102">
        <v>1147</v>
      </c>
      <c r="E220" s="103">
        <v>0.14210985178727115</v>
      </c>
      <c r="F220" s="102">
        <v>24361</v>
      </c>
      <c r="G220" s="104" t="s">
        <v>2590</v>
      </c>
    </row>
    <row r="221" spans="1:7" x14ac:dyDescent="0.25">
      <c r="A221" s="101">
        <v>1713240</v>
      </c>
      <c r="B221" s="101" t="s">
        <v>1922</v>
      </c>
      <c r="C221" s="102">
        <v>275</v>
      </c>
      <c r="D221" s="102">
        <v>1761</v>
      </c>
      <c r="E221" s="103">
        <v>0.15616127200454288</v>
      </c>
      <c r="F221" s="102">
        <v>17470</v>
      </c>
      <c r="G221" s="104" t="s">
        <v>2589</v>
      </c>
    </row>
    <row r="222" spans="1:7" x14ac:dyDescent="0.25">
      <c r="A222" s="101">
        <v>1713260</v>
      </c>
      <c r="B222" s="101" t="s">
        <v>1923</v>
      </c>
      <c r="C222" s="102">
        <v>97</v>
      </c>
      <c r="D222" s="102">
        <v>497</v>
      </c>
      <c r="E222" s="103">
        <v>0.19517102615694165</v>
      </c>
      <c r="F222" s="102">
        <v>4634</v>
      </c>
      <c r="G222" s="104" t="s">
        <v>2589</v>
      </c>
    </row>
    <row r="223" spans="1:7" x14ac:dyDescent="0.25">
      <c r="A223" s="101">
        <v>1713320</v>
      </c>
      <c r="B223" s="101" t="s">
        <v>1924</v>
      </c>
      <c r="C223" s="102">
        <v>2236</v>
      </c>
      <c r="D223" s="102">
        <v>4574</v>
      </c>
      <c r="E223" s="103">
        <v>0.48885002186270221</v>
      </c>
      <c r="F223" s="102">
        <v>26611</v>
      </c>
      <c r="G223" s="104" t="s">
        <v>2590</v>
      </c>
    </row>
    <row r="224" spans="1:7" x14ac:dyDescent="0.25">
      <c r="A224" s="101">
        <v>1700007</v>
      </c>
      <c r="B224" s="101" t="s">
        <v>1925</v>
      </c>
      <c r="C224" s="102">
        <v>116</v>
      </c>
      <c r="D224" s="102">
        <v>753</v>
      </c>
      <c r="E224" s="103">
        <v>0.15405046480743692</v>
      </c>
      <c r="F224" s="102">
        <v>4402</v>
      </c>
      <c r="G224" s="104" t="s">
        <v>2589</v>
      </c>
    </row>
    <row r="225" spans="1:7" x14ac:dyDescent="0.25">
      <c r="A225" s="101">
        <v>1713370</v>
      </c>
      <c r="B225" s="101" t="s">
        <v>1926</v>
      </c>
      <c r="C225" s="102">
        <v>48</v>
      </c>
      <c r="D225" s="102">
        <v>277</v>
      </c>
      <c r="E225" s="103">
        <v>0.17328519855595667</v>
      </c>
      <c r="F225" s="102">
        <v>2082</v>
      </c>
      <c r="G225" s="104" t="s">
        <v>2589</v>
      </c>
    </row>
    <row r="226" spans="1:7" x14ac:dyDescent="0.25">
      <c r="A226" s="101">
        <v>1713410</v>
      </c>
      <c r="B226" s="101" t="s">
        <v>1927</v>
      </c>
      <c r="C226" s="102">
        <v>35</v>
      </c>
      <c r="D226" s="102">
        <v>309</v>
      </c>
      <c r="E226" s="103">
        <v>0.11326860841423948</v>
      </c>
      <c r="F226" s="102">
        <v>1877</v>
      </c>
      <c r="G226" s="104" t="s">
        <v>2589</v>
      </c>
    </row>
    <row r="227" spans="1:7" x14ac:dyDescent="0.25">
      <c r="A227" s="101">
        <v>1713500</v>
      </c>
      <c r="B227" s="101" t="s">
        <v>1928</v>
      </c>
      <c r="C227" s="102">
        <v>125</v>
      </c>
      <c r="D227" s="102">
        <v>924</v>
      </c>
      <c r="E227" s="103">
        <v>0.13528138528138528</v>
      </c>
      <c r="F227" s="102">
        <v>5448</v>
      </c>
      <c r="G227" s="104" t="s">
        <v>2589</v>
      </c>
    </row>
    <row r="228" spans="1:7" x14ac:dyDescent="0.25">
      <c r="A228" s="101">
        <v>1713530</v>
      </c>
      <c r="B228" s="101" t="s">
        <v>1929</v>
      </c>
      <c r="C228" s="102">
        <v>440</v>
      </c>
      <c r="D228" s="102">
        <v>8757</v>
      </c>
      <c r="E228" s="103">
        <v>5.024551787141715E-2</v>
      </c>
      <c r="F228" s="102">
        <v>54854</v>
      </c>
      <c r="G228" s="104" t="s">
        <v>2590</v>
      </c>
    </row>
    <row r="229" spans="1:7" x14ac:dyDescent="0.25">
      <c r="A229" s="101">
        <v>1713560</v>
      </c>
      <c r="B229" s="101" t="s">
        <v>1930</v>
      </c>
      <c r="C229" s="102">
        <v>420</v>
      </c>
      <c r="D229" s="102">
        <v>3221</v>
      </c>
      <c r="E229" s="103">
        <v>0.13039428748835766</v>
      </c>
      <c r="F229" s="102">
        <v>19957</v>
      </c>
      <c r="G229" s="104" t="s">
        <v>2589</v>
      </c>
    </row>
    <row r="230" spans="1:7" x14ac:dyDescent="0.25">
      <c r="A230" s="101">
        <v>1713590</v>
      </c>
      <c r="B230" s="101" t="s">
        <v>1931</v>
      </c>
      <c r="C230" s="102">
        <v>118</v>
      </c>
      <c r="D230" s="102">
        <v>362</v>
      </c>
      <c r="E230" s="103">
        <v>0.32596685082872928</v>
      </c>
      <c r="F230" s="102">
        <v>2307</v>
      </c>
      <c r="G230" s="104" t="s">
        <v>2589</v>
      </c>
    </row>
    <row r="231" spans="1:7" x14ac:dyDescent="0.25">
      <c r="A231" s="101">
        <v>1700326</v>
      </c>
      <c r="B231" s="101" t="s">
        <v>1932</v>
      </c>
      <c r="C231" s="102">
        <v>95</v>
      </c>
      <c r="D231" s="102">
        <v>1295</v>
      </c>
      <c r="E231" s="103">
        <v>7.3359073359073365E-2</v>
      </c>
      <c r="F231" s="102">
        <v>6945</v>
      </c>
      <c r="G231" s="104" t="s">
        <v>2589</v>
      </c>
    </row>
    <row r="232" spans="1:7" x14ac:dyDescent="0.25">
      <c r="A232" s="101">
        <v>1713660</v>
      </c>
      <c r="B232" s="101" t="s">
        <v>1933</v>
      </c>
      <c r="C232" s="102">
        <v>214</v>
      </c>
      <c r="D232" s="102">
        <v>893</v>
      </c>
      <c r="E232" s="103">
        <v>0.23964165733482642</v>
      </c>
      <c r="F232" s="102">
        <v>6473</v>
      </c>
      <c r="G232" s="104" t="s">
        <v>2589</v>
      </c>
    </row>
    <row r="233" spans="1:7" x14ac:dyDescent="0.25">
      <c r="A233" s="101">
        <v>1736300</v>
      </c>
      <c r="B233" s="101" t="s">
        <v>1934</v>
      </c>
      <c r="C233" s="102">
        <v>382</v>
      </c>
      <c r="D233" s="102">
        <v>1968</v>
      </c>
      <c r="E233" s="103">
        <v>0.19410569105691056</v>
      </c>
      <c r="F233" s="102">
        <v>19653</v>
      </c>
      <c r="G233" s="104" t="s">
        <v>2589</v>
      </c>
    </row>
    <row r="234" spans="1:7" x14ac:dyDescent="0.25">
      <c r="A234" s="101">
        <v>1713970</v>
      </c>
      <c r="B234" s="101" t="s">
        <v>1935</v>
      </c>
      <c r="C234" s="102">
        <v>306</v>
      </c>
      <c r="D234" s="102">
        <v>9249</v>
      </c>
      <c r="E234" s="103">
        <v>3.3084657800843333E-2</v>
      </c>
      <c r="F234" s="102">
        <v>47726</v>
      </c>
      <c r="G234" s="104" t="s">
        <v>2590</v>
      </c>
    </row>
    <row r="235" spans="1:7" x14ac:dyDescent="0.25">
      <c r="A235" s="101">
        <v>1714050</v>
      </c>
      <c r="B235" s="101" t="s">
        <v>1936</v>
      </c>
      <c r="C235" s="102">
        <v>82</v>
      </c>
      <c r="D235" s="102">
        <v>726</v>
      </c>
      <c r="E235" s="103">
        <v>0.11294765840220386</v>
      </c>
      <c r="F235" s="102">
        <v>3862</v>
      </c>
      <c r="G235" s="104" t="s">
        <v>2589</v>
      </c>
    </row>
    <row r="236" spans="1:7" x14ac:dyDescent="0.25">
      <c r="A236" s="101">
        <v>1714100</v>
      </c>
      <c r="B236" s="101" t="s">
        <v>1937</v>
      </c>
      <c r="C236" s="102">
        <v>344</v>
      </c>
      <c r="D236" s="102">
        <v>3512</v>
      </c>
      <c r="E236" s="103">
        <v>9.7949886104783598E-2</v>
      </c>
      <c r="F236" s="102">
        <v>23789</v>
      </c>
      <c r="G236" s="104" t="s">
        <v>2590</v>
      </c>
    </row>
    <row r="237" spans="1:7" x14ac:dyDescent="0.25">
      <c r="A237" s="101">
        <v>1713860</v>
      </c>
      <c r="B237" s="101" t="s">
        <v>1938</v>
      </c>
      <c r="C237" s="102">
        <v>70</v>
      </c>
      <c r="D237" s="102">
        <v>444</v>
      </c>
      <c r="E237" s="103">
        <v>0.15765765765765766</v>
      </c>
      <c r="F237" s="102">
        <v>2795</v>
      </c>
      <c r="G237" s="104" t="s">
        <v>2589</v>
      </c>
    </row>
    <row r="238" spans="1:7" x14ac:dyDescent="0.25">
      <c r="A238" s="101">
        <v>1714160</v>
      </c>
      <c r="B238" s="101" t="s">
        <v>1939</v>
      </c>
      <c r="C238" s="102">
        <v>49</v>
      </c>
      <c r="D238" s="102">
        <v>346</v>
      </c>
      <c r="E238" s="103">
        <v>0.1416184971098266</v>
      </c>
      <c r="F238" s="102">
        <v>3587</v>
      </c>
      <c r="G238" s="104" t="s">
        <v>2589</v>
      </c>
    </row>
    <row r="239" spans="1:7" x14ac:dyDescent="0.25">
      <c r="A239" s="101">
        <v>1714250</v>
      </c>
      <c r="B239" s="101" t="s">
        <v>1940</v>
      </c>
      <c r="C239" s="102">
        <v>16</v>
      </c>
      <c r="D239" s="102">
        <v>307</v>
      </c>
      <c r="E239" s="103">
        <v>5.2117263843648211E-2</v>
      </c>
      <c r="F239" s="102">
        <v>3242</v>
      </c>
      <c r="G239" s="104" t="s">
        <v>2589</v>
      </c>
    </row>
    <row r="240" spans="1:7" x14ac:dyDescent="0.25">
      <c r="A240" s="101">
        <v>1714350</v>
      </c>
      <c r="B240" s="101" t="s">
        <v>1941</v>
      </c>
      <c r="C240" s="102">
        <v>50</v>
      </c>
      <c r="D240" s="102">
        <v>634</v>
      </c>
      <c r="E240" s="103">
        <v>7.8864353312302835E-2</v>
      </c>
      <c r="F240" s="102">
        <v>3527</v>
      </c>
      <c r="G240" s="104" t="s">
        <v>2589</v>
      </c>
    </row>
    <row r="241" spans="1:7" x14ac:dyDescent="0.25">
      <c r="A241" s="101">
        <v>1714410</v>
      </c>
      <c r="B241" s="101" t="s">
        <v>1942</v>
      </c>
      <c r="C241" s="102">
        <v>6</v>
      </c>
      <c r="D241" s="102">
        <v>74</v>
      </c>
      <c r="E241" s="103">
        <v>8.1081081081081086E-2</v>
      </c>
      <c r="F241" s="102">
        <v>729</v>
      </c>
      <c r="G241" s="104" t="s">
        <v>2589</v>
      </c>
    </row>
    <row r="242" spans="1:7" x14ac:dyDescent="0.25">
      <c r="A242" s="101">
        <v>1714430</v>
      </c>
      <c r="B242" s="101" t="s">
        <v>1943</v>
      </c>
      <c r="C242" s="102">
        <v>151</v>
      </c>
      <c r="D242" s="102">
        <v>1778</v>
      </c>
      <c r="E242" s="103">
        <v>8.4926884139482559E-2</v>
      </c>
      <c r="F242" s="102">
        <v>9776</v>
      </c>
      <c r="G242" s="104" t="s">
        <v>2589</v>
      </c>
    </row>
    <row r="243" spans="1:7" x14ac:dyDescent="0.25">
      <c r="A243" s="101">
        <v>1714460</v>
      </c>
      <c r="B243" s="101" t="s">
        <v>1944</v>
      </c>
      <c r="C243" s="102">
        <v>830</v>
      </c>
      <c r="D243" s="102">
        <v>8168</v>
      </c>
      <c r="E243" s="103">
        <v>0.10161606268364348</v>
      </c>
      <c r="F243" s="102">
        <v>83496</v>
      </c>
      <c r="G243" s="104" t="s">
        <v>2590</v>
      </c>
    </row>
    <row r="244" spans="1:7" x14ac:dyDescent="0.25">
      <c r="A244" s="101">
        <v>1714490</v>
      </c>
      <c r="B244" s="101" t="s">
        <v>1945</v>
      </c>
      <c r="C244" s="102">
        <v>252</v>
      </c>
      <c r="D244" s="102">
        <v>3461</v>
      </c>
      <c r="E244" s="103">
        <v>7.2811326206298752E-2</v>
      </c>
      <c r="F244" s="102">
        <v>83496</v>
      </c>
      <c r="G244" s="104" t="s">
        <v>2590</v>
      </c>
    </row>
    <row r="245" spans="1:7" x14ac:dyDescent="0.25">
      <c r="A245" s="101">
        <v>1714580</v>
      </c>
      <c r="B245" s="101" t="s">
        <v>1946</v>
      </c>
      <c r="C245" s="102">
        <v>80</v>
      </c>
      <c r="D245" s="102">
        <v>1288</v>
      </c>
      <c r="E245" s="103">
        <v>6.2111801242236024E-2</v>
      </c>
      <c r="F245" s="102">
        <v>19315</v>
      </c>
      <c r="G245" s="104" t="s">
        <v>2589</v>
      </c>
    </row>
    <row r="246" spans="1:7" x14ac:dyDescent="0.25">
      <c r="A246" s="101">
        <v>1714550</v>
      </c>
      <c r="B246" s="101" t="s">
        <v>1947</v>
      </c>
      <c r="C246" s="102">
        <v>198</v>
      </c>
      <c r="D246" s="102">
        <v>2331</v>
      </c>
      <c r="E246" s="103">
        <v>8.4942084942084939E-2</v>
      </c>
      <c r="F246" s="102">
        <v>19314</v>
      </c>
      <c r="G246" s="104" t="s">
        <v>2589</v>
      </c>
    </row>
    <row r="247" spans="1:7" x14ac:dyDescent="0.25">
      <c r="A247" s="101">
        <v>1714640</v>
      </c>
      <c r="B247" s="101" t="s">
        <v>1948</v>
      </c>
      <c r="C247" s="102">
        <v>37</v>
      </c>
      <c r="D247" s="102">
        <v>253</v>
      </c>
      <c r="E247" s="103">
        <v>0.14624505928853754</v>
      </c>
      <c r="F247" s="102">
        <v>1822</v>
      </c>
      <c r="G247" s="104" t="s">
        <v>2589</v>
      </c>
    </row>
    <row r="248" spans="1:7" x14ac:dyDescent="0.25">
      <c r="A248" s="101">
        <v>1726180</v>
      </c>
      <c r="B248" s="101" t="s">
        <v>1949</v>
      </c>
      <c r="C248" s="102">
        <v>74</v>
      </c>
      <c r="D248" s="102">
        <v>438</v>
      </c>
      <c r="E248" s="103">
        <v>0.16894977168949771</v>
      </c>
      <c r="F248" s="102">
        <v>9491</v>
      </c>
      <c r="G248" s="104" t="s">
        <v>2589</v>
      </c>
    </row>
    <row r="249" spans="1:7" x14ac:dyDescent="0.25">
      <c r="A249" s="101">
        <v>1714710</v>
      </c>
      <c r="B249" s="101" t="s">
        <v>1950</v>
      </c>
      <c r="C249" s="102">
        <v>125</v>
      </c>
      <c r="D249" s="102">
        <v>542</v>
      </c>
      <c r="E249" s="103">
        <v>0.23062730627306274</v>
      </c>
      <c r="F249" s="102">
        <v>5772</v>
      </c>
      <c r="G249" s="104" t="s">
        <v>2589</v>
      </c>
    </row>
    <row r="250" spans="1:7" x14ac:dyDescent="0.25">
      <c r="A250" s="101">
        <v>1714760</v>
      </c>
      <c r="B250" s="101" t="s">
        <v>1951</v>
      </c>
      <c r="C250" s="102">
        <v>84</v>
      </c>
      <c r="D250" s="102">
        <v>354</v>
      </c>
      <c r="E250" s="103">
        <v>0.23728813559322035</v>
      </c>
      <c r="F250" s="102">
        <v>3881</v>
      </c>
      <c r="G250" s="104" t="s">
        <v>2589</v>
      </c>
    </row>
    <row r="251" spans="1:7" x14ac:dyDescent="0.25">
      <c r="A251" s="101">
        <v>1700044</v>
      </c>
      <c r="B251" s="101" t="s">
        <v>1952</v>
      </c>
      <c r="C251" s="102">
        <v>129</v>
      </c>
      <c r="D251" s="102">
        <v>1339</v>
      </c>
      <c r="E251" s="103">
        <v>9.6340552651232259E-2</v>
      </c>
      <c r="F251" s="102">
        <v>7881</v>
      </c>
      <c r="G251" s="104" t="s">
        <v>2589</v>
      </c>
    </row>
    <row r="252" spans="1:7" x14ac:dyDescent="0.25">
      <c r="A252" s="101">
        <v>1714940</v>
      </c>
      <c r="B252" s="101" t="s">
        <v>1953</v>
      </c>
      <c r="C252" s="102">
        <v>9</v>
      </c>
      <c r="D252" s="102">
        <v>78</v>
      </c>
      <c r="E252" s="103">
        <v>0.11538461538461539</v>
      </c>
      <c r="F252" s="102">
        <v>618</v>
      </c>
      <c r="G252" s="104" t="s">
        <v>2589</v>
      </c>
    </row>
    <row r="253" spans="1:7" x14ac:dyDescent="0.25">
      <c r="A253" s="101">
        <v>1715030</v>
      </c>
      <c r="B253" s="101" t="s">
        <v>1954</v>
      </c>
      <c r="C253" s="102">
        <v>155</v>
      </c>
      <c r="D253" s="102">
        <v>1465</v>
      </c>
      <c r="E253" s="103">
        <v>0.10580204778156997</v>
      </c>
      <c r="F253" s="102">
        <v>29920</v>
      </c>
      <c r="G253" s="104" t="s">
        <v>2590</v>
      </c>
    </row>
    <row r="254" spans="1:7" x14ac:dyDescent="0.25">
      <c r="A254" s="101">
        <v>1715090</v>
      </c>
      <c r="B254" s="101" t="s">
        <v>1955</v>
      </c>
      <c r="C254" s="102">
        <v>27</v>
      </c>
      <c r="D254" s="102">
        <v>270</v>
      </c>
      <c r="E254" s="103">
        <v>0.1</v>
      </c>
      <c r="F254" s="102">
        <v>2443</v>
      </c>
      <c r="G254" s="104" t="s">
        <v>2589</v>
      </c>
    </row>
    <row r="255" spans="1:7" x14ac:dyDescent="0.25">
      <c r="A255" s="101">
        <v>1715100</v>
      </c>
      <c r="B255" s="101" t="s">
        <v>1956</v>
      </c>
      <c r="C255" s="102">
        <v>131</v>
      </c>
      <c r="D255" s="102">
        <v>936</v>
      </c>
      <c r="E255" s="103">
        <v>0.13995726495726496</v>
      </c>
      <c r="F255" s="102">
        <v>6057</v>
      </c>
      <c r="G255" s="104" t="s">
        <v>2589</v>
      </c>
    </row>
    <row r="256" spans="1:7" x14ac:dyDescent="0.25">
      <c r="A256" s="101">
        <v>1715180</v>
      </c>
      <c r="B256" s="101" t="s">
        <v>1957</v>
      </c>
      <c r="C256" s="102">
        <v>73</v>
      </c>
      <c r="D256" s="102">
        <v>661</v>
      </c>
      <c r="E256" s="103">
        <v>0.11043872919818457</v>
      </c>
      <c r="F256" s="102">
        <v>3449</v>
      </c>
      <c r="G256" s="104" t="s">
        <v>2589</v>
      </c>
    </row>
    <row r="257" spans="1:7" x14ac:dyDescent="0.25">
      <c r="A257" s="101">
        <v>1701390</v>
      </c>
      <c r="B257" s="101" t="s">
        <v>1958</v>
      </c>
      <c r="C257" s="102">
        <v>29</v>
      </c>
      <c r="D257" s="102">
        <v>320</v>
      </c>
      <c r="E257" s="103">
        <v>9.0624999999999997E-2</v>
      </c>
      <c r="F257" s="102">
        <v>2587</v>
      </c>
      <c r="G257" s="104" t="s">
        <v>2589</v>
      </c>
    </row>
    <row r="258" spans="1:7" x14ac:dyDescent="0.25">
      <c r="A258" s="101">
        <v>1715400</v>
      </c>
      <c r="B258" s="101" t="s">
        <v>1959</v>
      </c>
      <c r="C258" s="102">
        <v>252</v>
      </c>
      <c r="D258" s="102">
        <v>1312</v>
      </c>
      <c r="E258" s="103">
        <v>0.19207317073170732</v>
      </c>
      <c r="F258" s="102">
        <v>7762</v>
      </c>
      <c r="G258" s="104" t="s">
        <v>2589</v>
      </c>
    </row>
    <row r="259" spans="1:7" x14ac:dyDescent="0.25">
      <c r="A259" s="101">
        <v>1715420</v>
      </c>
      <c r="B259" s="101" t="s">
        <v>1960</v>
      </c>
      <c r="C259" s="102">
        <v>219</v>
      </c>
      <c r="D259" s="102">
        <v>2376</v>
      </c>
      <c r="E259" s="103">
        <v>9.2171717171717168E-2</v>
      </c>
      <c r="F259" s="102">
        <v>20930</v>
      </c>
      <c r="G259" s="104" t="s">
        <v>2590</v>
      </c>
    </row>
    <row r="260" spans="1:7" x14ac:dyDescent="0.25">
      <c r="A260" s="101">
        <v>1710950</v>
      </c>
      <c r="B260" s="101" t="s">
        <v>1961</v>
      </c>
      <c r="C260" s="102">
        <v>132</v>
      </c>
      <c r="D260" s="102">
        <v>250</v>
      </c>
      <c r="E260" s="103">
        <v>0.52800000000000002</v>
      </c>
      <c r="F260" s="102">
        <v>1744</v>
      </c>
      <c r="G260" s="104" t="s">
        <v>2589</v>
      </c>
    </row>
    <row r="261" spans="1:7" x14ac:dyDescent="0.25">
      <c r="A261" s="101">
        <v>1715450</v>
      </c>
      <c r="B261" s="101" t="s">
        <v>1962</v>
      </c>
      <c r="C261" s="102">
        <v>135</v>
      </c>
      <c r="D261" s="102">
        <v>816</v>
      </c>
      <c r="E261" s="103">
        <v>0.16544117647058823</v>
      </c>
      <c r="F261" s="102">
        <v>13649</v>
      </c>
      <c r="G261" s="104" t="s">
        <v>2589</v>
      </c>
    </row>
    <row r="262" spans="1:7" x14ac:dyDescent="0.25">
      <c r="A262" s="101">
        <v>1715480</v>
      </c>
      <c r="B262" s="101" t="s">
        <v>1963</v>
      </c>
      <c r="C262" s="102">
        <v>129</v>
      </c>
      <c r="D262" s="102">
        <v>1653</v>
      </c>
      <c r="E262" s="103">
        <v>7.8039927404718698E-2</v>
      </c>
      <c r="F262" s="102">
        <v>15591</v>
      </c>
      <c r="G262" s="104" t="s">
        <v>2589</v>
      </c>
    </row>
    <row r="263" spans="1:7" x14ac:dyDescent="0.25">
      <c r="A263" s="101">
        <v>1715490</v>
      </c>
      <c r="B263" s="101" t="s">
        <v>1964</v>
      </c>
      <c r="C263" s="102">
        <v>68</v>
      </c>
      <c r="D263" s="102">
        <v>771</v>
      </c>
      <c r="E263" s="103">
        <v>8.8197146562905324E-2</v>
      </c>
      <c r="F263" s="102">
        <v>4853</v>
      </c>
      <c r="G263" s="104" t="s">
        <v>2589</v>
      </c>
    </row>
    <row r="264" spans="1:7" x14ac:dyDescent="0.25">
      <c r="A264" s="101">
        <v>1715630</v>
      </c>
      <c r="B264" s="101" t="s">
        <v>1965</v>
      </c>
      <c r="C264" s="102">
        <v>112</v>
      </c>
      <c r="D264" s="102">
        <v>683</v>
      </c>
      <c r="E264" s="103">
        <v>0.16398243045387995</v>
      </c>
      <c r="F264" s="102">
        <v>8854</v>
      </c>
      <c r="G264" s="104" t="s">
        <v>2589</v>
      </c>
    </row>
    <row r="265" spans="1:7" x14ac:dyDescent="0.25">
      <c r="A265" s="101">
        <v>1715660</v>
      </c>
      <c r="B265" s="101" t="s">
        <v>1966</v>
      </c>
      <c r="C265" s="102">
        <v>17</v>
      </c>
      <c r="D265" s="102">
        <v>485</v>
      </c>
      <c r="E265" s="103">
        <v>3.5051546391752578E-2</v>
      </c>
      <c r="F265" s="102">
        <v>4220</v>
      </c>
      <c r="G265" s="104" t="s">
        <v>2589</v>
      </c>
    </row>
    <row r="266" spans="1:7" x14ac:dyDescent="0.25">
      <c r="A266" s="101">
        <v>1715700</v>
      </c>
      <c r="B266" s="101" t="s">
        <v>1967</v>
      </c>
      <c r="C266" s="102">
        <v>93</v>
      </c>
      <c r="D266" s="102">
        <v>2717</v>
      </c>
      <c r="E266" s="103">
        <v>3.4228928965771073E-2</v>
      </c>
      <c r="F266" s="102">
        <v>19910</v>
      </c>
      <c r="G266" s="104" t="s">
        <v>2589</v>
      </c>
    </row>
    <row r="267" spans="1:7" x14ac:dyDescent="0.25">
      <c r="A267" s="101">
        <v>1741580</v>
      </c>
      <c r="B267" s="101" t="s">
        <v>1968</v>
      </c>
      <c r="C267" s="102">
        <v>511</v>
      </c>
      <c r="D267" s="102">
        <v>1728</v>
      </c>
      <c r="E267" s="103">
        <v>0.29571759259259262</v>
      </c>
      <c r="F267" s="102">
        <v>10742</v>
      </c>
      <c r="G267" s="104" t="s">
        <v>2589</v>
      </c>
    </row>
    <row r="268" spans="1:7" x14ac:dyDescent="0.25">
      <c r="A268" s="101">
        <v>1715750</v>
      </c>
      <c r="B268" s="101" t="s">
        <v>1969</v>
      </c>
      <c r="C268" s="102">
        <v>30</v>
      </c>
      <c r="D268" s="102">
        <v>281</v>
      </c>
      <c r="E268" s="103">
        <v>0.10676156583629894</v>
      </c>
      <c r="F268" s="102">
        <v>1849</v>
      </c>
      <c r="G268" s="104" t="s">
        <v>2589</v>
      </c>
    </row>
    <row r="269" spans="1:7" x14ac:dyDescent="0.25">
      <c r="A269" s="101">
        <v>1715780</v>
      </c>
      <c r="B269" s="101" t="s">
        <v>1970</v>
      </c>
      <c r="C269" s="102">
        <v>202</v>
      </c>
      <c r="D269" s="102">
        <v>1199</v>
      </c>
      <c r="E269" s="103">
        <v>0.16847372810675562</v>
      </c>
      <c r="F269" s="102">
        <v>10901</v>
      </c>
      <c r="G269" s="104" t="s">
        <v>2589</v>
      </c>
    </row>
    <row r="270" spans="1:7" x14ac:dyDescent="0.25">
      <c r="A270" s="101">
        <v>1715820</v>
      </c>
      <c r="B270" s="101" t="s">
        <v>1971</v>
      </c>
      <c r="C270" s="102">
        <v>56</v>
      </c>
      <c r="D270" s="102">
        <v>826</v>
      </c>
      <c r="E270" s="103">
        <v>6.7796610169491525E-2</v>
      </c>
      <c r="F270" s="102">
        <v>7288</v>
      </c>
      <c r="G270" s="104" t="s">
        <v>2589</v>
      </c>
    </row>
    <row r="271" spans="1:7" x14ac:dyDescent="0.25">
      <c r="A271" s="101">
        <v>1715840</v>
      </c>
      <c r="B271" s="101" t="s">
        <v>1972</v>
      </c>
      <c r="C271" s="102">
        <v>35</v>
      </c>
      <c r="D271" s="102">
        <v>709</v>
      </c>
      <c r="E271" s="103">
        <v>4.9365303244005641E-2</v>
      </c>
      <c r="F271" s="102">
        <v>12928</v>
      </c>
      <c r="G271" s="104" t="s">
        <v>2589</v>
      </c>
    </row>
    <row r="272" spans="1:7" x14ac:dyDescent="0.25">
      <c r="A272" s="101">
        <v>1715900</v>
      </c>
      <c r="B272" s="101" t="s">
        <v>1973</v>
      </c>
      <c r="C272" s="102">
        <v>1020</v>
      </c>
      <c r="D272" s="102">
        <v>4115</v>
      </c>
      <c r="E272" s="103">
        <v>0.24787363304981774</v>
      </c>
      <c r="F272" s="102">
        <v>27775</v>
      </c>
      <c r="G272" s="104" t="s">
        <v>2590</v>
      </c>
    </row>
    <row r="273" spans="1:7" x14ac:dyDescent="0.25">
      <c r="A273" s="101">
        <v>1715930</v>
      </c>
      <c r="B273" s="101" t="s">
        <v>1974</v>
      </c>
      <c r="C273" s="102">
        <v>77</v>
      </c>
      <c r="D273" s="102">
        <v>2368</v>
      </c>
      <c r="E273" s="103">
        <v>3.2516891891891893E-2</v>
      </c>
      <c r="F273" s="102">
        <v>20469</v>
      </c>
      <c r="G273" s="104" t="s">
        <v>2590</v>
      </c>
    </row>
    <row r="274" spans="1:7" x14ac:dyDescent="0.25">
      <c r="A274" s="101">
        <v>1711400</v>
      </c>
      <c r="B274" s="101" t="s">
        <v>1975</v>
      </c>
      <c r="C274" s="102">
        <v>61</v>
      </c>
      <c r="D274" s="102">
        <v>459</v>
      </c>
      <c r="E274" s="103">
        <v>0.13289760348583879</v>
      </c>
      <c r="F274" s="102">
        <v>3045</v>
      </c>
      <c r="G274" s="104" t="s">
        <v>2589</v>
      </c>
    </row>
    <row r="275" spans="1:7" x14ac:dyDescent="0.25">
      <c r="A275" s="101">
        <v>1716020</v>
      </c>
      <c r="B275" s="101" t="s">
        <v>1976</v>
      </c>
      <c r="C275" s="102">
        <v>63</v>
      </c>
      <c r="D275" s="102">
        <v>356</v>
      </c>
      <c r="E275" s="103">
        <v>0.17696629213483145</v>
      </c>
      <c r="F275" s="102">
        <v>2294</v>
      </c>
      <c r="G275" s="104" t="s">
        <v>2589</v>
      </c>
    </row>
    <row r="276" spans="1:7" x14ac:dyDescent="0.25">
      <c r="A276" s="101">
        <v>1716050</v>
      </c>
      <c r="B276" s="101" t="s">
        <v>1977</v>
      </c>
      <c r="C276" s="102">
        <v>68</v>
      </c>
      <c r="D276" s="102">
        <v>805</v>
      </c>
      <c r="E276" s="103">
        <v>8.4472049689440998E-2</v>
      </c>
      <c r="F276" s="102">
        <v>6015</v>
      </c>
      <c r="G276" s="104" t="s">
        <v>2589</v>
      </c>
    </row>
    <row r="277" spans="1:7" x14ac:dyDescent="0.25">
      <c r="A277" s="101">
        <v>1716080</v>
      </c>
      <c r="B277" s="101" t="s">
        <v>1978</v>
      </c>
      <c r="C277" s="102">
        <v>1032</v>
      </c>
      <c r="D277" s="102">
        <v>4324</v>
      </c>
      <c r="E277" s="103">
        <v>0.23866790009250693</v>
      </c>
      <c r="F277" s="102">
        <v>31890</v>
      </c>
      <c r="G277" s="104" t="s">
        <v>2590</v>
      </c>
    </row>
    <row r="278" spans="1:7" x14ac:dyDescent="0.25">
      <c r="A278" s="101">
        <v>1700045</v>
      </c>
      <c r="B278" s="101" t="s">
        <v>1979</v>
      </c>
      <c r="C278" s="102">
        <v>163</v>
      </c>
      <c r="D278" s="102">
        <v>701</v>
      </c>
      <c r="E278" s="103">
        <v>0.23252496433666192</v>
      </c>
      <c r="F278" s="102">
        <v>4629</v>
      </c>
      <c r="G278" s="104" t="s">
        <v>2589</v>
      </c>
    </row>
    <row r="279" spans="1:7" x14ac:dyDescent="0.25">
      <c r="A279" s="101">
        <v>1716140</v>
      </c>
      <c r="B279" s="101" t="s">
        <v>1980</v>
      </c>
      <c r="C279" s="102">
        <v>69</v>
      </c>
      <c r="D279" s="102">
        <v>500</v>
      </c>
      <c r="E279" s="103">
        <v>0.13800000000000001</v>
      </c>
      <c r="F279" s="102">
        <v>3304</v>
      </c>
      <c r="G279" s="104" t="s">
        <v>2589</v>
      </c>
    </row>
    <row r="280" spans="1:7" x14ac:dyDescent="0.25">
      <c r="A280" s="101">
        <v>1716230</v>
      </c>
      <c r="B280" s="101" t="s">
        <v>1981</v>
      </c>
      <c r="C280" s="102">
        <v>13</v>
      </c>
      <c r="D280" s="102">
        <v>174</v>
      </c>
      <c r="E280" s="103">
        <v>7.4712643678160925E-2</v>
      </c>
      <c r="F280" s="102">
        <v>1704</v>
      </c>
      <c r="G280" s="104" t="s">
        <v>2589</v>
      </c>
    </row>
    <row r="281" spans="1:7" x14ac:dyDescent="0.25">
      <c r="A281" s="101">
        <v>1716260</v>
      </c>
      <c r="B281" s="101" t="s">
        <v>1982</v>
      </c>
      <c r="C281" s="102">
        <v>13</v>
      </c>
      <c r="D281" s="102">
        <v>180</v>
      </c>
      <c r="E281" s="103">
        <v>7.2222222222222215E-2</v>
      </c>
      <c r="F281" s="102">
        <v>3831</v>
      </c>
      <c r="G281" s="104" t="s">
        <v>2589</v>
      </c>
    </row>
    <row r="282" spans="1:7" x14ac:dyDescent="0.25">
      <c r="A282" s="101">
        <v>1716290</v>
      </c>
      <c r="B282" s="101" t="s">
        <v>1983</v>
      </c>
      <c r="C282" s="102">
        <v>119</v>
      </c>
      <c r="D282" s="102">
        <v>835</v>
      </c>
      <c r="E282" s="103">
        <v>0.14251497005988023</v>
      </c>
      <c r="F282" s="102">
        <v>8128</v>
      </c>
      <c r="G282" s="104" t="s">
        <v>2589</v>
      </c>
    </row>
    <row r="283" spans="1:7" x14ac:dyDescent="0.25">
      <c r="A283" s="101">
        <v>1716320</v>
      </c>
      <c r="B283" s="101" t="s">
        <v>1984</v>
      </c>
      <c r="C283" s="102">
        <v>17</v>
      </c>
      <c r="D283" s="102">
        <v>95</v>
      </c>
      <c r="E283" s="103">
        <v>0.17894736842105263</v>
      </c>
      <c r="F283" s="102">
        <v>804</v>
      </c>
      <c r="G283" s="104" t="s">
        <v>2589</v>
      </c>
    </row>
    <row r="284" spans="1:7" x14ac:dyDescent="0.25">
      <c r="A284" s="101">
        <v>1730900</v>
      </c>
      <c r="B284" s="101" t="s">
        <v>1985</v>
      </c>
      <c r="C284" s="102">
        <v>72</v>
      </c>
      <c r="D284" s="102">
        <v>199</v>
      </c>
      <c r="E284" s="103">
        <v>0.36180904522613067</v>
      </c>
      <c r="F284" s="102">
        <v>1376</v>
      </c>
      <c r="G284" s="104" t="s">
        <v>2589</v>
      </c>
    </row>
    <row r="285" spans="1:7" x14ac:dyDescent="0.25">
      <c r="A285" s="101">
        <v>1716350</v>
      </c>
      <c r="B285" s="101" t="s">
        <v>1986</v>
      </c>
      <c r="C285" s="102">
        <v>117</v>
      </c>
      <c r="D285" s="102">
        <v>2713</v>
      </c>
      <c r="E285" s="103">
        <v>4.3125691116844819E-2</v>
      </c>
      <c r="F285" s="102">
        <v>15927</v>
      </c>
      <c r="G285" s="104" t="s">
        <v>2589</v>
      </c>
    </row>
    <row r="286" spans="1:7" x14ac:dyDescent="0.25">
      <c r="A286" s="101">
        <v>1716380</v>
      </c>
      <c r="B286" s="101" t="s">
        <v>1987</v>
      </c>
      <c r="C286" s="102">
        <v>144</v>
      </c>
      <c r="D286" s="102">
        <v>5894</v>
      </c>
      <c r="E286" s="103">
        <v>2.4431625381744145E-2</v>
      </c>
      <c r="F286" s="102">
        <v>30370</v>
      </c>
      <c r="G286" s="104" t="s">
        <v>2590</v>
      </c>
    </row>
    <row r="287" spans="1:7" x14ac:dyDescent="0.25">
      <c r="A287" s="101">
        <v>1716410</v>
      </c>
      <c r="B287" s="101" t="s">
        <v>1988</v>
      </c>
      <c r="C287" s="102">
        <v>129</v>
      </c>
      <c r="D287" s="102">
        <v>1660</v>
      </c>
      <c r="E287" s="103">
        <v>7.7710843373493974E-2</v>
      </c>
      <c r="F287" s="102">
        <v>9008</v>
      </c>
      <c r="G287" s="104" t="s">
        <v>2589</v>
      </c>
    </row>
    <row r="288" spans="1:7" x14ac:dyDescent="0.25">
      <c r="A288" s="101">
        <v>1700092</v>
      </c>
      <c r="B288" s="101" t="s">
        <v>1989</v>
      </c>
      <c r="C288" s="102">
        <v>198</v>
      </c>
      <c r="D288" s="102">
        <v>1053</v>
      </c>
      <c r="E288" s="103">
        <v>0.18803418803418803</v>
      </c>
      <c r="F288" s="102">
        <v>5835</v>
      </c>
      <c r="G288" s="104" t="s">
        <v>2589</v>
      </c>
    </row>
    <row r="289" spans="1:7" x14ac:dyDescent="0.25">
      <c r="A289" s="101">
        <v>1716560</v>
      </c>
      <c r="B289" s="101" t="s">
        <v>1990</v>
      </c>
      <c r="C289" s="102">
        <v>34</v>
      </c>
      <c r="D289" s="102">
        <v>877</v>
      </c>
      <c r="E289" s="103">
        <v>3.8768529076396809E-2</v>
      </c>
      <c r="F289" s="102">
        <v>6558</v>
      </c>
      <c r="G289" s="104" t="s">
        <v>2589</v>
      </c>
    </row>
    <row r="290" spans="1:7" x14ac:dyDescent="0.25">
      <c r="A290" s="101">
        <v>1716530</v>
      </c>
      <c r="B290" s="101" t="s">
        <v>1991</v>
      </c>
      <c r="C290" s="102">
        <v>10</v>
      </c>
      <c r="D290" s="102">
        <v>226</v>
      </c>
      <c r="E290" s="103">
        <v>4.4247787610619468E-2</v>
      </c>
      <c r="F290" s="102">
        <v>1942</v>
      </c>
      <c r="G290" s="104" t="s">
        <v>2589</v>
      </c>
    </row>
    <row r="291" spans="1:7" x14ac:dyDescent="0.25">
      <c r="A291" s="101">
        <v>1716590</v>
      </c>
      <c r="B291" s="101" t="s">
        <v>1992</v>
      </c>
      <c r="C291" s="102">
        <v>26</v>
      </c>
      <c r="D291" s="102">
        <v>258</v>
      </c>
      <c r="E291" s="103">
        <v>0.10077519379844961</v>
      </c>
      <c r="F291" s="102">
        <v>2340</v>
      </c>
      <c r="G291" s="104" t="s">
        <v>2589</v>
      </c>
    </row>
    <row r="292" spans="1:7" x14ac:dyDescent="0.25">
      <c r="A292" s="101">
        <v>1700041</v>
      </c>
      <c r="B292" s="101" t="s">
        <v>1993</v>
      </c>
      <c r="C292" s="102">
        <v>138</v>
      </c>
      <c r="D292" s="102">
        <v>980</v>
      </c>
      <c r="E292" s="103">
        <v>0.14081632653061224</v>
      </c>
      <c r="F292" s="102">
        <v>5823</v>
      </c>
      <c r="G292" s="104" t="s">
        <v>2589</v>
      </c>
    </row>
    <row r="293" spans="1:7" x14ac:dyDescent="0.25">
      <c r="A293" s="101">
        <v>1716650</v>
      </c>
      <c r="B293" s="101" t="s">
        <v>1994</v>
      </c>
      <c r="C293" s="102">
        <v>22</v>
      </c>
      <c r="D293" s="102">
        <v>176</v>
      </c>
      <c r="E293" s="103">
        <v>0.125</v>
      </c>
      <c r="F293" s="102">
        <v>1726</v>
      </c>
      <c r="G293" s="104" t="s">
        <v>2589</v>
      </c>
    </row>
    <row r="294" spans="1:7" x14ac:dyDescent="0.25">
      <c r="A294" s="101">
        <v>1716680</v>
      </c>
      <c r="B294" s="101" t="s">
        <v>1995</v>
      </c>
      <c r="C294" s="102">
        <v>180</v>
      </c>
      <c r="D294" s="102">
        <v>1142</v>
      </c>
      <c r="E294" s="103">
        <v>0.15761821366024517</v>
      </c>
      <c r="F294" s="102">
        <v>7601</v>
      </c>
      <c r="G294" s="104" t="s">
        <v>2589</v>
      </c>
    </row>
    <row r="295" spans="1:7" x14ac:dyDescent="0.25">
      <c r="A295" s="101">
        <v>1740500</v>
      </c>
      <c r="B295" s="101" t="s">
        <v>1996</v>
      </c>
      <c r="C295" s="102">
        <v>118</v>
      </c>
      <c r="D295" s="102">
        <v>2244</v>
      </c>
      <c r="E295" s="103">
        <v>5.2584670231729053E-2</v>
      </c>
      <c r="F295" s="102">
        <v>22553</v>
      </c>
      <c r="G295" s="104" t="s">
        <v>2590</v>
      </c>
    </row>
    <row r="296" spans="1:7" x14ac:dyDescent="0.25">
      <c r="A296" s="101">
        <v>1716800</v>
      </c>
      <c r="B296" s="101" t="s">
        <v>1997</v>
      </c>
      <c r="C296" s="102">
        <v>190</v>
      </c>
      <c r="D296" s="102">
        <v>4121</v>
      </c>
      <c r="E296" s="103">
        <v>4.6105314244115507E-2</v>
      </c>
      <c r="F296" s="102">
        <v>29796</v>
      </c>
      <c r="G296" s="104" t="s">
        <v>2590</v>
      </c>
    </row>
    <row r="297" spans="1:7" x14ac:dyDescent="0.25">
      <c r="A297" s="101">
        <v>1716830</v>
      </c>
      <c r="B297" s="101" t="s">
        <v>1998</v>
      </c>
      <c r="C297" s="102">
        <v>641</v>
      </c>
      <c r="D297" s="102">
        <v>8657</v>
      </c>
      <c r="E297" s="103">
        <v>7.4044126140695388E-2</v>
      </c>
      <c r="F297" s="102">
        <v>163358</v>
      </c>
      <c r="G297" s="104" t="s">
        <v>2590</v>
      </c>
    </row>
    <row r="298" spans="1:7" x14ac:dyDescent="0.25">
      <c r="A298" s="101">
        <v>1716860</v>
      </c>
      <c r="B298" s="101" t="s">
        <v>1999</v>
      </c>
      <c r="C298" s="102">
        <v>70</v>
      </c>
      <c r="D298" s="102">
        <v>1408</v>
      </c>
      <c r="E298" s="103">
        <v>4.9715909090909088E-2</v>
      </c>
      <c r="F298" s="102">
        <v>8378</v>
      </c>
      <c r="G298" s="104" t="s">
        <v>2589</v>
      </c>
    </row>
    <row r="299" spans="1:7" x14ac:dyDescent="0.25">
      <c r="A299" s="101">
        <v>1716920</v>
      </c>
      <c r="B299" s="101" t="s">
        <v>2000</v>
      </c>
      <c r="C299" s="102">
        <v>836</v>
      </c>
      <c r="D299" s="102">
        <v>5650</v>
      </c>
      <c r="E299" s="103">
        <v>0.1479646017699115</v>
      </c>
      <c r="F299" s="102">
        <v>42077</v>
      </c>
      <c r="G299" s="104" t="s">
        <v>2590</v>
      </c>
    </row>
    <row r="300" spans="1:7" x14ac:dyDescent="0.25">
      <c r="A300" s="101">
        <v>1726820</v>
      </c>
      <c r="B300" s="101" t="s">
        <v>2001</v>
      </c>
      <c r="C300" s="102">
        <v>51</v>
      </c>
      <c r="D300" s="102">
        <v>723</v>
      </c>
      <c r="E300" s="103">
        <v>7.0539419087136929E-2</v>
      </c>
      <c r="F300" s="102">
        <v>7542</v>
      </c>
      <c r="G300" s="104" t="s">
        <v>2589</v>
      </c>
    </row>
    <row r="301" spans="1:7" x14ac:dyDescent="0.25">
      <c r="A301" s="101">
        <v>1700014</v>
      </c>
      <c r="B301" s="101" t="s">
        <v>2002</v>
      </c>
      <c r="C301" s="102">
        <v>62</v>
      </c>
      <c r="D301" s="102">
        <v>555</v>
      </c>
      <c r="E301" s="103">
        <v>0.11171171171171171</v>
      </c>
      <c r="F301" s="102">
        <v>3793</v>
      </c>
      <c r="G301" s="104" t="s">
        <v>2589</v>
      </c>
    </row>
    <row r="302" spans="1:7" x14ac:dyDescent="0.25">
      <c r="A302" s="101">
        <v>1717160</v>
      </c>
      <c r="B302" s="101" t="s">
        <v>2003</v>
      </c>
      <c r="C302" s="102">
        <v>70</v>
      </c>
      <c r="D302" s="102">
        <v>886</v>
      </c>
      <c r="E302" s="103">
        <v>7.900677200902935E-2</v>
      </c>
      <c r="F302" s="102">
        <v>9923</v>
      </c>
      <c r="G302" s="104" t="s">
        <v>2589</v>
      </c>
    </row>
    <row r="303" spans="1:7" x14ac:dyDescent="0.25">
      <c r="A303" s="101">
        <v>1717190</v>
      </c>
      <c r="B303" s="101" t="s">
        <v>2004</v>
      </c>
      <c r="C303" s="102">
        <v>18</v>
      </c>
      <c r="D303" s="102">
        <v>95</v>
      </c>
      <c r="E303" s="103">
        <v>0.18947368421052632</v>
      </c>
      <c r="F303" s="102">
        <v>856</v>
      </c>
      <c r="G303" s="104" t="s">
        <v>2589</v>
      </c>
    </row>
    <row r="304" spans="1:7" x14ac:dyDescent="0.25">
      <c r="A304" s="101">
        <v>1717220</v>
      </c>
      <c r="B304" s="101" t="s">
        <v>2005</v>
      </c>
      <c r="C304" s="102">
        <v>59</v>
      </c>
      <c r="D304" s="102">
        <v>255</v>
      </c>
      <c r="E304" s="103">
        <v>0.23137254901960785</v>
      </c>
      <c r="F304" s="102">
        <v>2319</v>
      </c>
      <c r="G304" s="104" t="s">
        <v>2589</v>
      </c>
    </row>
    <row r="305" spans="1:7" x14ac:dyDescent="0.25">
      <c r="A305" s="101">
        <v>1717280</v>
      </c>
      <c r="B305" s="101" t="s">
        <v>2006</v>
      </c>
      <c r="C305" s="102">
        <v>1335</v>
      </c>
      <c r="D305" s="102">
        <v>6591</v>
      </c>
      <c r="E305" s="103">
        <v>0.20254893035958124</v>
      </c>
      <c r="F305" s="102">
        <v>40679</v>
      </c>
      <c r="G305" s="104" t="s">
        <v>2590</v>
      </c>
    </row>
    <row r="306" spans="1:7" x14ac:dyDescent="0.25">
      <c r="A306" s="101">
        <v>1717310</v>
      </c>
      <c r="B306" s="101" t="s">
        <v>2007</v>
      </c>
      <c r="C306" s="102">
        <v>138</v>
      </c>
      <c r="D306" s="102">
        <v>727</v>
      </c>
      <c r="E306" s="103">
        <v>0.18982118294360384</v>
      </c>
      <c r="F306" s="102">
        <v>7514</v>
      </c>
      <c r="G306" s="104" t="s">
        <v>2589</v>
      </c>
    </row>
    <row r="307" spans="1:7" x14ac:dyDescent="0.25">
      <c r="A307" s="101">
        <v>1717340</v>
      </c>
      <c r="B307" s="101" t="s">
        <v>2008</v>
      </c>
      <c r="C307" s="102">
        <v>139</v>
      </c>
      <c r="D307" s="102">
        <v>1680</v>
      </c>
      <c r="E307" s="103">
        <v>8.2738095238095236E-2</v>
      </c>
      <c r="F307" s="102">
        <v>38053</v>
      </c>
      <c r="G307" s="104" t="s">
        <v>2590</v>
      </c>
    </row>
    <row r="308" spans="1:7" x14ac:dyDescent="0.25">
      <c r="A308" s="101">
        <v>1717370</v>
      </c>
      <c r="B308" s="101" t="s">
        <v>2009</v>
      </c>
      <c r="C308" s="102">
        <v>63</v>
      </c>
      <c r="D308" s="102">
        <v>508</v>
      </c>
      <c r="E308" s="103">
        <v>0.12401574803149606</v>
      </c>
      <c r="F308" s="102">
        <v>3082</v>
      </c>
      <c r="G308" s="104" t="s">
        <v>2589</v>
      </c>
    </row>
    <row r="309" spans="1:7" x14ac:dyDescent="0.25">
      <c r="A309" s="101">
        <v>1717490</v>
      </c>
      <c r="B309" s="101" t="s">
        <v>2010</v>
      </c>
      <c r="C309" s="102">
        <v>16</v>
      </c>
      <c r="D309" s="102">
        <v>193</v>
      </c>
      <c r="E309" s="103">
        <v>8.2901554404145081E-2</v>
      </c>
      <c r="F309" s="102">
        <v>2568</v>
      </c>
      <c r="G309" s="104" t="s">
        <v>2589</v>
      </c>
    </row>
    <row r="310" spans="1:7" x14ac:dyDescent="0.25">
      <c r="A310" s="101">
        <v>1717550</v>
      </c>
      <c r="B310" s="101" t="s">
        <v>2011</v>
      </c>
      <c r="C310" s="102">
        <v>124</v>
      </c>
      <c r="D310" s="102">
        <v>2438</v>
      </c>
      <c r="E310" s="103">
        <v>5.0861361771944218E-2</v>
      </c>
      <c r="F310" s="102">
        <v>44001</v>
      </c>
      <c r="G310" s="104" t="s">
        <v>2590</v>
      </c>
    </row>
    <row r="311" spans="1:7" x14ac:dyDescent="0.25">
      <c r="A311" s="101">
        <v>1717520</v>
      </c>
      <c r="B311" s="101" t="s">
        <v>2012</v>
      </c>
      <c r="C311" s="102">
        <v>255</v>
      </c>
      <c r="D311" s="102">
        <v>3859</v>
      </c>
      <c r="E311" s="103">
        <v>6.6079295154185022E-2</v>
      </c>
      <c r="F311" s="102">
        <v>29862</v>
      </c>
      <c r="G311" s="104" t="s">
        <v>2590</v>
      </c>
    </row>
    <row r="312" spans="1:7" x14ac:dyDescent="0.25">
      <c r="A312" s="101">
        <v>1717580</v>
      </c>
      <c r="B312" s="101" t="s">
        <v>2013</v>
      </c>
      <c r="C312" s="102">
        <v>72</v>
      </c>
      <c r="D312" s="102">
        <v>270</v>
      </c>
      <c r="E312" s="103">
        <v>0.26666666666666666</v>
      </c>
      <c r="F312" s="102">
        <v>1854</v>
      </c>
      <c r="G312" s="104" t="s">
        <v>2589</v>
      </c>
    </row>
    <row r="313" spans="1:7" x14ac:dyDescent="0.25">
      <c r="A313" s="101">
        <v>1717670</v>
      </c>
      <c r="B313" s="101" t="s">
        <v>2014</v>
      </c>
      <c r="C313" s="102">
        <v>60</v>
      </c>
      <c r="D313" s="102">
        <v>409</v>
      </c>
      <c r="E313" s="103">
        <v>0.14669926650366749</v>
      </c>
      <c r="F313" s="102">
        <v>2411</v>
      </c>
      <c r="G313" s="104" t="s">
        <v>2589</v>
      </c>
    </row>
    <row r="314" spans="1:7" x14ac:dyDescent="0.25">
      <c r="A314" s="101">
        <v>1717700</v>
      </c>
      <c r="B314" s="101" t="s">
        <v>2015</v>
      </c>
      <c r="C314" s="102">
        <v>26</v>
      </c>
      <c r="D314" s="102">
        <v>212</v>
      </c>
      <c r="E314" s="103">
        <v>0.12264150943396226</v>
      </c>
      <c r="F314" s="102">
        <v>1392</v>
      </c>
      <c r="G314" s="104" t="s">
        <v>2589</v>
      </c>
    </row>
    <row r="315" spans="1:7" x14ac:dyDescent="0.25">
      <c r="A315" s="101">
        <v>1717790</v>
      </c>
      <c r="B315" s="101" t="s">
        <v>2016</v>
      </c>
      <c r="C315" s="102">
        <v>59</v>
      </c>
      <c r="D315" s="102">
        <v>353</v>
      </c>
      <c r="E315" s="103">
        <v>0.16713881019830029</v>
      </c>
      <c r="F315" s="102">
        <v>2170</v>
      </c>
      <c r="G315" s="104" t="s">
        <v>2589</v>
      </c>
    </row>
    <row r="316" spans="1:7" x14ac:dyDescent="0.25">
      <c r="A316" s="101">
        <v>1717800</v>
      </c>
      <c r="B316" s="101" t="s">
        <v>2017</v>
      </c>
      <c r="C316" s="102">
        <v>279</v>
      </c>
      <c r="D316" s="102">
        <v>2031</v>
      </c>
      <c r="E316" s="103">
        <v>0.13737075332348597</v>
      </c>
      <c r="F316" s="102">
        <v>18662</v>
      </c>
      <c r="G316" s="104" t="s">
        <v>2589</v>
      </c>
    </row>
    <row r="317" spans="1:7" x14ac:dyDescent="0.25">
      <c r="A317" s="101">
        <v>1718030</v>
      </c>
      <c r="B317" s="101" t="s">
        <v>2018</v>
      </c>
      <c r="C317" s="102">
        <v>67</v>
      </c>
      <c r="D317" s="102">
        <v>431</v>
      </c>
      <c r="E317" s="103">
        <v>0.1554524361948956</v>
      </c>
      <c r="F317" s="102">
        <v>9163</v>
      </c>
      <c r="G317" s="104" t="s">
        <v>2589</v>
      </c>
    </row>
    <row r="318" spans="1:7" x14ac:dyDescent="0.25">
      <c r="A318" s="101">
        <v>1718060</v>
      </c>
      <c r="B318" s="101" t="s">
        <v>2019</v>
      </c>
      <c r="C318" s="102">
        <v>80</v>
      </c>
      <c r="D318" s="102">
        <v>576</v>
      </c>
      <c r="E318" s="103">
        <v>0.1388888888888889</v>
      </c>
      <c r="F318" s="102">
        <v>3661</v>
      </c>
      <c r="G318" s="104" t="s">
        <v>2589</v>
      </c>
    </row>
    <row r="319" spans="1:7" x14ac:dyDescent="0.25">
      <c r="A319" s="101">
        <v>1710790</v>
      </c>
      <c r="B319" s="101" t="s">
        <v>2020</v>
      </c>
      <c r="C319" s="102">
        <v>201</v>
      </c>
      <c r="D319" s="102">
        <v>1265</v>
      </c>
      <c r="E319" s="103">
        <v>0.15889328063241107</v>
      </c>
      <c r="F319" s="102">
        <v>7519</v>
      </c>
      <c r="G319" s="104" t="s">
        <v>2589</v>
      </c>
    </row>
    <row r="320" spans="1:7" x14ac:dyDescent="0.25">
      <c r="A320" s="101">
        <v>1718090</v>
      </c>
      <c r="B320" s="101" t="s">
        <v>2021</v>
      </c>
      <c r="C320" s="102">
        <v>25</v>
      </c>
      <c r="D320" s="102">
        <v>234</v>
      </c>
      <c r="E320" s="103">
        <v>0.10683760683760683</v>
      </c>
      <c r="F320" s="102">
        <v>2042</v>
      </c>
      <c r="G320" s="104" t="s">
        <v>2589</v>
      </c>
    </row>
    <row r="321" spans="1:7" x14ac:dyDescent="0.25">
      <c r="A321" s="101">
        <v>1718200</v>
      </c>
      <c r="B321" s="101" t="s">
        <v>2022</v>
      </c>
      <c r="C321" s="102">
        <v>144</v>
      </c>
      <c r="D321" s="102">
        <v>470</v>
      </c>
      <c r="E321" s="103">
        <v>0.30638297872340425</v>
      </c>
      <c r="F321" s="102">
        <v>3606</v>
      </c>
      <c r="G321" s="104" t="s">
        <v>2589</v>
      </c>
    </row>
    <row r="322" spans="1:7" x14ac:dyDescent="0.25">
      <c r="A322" s="101">
        <v>1718240</v>
      </c>
      <c r="B322" s="101" t="s">
        <v>2023</v>
      </c>
      <c r="C322" s="102">
        <v>1055</v>
      </c>
      <c r="D322" s="102">
        <v>6581</v>
      </c>
      <c r="E322" s="103">
        <v>0.16030998328521501</v>
      </c>
      <c r="F322" s="102">
        <v>41352</v>
      </c>
      <c r="G322" s="104" t="s">
        <v>2590</v>
      </c>
    </row>
    <row r="323" spans="1:7" x14ac:dyDescent="0.25">
      <c r="A323" s="101">
        <v>1714220</v>
      </c>
      <c r="B323" s="101" t="s">
        <v>2024</v>
      </c>
      <c r="C323" s="102">
        <v>186</v>
      </c>
      <c r="D323" s="102">
        <v>900</v>
      </c>
      <c r="E323" s="103">
        <v>0.20666666666666667</v>
      </c>
      <c r="F323" s="102">
        <v>9727</v>
      </c>
      <c r="G323" s="104" t="s">
        <v>2589</v>
      </c>
    </row>
    <row r="324" spans="1:7" x14ac:dyDescent="0.25">
      <c r="A324" s="101">
        <v>1718270</v>
      </c>
      <c r="B324" s="101" t="s">
        <v>2025</v>
      </c>
      <c r="C324" s="102">
        <v>409</v>
      </c>
      <c r="D324" s="102">
        <v>1802</v>
      </c>
      <c r="E324" s="103">
        <v>0.22697003329633741</v>
      </c>
      <c r="F324" s="102">
        <v>11907</v>
      </c>
      <c r="G324" s="104" t="s">
        <v>2589</v>
      </c>
    </row>
    <row r="325" spans="1:7" x14ac:dyDescent="0.25">
      <c r="A325" s="101">
        <v>1718360</v>
      </c>
      <c r="B325" s="101" t="s">
        <v>2026</v>
      </c>
      <c r="C325" s="102">
        <v>56</v>
      </c>
      <c r="D325" s="102">
        <v>398</v>
      </c>
      <c r="E325" s="103">
        <v>0.1407035175879397</v>
      </c>
      <c r="F325" s="102">
        <v>4029</v>
      </c>
      <c r="G325" s="104" t="s">
        <v>2589</v>
      </c>
    </row>
    <row r="326" spans="1:7" x14ac:dyDescent="0.25">
      <c r="A326" s="101">
        <v>1718390</v>
      </c>
      <c r="B326" s="101" t="s">
        <v>2027</v>
      </c>
      <c r="C326" s="102">
        <v>25</v>
      </c>
      <c r="D326" s="102">
        <v>209</v>
      </c>
      <c r="E326" s="103">
        <v>0.11961722488038277</v>
      </c>
      <c r="F326" s="102">
        <v>1177</v>
      </c>
      <c r="G326" s="104" t="s">
        <v>2589</v>
      </c>
    </row>
    <row r="327" spans="1:7" x14ac:dyDescent="0.25">
      <c r="A327" s="101">
        <v>1718420</v>
      </c>
      <c r="B327" s="101" t="s">
        <v>2028</v>
      </c>
      <c r="C327" s="102">
        <v>278</v>
      </c>
      <c r="D327" s="102">
        <v>2394</v>
      </c>
      <c r="E327" s="103">
        <v>0.11612364243943191</v>
      </c>
      <c r="F327" s="102">
        <v>13328</v>
      </c>
      <c r="G327" s="104" t="s">
        <v>2589</v>
      </c>
    </row>
    <row r="328" spans="1:7" x14ac:dyDescent="0.25">
      <c r="A328" s="101">
        <v>1718450</v>
      </c>
      <c r="B328" s="101" t="s">
        <v>2029</v>
      </c>
      <c r="C328" s="102">
        <v>622</v>
      </c>
      <c r="D328" s="102">
        <v>1701</v>
      </c>
      <c r="E328" s="103">
        <v>0.36566725455614346</v>
      </c>
      <c r="F328" s="102">
        <v>12663</v>
      </c>
      <c r="G328" s="104" t="s">
        <v>2589</v>
      </c>
    </row>
    <row r="329" spans="1:7" x14ac:dyDescent="0.25">
      <c r="A329" s="101">
        <v>1718510</v>
      </c>
      <c r="B329" s="101" t="s">
        <v>2030</v>
      </c>
      <c r="C329" s="102">
        <v>170</v>
      </c>
      <c r="D329" s="102">
        <v>845</v>
      </c>
      <c r="E329" s="103">
        <v>0.20118343195266272</v>
      </c>
      <c r="F329" s="102">
        <v>5768</v>
      </c>
      <c r="G329" s="104" t="s">
        <v>2589</v>
      </c>
    </row>
    <row r="330" spans="1:7" x14ac:dyDescent="0.25">
      <c r="A330" s="101">
        <v>1718570</v>
      </c>
      <c r="B330" s="101" t="s">
        <v>2031</v>
      </c>
      <c r="C330" s="102">
        <v>247</v>
      </c>
      <c r="D330" s="102">
        <v>3596</v>
      </c>
      <c r="E330" s="103">
        <v>6.8687430478309233E-2</v>
      </c>
      <c r="F330" s="102">
        <v>30554</v>
      </c>
      <c r="G330" s="104" t="s">
        <v>2590</v>
      </c>
    </row>
    <row r="331" spans="1:7" x14ac:dyDescent="0.25">
      <c r="A331" s="101">
        <v>1718600</v>
      </c>
      <c r="B331" s="101" t="s">
        <v>2032</v>
      </c>
      <c r="C331" s="102">
        <v>436</v>
      </c>
      <c r="D331" s="102">
        <v>964</v>
      </c>
      <c r="E331" s="103">
        <v>0.45228215767634855</v>
      </c>
      <c r="F331" s="102">
        <v>6709</v>
      </c>
      <c r="G331" s="104" t="s">
        <v>2589</v>
      </c>
    </row>
    <row r="332" spans="1:7" x14ac:dyDescent="0.25">
      <c r="A332" s="101">
        <v>1700115</v>
      </c>
      <c r="B332" s="101" t="s">
        <v>2033</v>
      </c>
      <c r="C332" s="102">
        <v>80</v>
      </c>
      <c r="D332" s="102">
        <v>510</v>
      </c>
      <c r="E332" s="103">
        <v>0.15686274509803921</v>
      </c>
      <c r="F332" s="102">
        <v>3649</v>
      </c>
      <c r="G332" s="104" t="s">
        <v>2589</v>
      </c>
    </row>
    <row r="333" spans="1:7" x14ac:dyDescent="0.25">
      <c r="A333" s="101">
        <v>1700106</v>
      </c>
      <c r="B333" s="101" t="s">
        <v>2034</v>
      </c>
      <c r="C333" s="102">
        <v>47</v>
      </c>
      <c r="D333" s="102">
        <v>452</v>
      </c>
      <c r="E333" s="103">
        <v>0.10398230088495575</v>
      </c>
      <c r="F333" s="102">
        <v>2839</v>
      </c>
      <c r="G333" s="104" t="s">
        <v>2589</v>
      </c>
    </row>
    <row r="334" spans="1:7" x14ac:dyDescent="0.25">
      <c r="A334" s="101">
        <v>1718810</v>
      </c>
      <c r="B334" s="101" t="s">
        <v>2035</v>
      </c>
      <c r="C334" s="102">
        <v>439</v>
      </c>
      <c r="D334" s="102">
        <v>2637</v>
      </c>
      <c r="E334" s="103">
        <v>0.16647705726204021</v>
      </c>
      <c r="F334" s="102">
        <v>15803</v>
      </c>
      <c r="G334" s="104" t="s">
        <v>2589</v>
      </c>
    </row>
    <row r="335" spans="1:7" x14ac:dyDescent="0.25">
      <c r="A335" s="101">
        <v>1718840</v>
      </c>
      <c r="B335" s="101" t="s">
        <v>2036</v>
      </c>
      <c r="C335" s="102">
        <v>118</v>
      </c>
      <c r="D335" s="102">
        <v>1772</v>
      </c>
      <c r="E335" s="103">
        <v>6.6591422121896157E-2</v>
      </c>
      <c r="F335" s="102">
        <v>10435</v>
      </c>
      <c r="G335" s="104" t="s">
        <v>2589</v>
      </c>
    </row>
    <row r="336" spans="1:7" x14ac:dyDescent="0.25">
      <c r="A336" s="101">
        <v>1718870</v>
      </c>
      <c r="B336" s="101" t="s">
        <v>2037</v>
      </c>
      <c r="C336" s="102">
        <v>54</v>
      </c>
      <c r="D336" s="102">
        <v>925</v>
      </c>
      <c r="E336" s="103">
        <v>5.8378378378378379E-2</v>
      </c>
      <c r="F336" s="102">
        <v>4818</v>
      </c>
      <c r="G336" s="104" t="s">
        <v>2589</v>
      </c>
    </row>
    <row r="337" spans="1:7" x14ac:dyDescent="0.25">
      <c r="A337" s="101">
        <v>1721300</v>
      </c>
      <c r="B337" s="101" t="s">
        <v>2038</v>
      </c>
      <c r="C337" s="102">
        <v>47</v>
      </c>
      <c r="D337" s="102">
        <v>517</v>
      </c>
      <c r="E337" s="103">
        <v>9.0909090909090912E-2</v>
      </c>
      <c r="F337" s="102">
        <v>2991</v>
      </c>
      <c r="G337" s="104" t="s">
        <v>2589</v>
      </c>
    </row>
    <row r="338" spans="1:7" x14ac:dyDescent="0.25">
      <c r="A338" s="101">
        <v>1718960</v>
      </c>
      <c r="B338" s="101" t="s">
        <v>2039</v>
      </c>
      <c r="C338" s="102">
        <v>76</v>
      </c>
      <c r="D338" s="102">
        <v>374</v>
      </c>
      <c r="E338" s="103">
        <v>0.20320855614973263</v>
      </c>
      <c r="F338" s="102">
        <v>3803</v>
      </c>
      <c r="G338" s="104" t="s">
        <v>2589</v>
      </c>
    </row>
    <row r="339" spans="1:7" x14ac:dyDescent="0.25">
      <c r="A339" s="101">
        <v>1718990</v>
      </c>
      <c r="B339" s="101" t="s">
        <v>2040</v>
      </c>
      <c r="C339" s="102">
        <v>150</v>
      </c>
      <c r="D339" s="102">
        <v>3125</v>
      </c>
      <c r="E339" s="103">
        <v>4.8000000000000001E-2</v>
      </c>
      <c r="F339" s="102">
        <v>18409</v>
      </c>
      <c r="G339" s="104" t="s">
        <v>2589</v>
      </c>
    </row>
    <row r="340" spans="1:7" x14ac:dyDescent="0.25">
      <c r="A340" s="101">
        <v>1719200</v>
      </c>
      <c r="B340" s="101" t="s">
        <v>2041</v>
      </c>
      <c r="C340" s="102">
        <v>239</v>
      </c>
      <c r="D340" s="102">
        <v>1597</v>
      </c>
      <c r="E340" s="103">
        <v>0.14965560425798372</v>
      </c>
      <c r="F340" s="102">
        <v>12418</v>
      </c>
      <c r="G340" s="104" t="s">
        <v>2589</v>
      </c>
    </row>
    <row r="341" spans="1:7" x14ac:dyDescent="0.25">
      <c r="A341" s="101">
        <v>1719230</v>
      </c>
      <c r="B341" s="101" t="s">
        <v>2042</v>
      </c>
      <c r="C341" s="102">
        <v>63</v>
      </c>
      <c r="D341" s="102">
        <v>450</v>
      </c>
      <c r="E341" s="103">
        <v>0.14000000000000001</v>
      </c>
      <c r="F341" s="102">
        <v>5481</v>
      </c>
      <c r="G341" s="104" t="s">
        <v>2589</v>
      </c>
    </row>
    <row r="342" spans="1:7" x14ac:dyDescent="0.25">
      <c r="A342" s="101">
        <v>1719260</v>
      </c>
      <c r="B342" s="101" t="s">
        <v>2043</v>
      </c>
      <c r="C342" s="102">
        <v>59</v>
      </c>
      <c r="D342" s="102">
        <v>803</v>
      </c>
      <c r="E342" s="103">
        <v>7.347447073474471E-2</v>
      </c>
      <c r="F342" s="102">
        <v>4670</v>
      </c>
      <c r="G342" s="104" t="s">
        <v>2589</v>
      </c>
    </row>
    <row r="343" spans="1:7" x14ac:dyDescent="0.25">
      <c r="A343" s="101">
        <v>1719290</v>
      </c>
      <c r="B343" s="101" t="s">
        <v>2044</v>
      </c>
      <c r="C343" s="102">
        <v>104</v>
      </c>
      <c r="D343" s="102">
        <v>4139</v>
      </c>
      <c r="E343" s="103">
        <v>2.5126842232423292E-2</v>
      </c>
      <c r="F343" s="102">
        <v>25980</v>
      </c>
      <c r="G343" s="104" t="s">
        <v>2590</v>
      </c>
    </row>
    <row r="344" spans="1:7" x14ac:dyDescent="0.25">
      <c r="A344" s="101">
        <v>1719320</v>
      </c>
      <c r="B344" s="101" t="s">
        <v>2045</v>
      </c>
      <c r="C344" s="102">
        <v>261</v>
      </c>
      <c r="D344" s="102">
        <v>4597</v>
      </c>
      <c r="E344" s="103">
        <v>5.6776158364150536E-2</v>
      </c>
      <c r="F344" s="102">
        <v>75384</v>
      </c>
      <c r="G344" s="104" t="s">
        <v>2590</v>
      </c>
    </row>
    <row r="345" spans="1:7" x14ac:dyDescent="0.25">
      <c r="A345" s="101">
        <v>1719420</v>
      </c>
      <c r="B345" s="101" t="s">
        <v>2046</v>
      </c>
      <c r="C345" s="102">
        <v>7</v>
      </c>
      <c r="D345" s="102">
        <v>98</v>
      </c>
      <c r="E345" s="103">
        <v>7.1428571428571425E-2</v>
      </c>
      <c r="F345" s="102">
        <v>695</v>
      </c>
      <c r="G345" s="104" t="s">
        <v>2589</v>
      </c>
    </row>
    <row r="346" spans="1:7" x14ac:dyDescent="0.25">
      <c r="A346" s="101">
        <v>1719500</v>
      </c>
      <c r="B346" s="101" t="s">
        <v>2047</v>
      </c>
      <c r="C346" s="102">
        <v>153</v>
      </c>
      <c r="D346" s="102">
        <v>3865</v>
      </c>
      <c r="E346" s="103">
        <v>3.9586028460543335E-2</v>
      </c>
      <c r="F346" s="102">
        <v>31398</v>
      </c>
      <c r="G346" s="104" t="s">
        <v>2590</v>
      </c>
    </row>
    <row r="347" spans="1:7" x14ac:dyDescent="0.25">
      <c r="A347" s="101">
        <v>1719530</v>
      </c>
      <c r="B347" s="101" t="s">
        <v>2048</v>
      </c>
      <c r="C347" s="102">
        <v>177</v>
      </c>
      <c r="D347" s="102">
        <v>1817</v>
      </c>
      <c r="E347" s="103">
        <v>9.7413318657127129E-2</v>
      </c>
      <c r="F347" s="102">
        <v>15992</v>
      </c>
      <c r="G347" s="104" t="s">
        <v>2589</v>
      </c>
    </row>
    <row r="348" spans="1:7" x14ac:dyDescent="0.25">
      <c r="A348" s="101">
        <v>1719560</v>
      </c>
      <c r="B348" s="101" t="s">
        <v>2049</v>
      </c>
      <c r="C348" s="102">
        <v>220</v>
      </c>
      <c r="D348" s="102">
        <v>2731</v>
      </c>
      <c r="E348" s="103">
        <v>8.0556572683998531E-2</v>
      </c>
      <c r="F348" s="102">
        <v>37466</v>
      </c>
      <c r="G348" s="104" t="s">
        <v>2590</v>
      </c>
    </row>
    <row r="349" spans="1:7" x14ac:dyDescent="0.25">
      <c r="A349" s="101">
        <v>1719620</v>
      </c>
      <c r="B349" s="101" t="s">
        <v>2050</v>
      </c>
      <c r="C349" s="102">
        <v>90</v>
      </c>
      <c r="D349" s="102">
        <v>2156</v>
      </c>
      <c r="E349" s="103">
        <v>4.1743970315398886E-2</v>
      </c>
      <c r="F349" s="102">
        <v>32902</v>
      </c>
      <c r="G349" s="104" t="s">
        <v>2590</v>
      </c>
    </row>
    <row r="350" spans="1:7" x14ac:dyDescent="0.25">
      <c r="A350" s="101">
        <v>1719660</v>
      </c>
      <c r="B350" s="101" t="s">
        <v>2051</v>
      </c>
      <c r="C350" s="102">
        <v>249</v>
      </c>
      <c r="D350" s="102">
        <v>1126</v>
      </c>
      <c r="E350" s="103">
        <v>0.2211367673179396</v>
      </c>
      <c r="F350" s="102">
        <v>6538</v>
      </c>
      <c r="G350" s="104" t="s">
        <v>2589</v>
      </c>
    </row>
    <row r="351" spans="1:7" x14ac:dyDescent="0.25">
      <c r="A351" s="101">
        <v>1719680</v>
      </c>
      <c r="B351" s="101" t="s">
        <v>2052</v>
      </c>
      <c r="C351" s="102">
        <v>288</v>
      </c>
      <c r="D351" s="102">
        <v>863</v>
      </c>
      <c r="E351" s="103">
        <v>0.33371958285052145</v>
      </c>
      <c r="F351" s="102">
        <v>7492</v>
      </c>
      <c r="G351" s="104" t="s">
        <v>2589</v>
      </c>
    </row>
    <row r="352" spans="1:7" x14ac:dyDescent="0.25">
      <c r="A352" s="101">
        <v>1719830</v>
      </c>
      <c r="B352" s="101" t="s">
        <v>2053</v>
      </c>
      <c r="C352" s="102">
        <v>251</v>
      </c>
      <c r="D352" s="102">
        <v>8447</v>
      </c>
      <c r="E352" s="103">
        <v>2.9714691606487511E-2</v>
      </c>
      <c r="F352" s="102">
        <v>46614</v>
      </c>
      <c r="G352" s="104" t="s">
        <v>2590</v>
      </c>
    </row>
    <row r="353" spans="1:7" x14ac:dyDescent="0.25">
      <c r="A353" s="101">
        <v>1719920</v>
      </c>
      <c r="B353" s="101" t="s">
        <v>2054</v>
      </c>
      <c r="C353" s="102">
        <v>50</v>
      </c>
      <c r="D353" s="102">
        <v>292</v>
      </c>
      <c r="E353" s="103">
        <v>0.17123287671232876</v>
      </c>
      <c r="F353" s="102">
        <v>1929</v>
      </c>
      <c r="G353" s="104" t="s">
        <v>2589</v>
      </c>
    </row>
    <row r="354" spans="1:7" x14ac:dyDescent="0.25">
      <c r="A354" s="101">
        <v>1719960</v>
      </c>
      <c r="B354" s="101" t="s">
        <v>2055</v>
      </c>
      <c r="C354" s="102">
        <v>56</v>
      </c>
      <c r="D354" s="102">
        <v>924</v>
      </c>
      <c r="E354" s="103">
        <v>6.0606060606060608E-2</v>
      </c>
      <c r="F354" s="102">
        <v>5408</v>
      </c>
      <c r="G354" s="104" t="s">
        <v>2589</v>
      </c>
    </row>
    <row r="355" spans="1:7" x14ac:dyDescent="0.25">
      <c r="A355" s="101">
        <v>1700113</v>
      </c>
      <c r="B355" s="101" t="s">
        <v>2056</v>
      </c>
      <c r="C355" s="102">
        <v>111</v>
      </c>
      <c r="D355" s="102">
        <v>679</v>
      </c>
      <c r="E355" s="103">
        <v>0.16347569955817379</v>
      </c>
      <c r="F355" s="102">
        <v>4214</v>
      </c>
      <c r="G355" s="104" t="s">
        <v>2589</v>
      </c>
    </row>
    <row r="356" spans="1:7" x14ac:dyDescent="0.25">
      <c r="A356" s="101">
        <v>1701384</v>
      </c>
      <c r="B356" s="101" t="s">
        <v>2057</v>
      </c>
      <c r="C356" s="102">
        <v>55</v>
      </c>
      <c r="D356" s="102">
        <v>408</v>
      </c>
      <c r="E356" s="103">
        <v>0.13480392156862744</v>
      </c>
      <c r="F356" s="102">
        <v>7703</v>
      </c>
      <c r="G356" s="104" t="s">
        <v>2589</v>
      </c>
    </row>
    <row r="357" spans="1:7" x14ac:dyDescent="0.25">
      <c r="A357" s="101">
        <v>1719970</v>
      </c>
      <c r="B357" s="101" t="s">
        <v>2058</v>
      </c>
      <c r="C357" s="102">
        <v>314</v>
      </c>
      <c r="D357" s="102">
        <v>2296</v>
      </c>
      <c r="E357" s="103">
        <v>0.13675958188153309</v>
      </c>
      <c r="F357" s="102">
        <v>13049</v>
      </c>
      <c r="G357" s="104" t="s">
        <v>2589</v>
      </c>
    </row>
    <row r="358" spans="1:7" x14ac:dyDescent="0.25">
      <c r="A358" s="101">
        <v>1735970</v>
      </c>
      <c r="B358" s="101" t="s">
        <v>2059</v>
      </c>
      <c r="C358" s="102">
        <v>72</v>
      </c>
      <c r="D358" s="102">
        <v>779</v>
      </c>
      <c r="E358" s="103">
        <v>9.2426187419768935E-2</v>
      </c>
      <c r="F358" s="102">
        <v>4429</v>
      </c>
      <c r="G358" s="104" t="s">
        <v>2589</v>
      </c>
    </row>
    <row r="359" spans="1:7" x14ac:dyDescent="0.25">
      <c r="A359" s="101">
        <v>1741690</v>
      </c>
      <c r="B359" s="101" t="s">
        <v>2060</v>
      </c>
      <c r="C359" s="102">
        <v>1325</v>
      </c>
      <c r="D359" s="102">
        <v>25986</v>
      </c>
      <c r="E359" s="103">
        <v>5.0988994073732009E-2</v>
      </c>
      <c r="F359" s="102">
        <v>134544</v>
      </c>
      <c r="G359" s="104" t="s">
        <v>2590</v>
      </c>
    </row>
    <row r="360" spans="1:7" x14ac:dyDescent="0.25">
      <c r="A360" s="101">
        <v>1707170</v>
      </c>
      <c r="B360" s="101" t="s">
        <v>2061</v>
      </c>
      <c r="C360" s="102">
        <v>674</v>
      </c>
      <c r="D360" s="102">
        <v>2645</v>
      </c>
      <c r="E360" s="103">
        <v>0.25482041587901699</v>
      </c>
      <c r="F360" s="102">
        <v>23424</v>
      </c>
      <c r="G360" s="104" t="s">
        <v>2590</v>
      </c>
    </row>
    <row r="361" spans="1:7" x14ac:dyDescent="0.25">
      <c r="A361" s="101">
        <v>1720170</v>
      </c>
      <c r="B361" s="101" t="s">
        <v>2062</v>
      </c>
      <c r="C361" s="102">
        <v>210</v>
      </c>
      <c r="D361" s="102">
        <v>878</v>
      </c>
      <c r="E361" s="103">
        <v>0.23917995444191345</v>
      </c>
      <c r="F361" s="102">
        <v>6134</v>
      </c>
      <c r="G361" s="104" t="s">
        <v>2589</v>
      </c>
    </row>
    <row r="362" spans="1:7" x14ac:dyDescent="0.25">
      <c r="A362" s="101">
        <v>1720180</v>
      </c>
      <c r="B362" s="101" t="s">
        <v>2063</v>
      </c>
      <c r="C362" s="102">
        <v>109</v>
      </c>
      <c r="D362" s="102">
        <v>846</v>
      </c>
      <c r="E362" s="103">
        <v>0.12884160756501181</v>
      </c>
      <c r="F362" s="102">
        <v>4794</v>
      </c>
      <c r="G362" s="104" t="s">
        <v>2589</v>
      </c>
    </row>
    <row r="363" spans="1:7" x14ac:dyDescent="0.25">
      <c r="A363" s="101">
        <v>1720190</v>
      </c>
      <c r="B363" s="101" t="s">
        <v>2064</v>
      </c>
      <c r="C363" s="102">
        <v>9</v>
      </c>
      <c r="D363" s="102">
        <v>69</v>
      </c>
      <c r="E363" s="103">
        <v>0.13043478260869565</v>
      </c>
      <c r="F363" s="102">
        <v>762</v>
      </c>
      <c r="G363" s="104" t="s">
        <v>2589</v>
      </c>
    </row>
    <row r="364" spans="1:7" x14ac:dyDescent="0.25">
      <c r="A364" s="101">
        <v>1720220</v>
      </c>
      <c r="B364" s="101" t="s">
        <v>2065</v>
      </c>
      <c r="C364" s="102">
        <v>63</v>
      </c>
      <c r="D364" s="102">
        <v>1077</v>
      </c>
      <c r="E364" s="103">
        <v>5.8495821727019497E-2</v>
      </c>
      <c r="F364" s="102">
        <v>9565</v>
      </c>
      <c r="G364" s="104" t="s">
        <v>2589</v>
      </c>
    </row>
    <row r="365" spans="1:7" x14ac:dyDescent="0.25">
      <c r="A365" s="101">
        <v>1720250</v>
      </c>
      <c r="B365" s="101" t="s">
        <v>2066</v>
      </c>
      <c r="C365" s="102">
        <v>33</v>
      </c>
      <c r="D365" s="102">
        <v>248</v>
      </c>
      <c r="E365" s="103">
        <v>0.13306451612903225</v>
      </c>
      <c r="F365" s="102">
        <v>1904</v>
      </c>
      <c r="G365" s="104" t="s">
        <v>2589</v>
      </c>
    </row>
    <row r="366" spans="1:7" x14ac:dyDescent="0.25">
      <c r="A366" s="101">
        <v>1726880</v>
      </c>
      <c r="B366" s="101" t="s">
        <v>2067</v>
      </c>
      <c r="C366" s="102">
        <v>1343</v>
      </c>
      <c r="D366" s="102">
        <v>8631</v>
      </c>
      <c r="E366" s="103">
        <v>0.15560190012744757</v>
      </c>
      <c r="F366" s="102">
        <v>156103</v>
      </c>
      <c r="G366" s="104" t="s">
        <v>2590</v>
      </c>
    </row>
    <row r="367" spans="1:7" x14ac:dyDescent="0.25">
      <c r="A367" s="101">
        <v>1720280</v>
      </c>
      <c r="B367" s="101" t="s">
        <v>2068</v>
      </c>
      <c r="C367" s="102">
        <v>566</v>
      </c>
      <c r="D367" s="102">
        <v>3486</v>
      </c>
      <c r="E367" s="103">
        <v>0.16236374067699369</v>
      </c>
      <c r="F367" s="102">
        <v>25757</v>
      </c>
      <c r="G367" s="104" t="s">
        <v>2590</v>
      </c>
    </row>
    <row r="368" spans="1:7" x14ac:dyDescent="0.25">
      <c r="A368" s="101">
        <v>1720370</v>
      </c>
      <c r="B368" s="101" t="s">
        <v>2069</v>
      </c>
      <c r="C368" s="102">
        <v>37</v>
      </c>
      <c r="D368" s="102">
        <v>179</v>
      </c>
      <c r="E368" s="103">
        <v>0.20670391061452514</v>
      </c>
      <c r="F368" s="102">
        <v>1428</v>
      </c>
      <c r="G368" s="104" t="s">
        <v>2589</v>
      </c>
    </row>
    <row r="369" spans="1:7" x14ac:dyDescent="0.25">
      <c r="A369" s="101">
        <v>1720380</v>
      </c>
      <c r="B369" s="101" t="s">
        <v>2070</v>
      </c>
      <c r="C369" s="102">
        <v>193</v>
      </c>
      <c r="D369" s="102">
        <v>1471</v>
      </c>
      <c r="E369" s="103">
        <v>0.13120326308633581</v>
      </c>
      <c r="F369" s="102">
        <v>8845</v>
      </c>
      <c r="G369" s="104" t="s">
        <v>2589</v>
      </c>
    </row>
    <row r="370" spans="1:7" x14ac:dyDescent="0.25">
      <c r="A370" s="101">
        <v>1720430</v>
      </c>
      <c r="B370" s="101" t="s">
        <v>2071</v>
      </c>
      <c r="C370" s="102">
        <v>318</v>
      </c>
      <c r="D370" s="102">
        <v>2717</v>
      </c>
      <c r="E370" s="103">
        <v>0.11704085388295915</v>
      </c>
      <c r="F370" s="102">
        <v>18551</v>
      </c>
      <c r="G370" s="104" t="s">
        <v>2589</v>
      </c>
    </row>
    <row r="371" spans="1:7" x14ac:dyDescent="0.25">
      <c r="A371" s="101">
        <v>1720490</v>
      </c>
      <c r="B371" s="101" t="s">
        <v>2072</v>
      </c>
      <c r="C371" s="102">
        <v>118</v>
      </c>
      <c r="D371" s="102">
        <v>1934</v>
      </c>
      <c r="E371" s="103">
        <v>6.1013443640124093E-2</v>
      </c>
      <c r="F371" s="102">
        <v>12058</v>
      </c>
      <c r="G371" s="104" t="s">
        <v>2589</v>
      </c>
    </row>
    <row r="372" spans="1:7" x14ac:dyDescent="0.25">
      <c r="A372" s="101">
        <v>1720550</v>
      </c>
      <c r="B372" s="101" t="s">
        <v>2073</v>
      </c>
      <c r="C372" s="102">
        <v>234</v>
      </c>
      <c r="D372" s="102">
        <v>1194</v>
      </c>
      <c r="E372" s="103">
        <v>0.19597989949748743</v>
      </c>
      <c r="F372" s="102">
        <v>7579</v>
      </c>
      <c r="G372" s="104" t="s">
        <v>2589</v>
      </c>
    </row>
    <row r="373" spans="1:7" x14ac:dyDescent="0.25">
      <c r="A373" s="101">
        <v>1720580</v>
      </c>
      <c r="B373" s="101" t="s">
        <v>2074</v>
      </c>
      <c r="C373" s="102">
        <v>2508</v>
      </c>
      <c r="D373" s="102">
        <v>9895</v>
      </c>
      <c r="E373" s="103">
        <v>0.25346134411318849</v>
      </c>
      <c r="F373" s="102">
        <v>81772</v>
      </c>
      <c r="G373" s="104" t="s">
        <v>2590</v>
      </c>
    </row>
    <row r="374" spans="1:7" x14ac:dyDescent="0.25">
      <c r="A374" s="101">
        <v>1720610</v>
      </c>
      <c r="B374" s="101" t="s">
        <v>2075</v>
      </c>
      <c r="C374" s="102">
        <v>810</v>
      </c>
      <c r="D374" s="102">
        <v>6101</v>
      </c>
      <c r="E374" s="103">
        <v>0.13276512047205377</v>
      </c>
      <c r="F374" s="102">
        <v>128225</v>
      </c>
      <c r="G374" s="104" t="s">
        <v>2590</v>
      </c>
    </row>
    <row r="375" spans="1:7" x14ac:dyDescent="0.25">
      <c r="A375" s="101">
        <v>1720640</v>
      </c>
      <c r="B375" s="101" t="s">
        <v>2076</v>
      </c>
      <c r="C375" s="102">
        <v>90</v>
      </c>
      <c r="D375" s="102">
        <v>335</v>
      </c>
      <c r="E375" s="103">
        <v>0.26865671641791045</v>
      </c>
      <c r="F375" s="102">
        <v>2759</v>
      </c>
      <c r="G375" s="104" t="s">
        <v>2589</v>
      </c>
    </row>
    <row r="376" spans="1:7" x14ac:dyDescent="0.25">
      <c r="A376" s="101">
        <v>1700015</v>
      </c>
      <c r="B376" s="101" t="s">
        <v>2077</v>
      </c>
      <c r="C376" s="102">
        <v>76</v>
      </c>
      <c r="D376" s="102">
        <v>261</v>
      </c>
      <c r="E376" s="103">
        <v>0.29118773946360155</v>
      </c>
      <c r="F376" s="102">
        <v>1524</v>
      </c>
      <c r="G376" s="104" t="s">
        <v>2589</v>
      </c>
    </row>
    <row r="377" spans="1:7" x14ac:dyDescent="0.25">
      <c r="A377" s="101">
        <v>1724480</v>
      </c>
      <c r="B377" s="101" t="s">
        <v>2078</v>
      </c>
      <c r="C377" s="102">
        <v>131</v>
      </c>
      <c r="D377" s="102">
        <v>4581</v>
      </c>
      <c r="E377" s="103">
        <v>2.8596376337044312E-2</v>
      </c>
      <c r="F377" s="102">
        <v>26029</v>
      </c>
      <c r="G377" s="104" t="s">
        <v>2590</v>
      </c>
    </row>
    <row r="378" spans="1:7" x14ac:dyDescent="0.25">
      <c r="A378" s="101">
        <v>1720760</v>
      </c>
      <c r="B378" s="101" t="s">
        <v>2079</v>
      </c>
      <c r="C378" s="102">
        <v>1494</v>
      </c>
      <c r="D378" s="102">
        <v>4887</v>
      </c>
      <c r="E378" s="103">
        <v>0.30570902394106814</v>
      </c>
      <c r="F378" s="102">
        <v>28949</v>
      </c>
      <c r="G378" s="104" t="s">
        <v>2590</v>
      </c>
    </row>
    <row r="379" spans="1:7" x14ac:dyDescent="0.25">
      <c r="A379" s="101">
        <v>1720790</v>
      </c>
      <c r="B379" s="101" t="s">
        <v>2080</v>
      </c>
      <c r="C379" s="102">
        <v>33</v>
      </c>
      <c r="D379" s="102">
        <v>208</v>
      </c>
      <c r="E379" s="103">
        <v>0.15865384615384615</v>
      </c>
      <c r="F379" s="102">
        <v>1233</v>
      </c>
      <c r="G379" s="104" t="s">
        <v>2589</v>
      </c>
    </row>
    <row r="380" spans="1:7" x14ac:dyDescent="0.25">
      <c r="A380" s="101">
        <v>1720880</v>
      </c>
      <c r="B380" s="101" t="s">
        <v>2081</v>
      </c>
      <c r="C380" s="102">
        <v>190</v>
      </c>
      <c r="D380" s="102">
        <v>1534</v>
      </c>
      <c r="E380" s="103">
        <v>0.12385919165580182</v>
      </c>
      <c r="F380" s="102">
        <v>14078</v>
      </c>
      <c r="G380" s="104" t="s">
        <v>2589</v>
      </c>
    </row>
    <row r="381" spans="1:7" x14ac:dyDescent="0.25">
      <c r="A381" s="101">
        <v>1720910</v>
      </c>
      <c r="B381" s="101" t="s">
        <v>2082</v>
      </c>
      <c r="C381" s="102">
        <v>13</v>
      </c>
      <c r="D381" s="102">
        <v>116</v>
      </c>
      <c r="E381" s="103">
        <v>0.11206896551724138</v>
      </c>
      <c r="F381" s="102">
        <v>934</v>
      </c>
      <c r="G381" s="104" t="s">
        <v>2589</v>
      </c>
    </row>
    <row r="382" spans="1:7" x14ac:dyDescent="0.25">
      <c r="A382" s="101">
        <v>1720970</v>
      </c>
      <c r="B382" s="101" t="s">
        <v>2083</v>
      </c>
      <c r="C382" s="102">
        <v>20</v>
      </c>
      <c r="D382" s="102">
        <v>475</v>
      </c>
      <c r="E382" s="103">
        <v>4.2105263157894736E-2</v>
      </c>
      <c r="F382" s="102">
        <v>2691</v>
      </c>
      <c r="G382" s="104" t="s">
        <v>2589</v>
      </c>
    </row>
    <row r="383" spans="1:7" x14ac:dyDescent="0.25">
      <c r="A383" s="101">
        <v>1721000</v>
      </c>
      <c r="B383" s="101" t="s">
        <v>2084</v>
      </c>
      <c r="C383" s="102">
        <v>506</v>
      </c>
      <c r="D383" s="102">
        <v>1869</v>
      </c>
      <c r="E383" s="103">
        <v>0.27073301230604602</v>
      </c>
      <c r="F383" s="102">
        <v>10452</v>
      </c>
      <c r="G383" s="104" t="s">
        <v>2589</v>
      </c>
    </row>
    <row r="384" spans="1:7" x14ac:dyDescent="0.25">
      <c r="A384" s="101">
        <v>1721030</v>
      </c>
      <c r="B384" s="101" t="s">
        <v>2085</v>
      </c>
      <c r="C384" s="102">
        <v>130</v>
      </c>
      <c r="D384" s="102">
        <v>3269</v>
      </c>
      <c r="E384" s="103">
        <v>3.9767513000917715E-2</v>
      </c>
      <c r="F384" s="102">
        <v>24423</v>
      </c>
      <c r="G384" s="104" t="s">
        <v>2590</v>
      </c>
    </row>
    <row r="385" spans="1:7" x14ac:dyDescent="0.25">
      <c r="A385" s="101">
        <v>1721130</v>
      </c>
      <c r="B385" s="101" t="s">
        <v>2086</v>
      </c>
      <c r="C385" s="102">
        <v>11</v>
      </c>
      <c r="D385" s="102">
        <v>127</v>
      </c>
      <c r="E385" s="103">
        <v>8.6614173228346455E-2</v>
      </c>
      <c r="F385" s="102">
        <v>1042</v>
      </c>
      <c r="G385" s="104" t="s">
        <v>2589</v>
      </c>
    </row>
    <row r="386" spans="1:7" x14ac:dyDescent="0.25">
      <c r="A386" s="101">
        <v>1721180</v>
      </c>
      <c r="B386" s="101" t="s">
        <v>2087</v>
      </c>
      <c r="C386" s="102">
        <v>148</v>
      </c>
      <c r="D386" s="102">
        <v>1810</v>
      </c>
      <c r="E386" s="103">
        <v>8.1767955801104977E-2</v>
      </c>
      <c r="F386" s="102">
        <v>13904</v>
      </c>
      <c r="G386" s="104" t="s">
        <v>2589</v>
      </c>
    </row>
    <row r="387" spans="1:7" x14ac:dyDescent="0.25">
      <c r="A387" s="101">
        <v>1721270</v>
      </c>
      <c r="B387" s="101" t="s">
        <v>2088</v>
      </c>
      <c r="C387" s="102">
        <v>259</v>
      </c>
      <c r="D387" s="102">
        <v>3502</v>
      </c>
      <c r="E387" s="103">
        <v>7.3957738435179901E-2</v>
      </c>
      <c r="F387" s="102">
        <v>33814</v>
      </c>
      <c r="G387" s="104" t="s">
        <v>2590</v>
      </c>
    </row>
    <row r="388" spans="1:7" x14ac:dyDescent="0.25">
      <c r="A388" s="101">
        <v>1721390</v>
      </c>
      <c r="B388" s="101" t="s">
        <v>2089</v>
      </c>
      <c r="C388" s="102">
        <v>128</v>
      </c>
      <c r="D388" s="102">
        <v>1008</v>
      </c>
      <c r="E388" s="103">
        <v>0.12698412698412698</v>
      </c>
      <c r="F388" s="102">
        <v>5914</v>
      </c>
      <c r="G388" s="104" t="s">
        <v>2589</v>
      </c>
    </row>
    <row r="389" spans="1:7" x14ac:dyDescent="0.25">
      <c r="A389" s="101">
        <v>1721420</v>
      </c>
      <c r="B389" s="101" t="s">
        <v>2090</v>
      </c>
      <c r="C389" s="102">
        <v>100</v>
      </c>
      <c r="D389" s="102">
        <v>573</v>
      </c>
      <c r="E389" s="103">
        <v>0.17452006980802792</v>
      </c>
      <c r="F389" s="102">
        <v>5019</v>
      </c>
      <c r="G389" s="104" t="s">
        <v>2589</v>
      </c>
    </row>
    <row r="390" spans="1:7" x14ac:dyDescent="0.25">
      <c r="A390" s="101">
        <v>1701381</v>
      </c>
      <c r="B390" s="101" t="s">
        <v>2091</v>
      </c>
      <c r="C390" s="102">
        <v>41</v>
      </c>
      <c r="D390" s="102">
        <v>205</v>
      </c>
      <c r="E390" s="103">
        <v>0.2</v>
      </c>
      <c r="F390" s="102">
        <v>1949</v>
      </c>
      <c r="G390" s="104" t="s">
        <v>2589</v>
      </c>
    </row>
    <row r="391" spans="1:7" x14ac:dyDescent="0.25">
      <c r="A391" s="101">
        <v>1721680</v>
      </c>
      <c r="B391" s="101" t="s">
        <v>2092</v>
      </c>
      <c r="C391" s="102">
        <v>41</v>
      </c>
      <c r="D391" s="102">
        <v>228</v>
      </c>
      <c r="E391" s="103">
        <v>0.17982456140350878</v>
      </c>
      <c r="F391" s="102">
        <v>1602</v>
      </c>
      <c r="G391" s="104" t="s">
        <v>2589</v>
      </c>
    </row>
    <row r="392" spans="1:7" x14ac:dyDescent="0.25">
      <c r="A392" s="101">
        <v>1721510</v>
      </c>
      <c r="B392" s="101" t="s">
        <v>2093</v>
      </c>
      <c r="C392" s="102">
        <v>32</v>
      </c>
      <c r="D392" s="102">
        <v>196</v>
      </c>
      <c r="E392" s="103">
        <v>0.16326530612244897</v>
      </c>
      <c r="F392" s="102">
        <v>1789</v>
      </c>
      <c r="G392" s="104" t="s">
        <v>2589</v>
      </c>
    </row>
    <row r="393" spans="1:7" x14ac:dyDescent="0.25">
      <c r="A393" s="101">
        <v>1719110</v>
      </c>
      <c r="B393" s="101" t="s">
        <v>2094</v>
      </c>
      <c r="C393" s="102">
        <v>50</v>
      </c>
      <c r="D393" s="102">
        <v>1126</v>
      </c>
      <c r="E393" s="103">
        <v>4.4404973357015987E-2</v>
      </c>
      <c r="F393" s="102">
        <v>9806</v>
      </c>
      <c r="G393" s="104" t="s">
        <v>2589</v>
      </c>
    </row>
    <row r="394" spans="1:7" x14ac:dyDescent="0.25">
      <c r="A394" s="101">
        <v>1721600</v>
      </c>
      <c r="B394" s="101" t="s">
        <v>2095</v>
      </c>
      <c r="C394" s="102">
        <v>167</v>
      </c>
      <c r="D394" s="102">
        <v>3501</v>
      </c>
      <c r="E394" s="103">
        <v>4.7700656955155671E-2</v>
      </c>
      <c r="F394" s="102">
        <v>25731</v>
      </c>
      <c r="G394" s="104" t="s">
        <v>2590</v>
      </c>
    </row>
    <row r="395" spans="1:7" x14ac:dyDescent="0.25">
      <c r="A395" s="101">
        <v>1721630</v>
      </c>
      <c r="B395" s="101" t="s">
        <v>2096</v>
      </c>
      <c r="C395" s="102">
        <v>198</v>
      </c>
      <c r="D395" s="102">
        <v>1439</v>
      </c>
      <c r="E395" s="103">
        <v>0.13759555246699096</v>
      </c>
      <c r="F395" s="102">
        <v>11782</v>
      </c>
      <c r="G395" s="104" t="s">
        <v>2589</v>
      </c>
    </row>
    <row r="396" spans="1:7" x14ac:dyDescent="0.25">
      <c r="A396" s="101">
        <v>1721720</v>
      </c>
      <c r="B396" s="101" t="s">
        <v>2097</v>
      </c>
      <c r="C396" s="102">
        <v>51</v>
      </c>
      <c r="D396" s="102">
        <v>1040</v>
      </c>
      <c r="E396" s="103">
        <v>4.9038461538461538E-2</v>
      </c>
      <c r="F396" s="102">
        <v>9698</v>
      </c>
      <c r="G396" s="104" t="s">
        <v>2589</v>
      </c>
    </row>
    <row r="397" spans="1:7" x14ac:dyDescent="0.25">
      <c r="A397" s="101">
        <v>1721780</v>
      </c>
      <c r="B397" s="101" t="s">
        <v>2098</v>
      </c>
      <c r="C397" s="102">
        <v>48</v>
      </c>
      <c r="D397" s="102">
        <v>1755</v>
      </c>
      <c r="E397" s="103">
        <v>2.735042735042735E-2</v>
      </c>
      <c r="F397" s="102">
        <v>28913</v>
      </c>
      <c r="G397" s="104" t="s">
        <v>2590</v>
      </c>
    </row>
    <row r="398" spans="1:7" x14ac:dyDescent="0.25">
      <c r="A398" s="101">
        <v>1721750</v>
      </c>
      <c r="B398" s="101" t="s">
        <v>2099</v>
      </c>
      <c r="C398" s="102">
        <v>53</v>
      </c>
      <c r="D398" s="102">
        <v>2215</v>
      </c>
      <c r="E398" s="103">
        <v>2.3927765237020317E-2</v>
      </c>
      <c r="F398" s="102">
        <v>18797</v>
      </c>
      <c r="G398" s="104" t="s">
        <v>2589</v>
      </c>
    </row>
    <row r="399" spans="1:7" x14ac:dyDescent="0.25">
      <c r="A399" s="101">
        <v>1721840</v>
      </c>
      <c r="B399" s="101" t="s">
        <v>2100</v>
      </c>
      <c r="C399" s="102">
        <v>175</v>
      </c>
      <c r="D399" s="102">
        <v>2738</v>
      </c>
      <c r="E399" s="103">
        <v>6.3915266617969327E-2</v>
      </c>
      <c r="F399" s="102">
        <v>51907</v>
      </c>
      <c r="G399" s="104" t="s">
        <v>2590</v>
      </c>
    </row>
    <row r="400" spans="1:7" x14ac:dyDescent="0.25">
      <c r="A400" s="101">
        <v>1721870</v>
      </c>
      <c r="B400" s="101" t="s">
        <v>2101</v>
      </c>
      <c r="C400" s="102">
        <v>187</v>
      </c>
      <c r="D400" s="102">
        <v>2788</v>
      </c>
      <c r="E400" s="103">
        <v>6.7073170731707321E-2</v>
      </c>
      <c r="F400" s="102">
        <v>22943</v>
      </c>
      <c r="G400" s="104" t="s">
        <v>2590</v>
      </c>
    </row>
    <row r="401" spans="1:7" x14ac:dyDescent="0.25">
      <c r="A401" s="101">
        <v>1721900</v>
      </c>
      <c r="B401" s="101" t="s">
        <v>2102</v>
      </c>
      <c r="C401" s="102">
        <v>214</v>
      </c>
      <c r="D401" s="102">
        <v>5982</v>
      </c>
      <c r="E401" s="103">
        <v>3.5773988632564362E-2</v>
      </c>
      <c r="F401" s="102">
        <v>32594</v>
      </c>
      <c r="G401" s="104" t="s">
        <v>2590</v>
      </c>
    </row>
    <row r="402" spans="1:7" x14ac:dyDescent="0.25">
      <c r="A402" s="101">
        <v>1722020</v>
      </c>
      <c r="B402" s="101" t="s">
        <v>2103</v>
      </c>
      <c r="C402" s="102">
        <v>694</v>
      </c>
      <c r="D402" s="102">
        <v>2778</v>
      </c>
      <c r="E402" s="103">
        <v>0.2498200143988481</v>
      </c>
      <c r="F402" s="102">
        <v>22966</v>
      </c>
      <c r="G402" s="104" t="s">
        <v>2590</v>
      </c>
    </row>
    <row r="403" spans="1:7" x14ac:dyDescent="0.25">
      <c r="A403" s="101">
        <v>1722050</v>
      </c>
      <c r="B403" s="101" t="s">
        <v>2104</v>
      </c>
      <c r="C403" s="102">
        <v>61</v>
      </c>
      <c r="D403" s="102">
        <v>335</v>
      </c>
      <c r="E403" s="103">
        <v>0.18208955223880596</v>
      </c>
      <c r="F403" s="102">
        <v>2799</v>
      </c>
      <c r="G403" s="104" t="s">
        <v>2589</v>
      </c>
    </row>
    <row r="404" spans="1:7" x14ac:dyDescent="0.25">
      <c r="A404" s="101">
        <v>1722080</v>
      </c>
      <c r="B404" s="101" t="s">
        <v>2105</v>
      </c>
      <c r="C404" s="102">
        <v>330</v>
      </c>
      <c r="D404" s="102">
        <v>966</v>
      </c>
      <c r="E404" s="103">
        <v>0.34161490683229812</v>
      </c>
      <c r="F404" s="102">
        <v>8966</v>
      </c>
      <c r="G404" s="104" t="s">
        <v>2589</v>
      </c>
    </row>
    <row r="405" spans="1:7" x14ac:dyDescent="0.25">
      <c r="A405" s="101">
        <v>1722110</v>
      </c>
      <c r="B405" s="101" t="s">
        <v>2106</v>
      </c>
      <c r="C405" s="102">
        <v>173</v>
      </c>
      <c r="D405" s="102">
        <v>1351</v>
      </c>
      <c r="E405" s="103">
        <v>0.12805329385640266</v>
      </c>
      <c r="F405" s="102">
        <v>28211</v>
      </c>
      <c r="G405" s="104" t="s">
        <v>2590</v>
      </c>
    </row>
    <row r="406" spans="1:7" x14ac:dyDescent="0.25">
      <c r="A406" s="101">
        <v>1722150</v>
      </c>
      <c r="B406" s="101" t="s">
        <v>2107</v>
      </c>
      <c r="C406" s="102">
        <v>223</v>
      </c>
      <c r="D406" s="102">
        <v>1190</v>
      </c>
      <c r="E406" s="103">
        <v>0.18739495798319328</v>
      </c>
      <c r="F406" s="102">
        <v>7408</v>
      </c>
      <c r="G406" s="104" t="s">
        <v>2589</v>
      </c>
    </row>
    <row r="407" spans="1:7" x14ac:dyDescent="0.25">
      <c r="A407" s="101">
        <v>1722620</v>
      </c>
      <c r="B407" s="101" t="s">
        <v>2108</v>
      </c>
      <c r="C407" s="102">
        <v>38</v>
      </c>
      <c r="D407" s="102">
        <v>743</v>
      </c>
      <c r="E407" s="103">
        <v>5.1144010767160158E-2</v>
      </c>
      <c r="F407" s="102">
        <v>4331</v>
      </c>
      <c r="G407" s="104" t="s">
        <v>2589</v>
      </c>
    </row>
    <row r="408" spans="1:7" x14ac:dyDescent="0.25">
      <c r="A408" s="101">
        <v>1722300</v>
      </c>
      <c r="B408" s="101" t="s">
        <v>2109</v>
      </c>
      <c r="C408" s="102">
        <v>94</v>
      </c>
      <c r="D408" s="102">
        <v>634</v>
      </c>
      <c r="E408" s="103">
        <v>0.14826498422712933</v>
      </c>
      <c r="F408" s="102">
        <v>5707</v>
      </c>
      <c r="G408" s="104" t="s">
        <v>2589</v>
      </c>
    </row>
    <row r="409" spans="1:7" x14ac:dyDescent="0.25">
      <c r="A409" s="101">
        <v>1722870</v>
      </c>
      <c r="B409" s="101" t="s">
        <v>2111</v>
      </c>
      <c r="C409" s="102">
        <v>54</v>
      </c>
      <c r="D409" s="102">
        <v>313</v>
      </c>
      <c r="E409" s="103">
        <v>0.17252396166134185</v>
      </c>
      <c r="F409" s="102">
        <v>1786</v>
      </c>
      <c r="G409" s="104" t="s">
        <v>2589</v>
      </c>
    </row>
    <row r="410" spans="1:7" x14ac:dyDescent="0.25">
      <c r="A410" s="101">
        <v>1722500</v>
      </c>
      <c r="B410" s="101" t="s">
        <v>2112</v>
      </c>
      <c r="C410" s="102">
        <v>56</v>
      </c>
      <c r="D410" s="102">
        <v>1555</v>
      </c>
      <c r="E410" s="103">
        <v>3.6012861736334403E-2</v>
      </c>
      <c r="F410" s="102">
        <v>26344</v>
      </c>
      <c r="G410" s="104" t="s">
        <v>2590</v>
      </c>
    </row>
    <row r="411" spans="1:7" x14ac:dyDescent="0.25">
      <c r="A411" s="101">
        <v>1707290</v>
      </c>
      <c r="B411" s="101" t="s">
        <v>2113</v>
      </c>
      <c r="C411" s="102">
        <v>109</v>
      </c>
      <c r="D411" s="102">
        <v>2984</v>
      </c>
      <c r="E411" s="103">
        <v>3.6528150134048254E-2</v>
      </c>
      <c r="F411" s="102">
        <v>26021</v>
      </c>
      <c r="G411" s="104" t="s">
        <v>2590</v>
      </c>
    </row>
    <row r="412" spans="1:7" x14ac:dyDescent="0.25">
      <c r="A412" s="101">
        <v>1722530</v>
      </c>
      <c r="B412" s="101" t="s">
        <v>2114</v>
      </c>
      <c r="C412" s="102">
        <v>115</v>
      </c>
      <c r="D412" s="102">
        <v>810</v>
      </c>
      <c r="E412" s="103">
        <v>0.1419753086419753</v>
      </c>
      <c r="F412" s="102">
        <v>4893</v>
      </c>
      <c r="G412" s="104" t="s">
        <v>2589</v>
      </c>
    </row>
    <row r="413" spans="1:7" x14ac:dyDescent="0.25">
      <c r="A413" s="101">
        <v>1700153</v>
      </c>
      <c r="B413" s="101" t="s">
        <v>2115</v>
      </c>
      <c r="C413" s="102">
        <v>119</v>
      </c>
      <c r="D413" s="102">
        <v>624</v>
      </c>
      <c r="E413" s="103">
        <v>0.19070512820512819</v>
      </c>
      <c r="F413" s="102">
        <v>4371</v>
      </c>
      <c r="G413" s="104" t="s">
        <v>2589</v>
      </c>
    </row>
    <row r="414" spans="1:7" x14ac:dyDescent="0.25">
      <c r="A414" s="101">
        <v>1722710</v>
      </c>
      <c r="B414" s="101" t="s">
        <v>2116</v>
      </c>
      <c r="C414" s="102">
        <v>37</v>
      </c>
      <c r="D414" s="102">
        <v>565</v>
      </c>
      <c r="E414" s="103">
        <v>6.5486725663716813E-2</v>
      </c>
      <c r="F414" s="102">
        <v>2986</v>
      </c>
      <c r="G414" s="104" t="s">
        <v>2589</v>
      </c>
    </row>
    <row r="415" spans="1:7" x14ac:dyDescent="0.25">
      <c r="A415" s="101">
        <v>1722740</v>
      </c>
      <c r="B415" s="101" t="s">
        <v>2117</v>
      </c>
      <c r="C415" s="102">
        <v>413</v>
      </c>
      <c r="D415" s="102">
        <v>3299</v>
      </c>
      <c r="E415" s="103">
        <v>0.12518945134889362</v>
      </c>
      <c r="F415" s="102">
        <v>62420</v>
      </c>
      <c r="G415" s="104" t="s">
        <v>2590</v>
      </c>
    </row>
    <row r="416" spans="1:7" x14ac:dyDescent="0.25">
      <c r="A416" s="101">
        <v>1722770</v>
      </c>
      <c r="B416" s="101" t="s">
        <v>2118</v>
      </c>
      <c r="C416" s="102">
        <v>50</v>
      </c>
      <c r="D416" s="102">
        <v>629</v>
      </c>
      <c r="E416" s="103">
        <v>7.9491255961844198E-2</v>
      </c>
      <c r="F416" s="102">
        <v>3289</v>
      </c>
      <c r="G416" s="104" t="s">
        <v>2589</v>
      </c>
    </row>
    <row r="417" spans="1:7" x14ac:dyDescent="0.25">
      <c r="A417" s="101">
        <v>1722830</v>
      </c>
      <c r="B417" s="101" t="s">
        <v>2119</v>
      </c>
      <c r="C417" s="102">
        <v>96</v>
      </c>
      <c r="D417" s="102">
        <v>3223</v>
      </c>
      <c r="E417" s="103">
        <v>2.9785913744958113E-2</v>
      </c>
      <c r="F417" s="102">
        <v>51026</v>
      </c>
      <c r="G417" s="104" t="s">
        <v>2590</v>
      </c>
    </row>
    <row r="418" spans="1:7" x14ac:dyDescent="0.25">
      <c r="A418" s="101">
        <v>1722800</v>
      </c>
      <c r="B418" s="101" t="s">
        <v>2120</v>
      </c>
      <c r="C418" s="102">
        <v>70</v>
      </c>
      <c r="D418" s="102">
        <v>2449</v>
      </c>
      <c r="E418" s="103">
        <v>2.8583095140873826E-2</v>
      </c>
      <c r="F418" s="102">
        <v>18973</v>
      </c>
      <c r="G418" s="104" t="s">
        <v>2589</v>
      </c>
    </row>
    <row r="419" spans="1:7" x14ac:dyDescent="0.25">
      <c r="A419" s="101">
        <v>1722860</v>
      </c>
      <c r="B419" s="101" t="s">
        <v>2121</v>
      </c>
      <c r="C419" s="102">
        <v>34</v>
      </c>
      <c r="D419" s="102">
        <v>119</v>
      </c>
      <c r="E419" s="103">
        <v>0.2857142857142857</v>
      </c>
      <c r="F419" s="102">
        <v>1268</v>
      </c>
      <c r="G419" s="104" t="s">
        <v>2589</v>
      </c>
    </row>
    <row r="420" spans="1:7" x14ac:dyDescent="0.25">
      <c r="A420" s="101">
        <v>1722950</v>
      </c>
      <c r="B420" s="101" t="s">
        <v>2122</v>
      </c>
      <c r="C420" s="102">
        <v>125</v>
      </c>
      <c r="D420" s="102">
        <v>1067</v>
      </c>
      <c r="E420" s="103">
        <v>0.11715089034676664</v>
      </c>
      <c r="F420" s="102">
        <v>20594</v>
      </c>
      <c r="G420" s="104" t="s">
        <v>2590</v>
      </c>
    </row>
    <row r="421" spans="1:7" x14ac:dyDescent="0.25">
      <c r="A421" s="101">
        <v>1722920</v>
      </c>
      <c r="B421" s="101" t="s">
        <v>2123</v>
      </c>
      <c r="C421" s="102">
        <v>13</v>
      </c>
      <c r="D421" s="102">
        <v>176</v>
      </c>
      <c r="E421" s="103">
        <v>7.3863636363636367E-2</v>
      </c>
      <c r="F421" s="102">
        <v>1807</v>
      </c>
      <c r="G421" s="104" t="s">
        <v>2589</v>
      </c>
    </row>
    <row r="422" spans="1:7" x14ac:dyDescent="0.25">
      <c r="A422" s="101">
        <v>1723050</v>
      </c>
      <c r="B422" s="101" t="s">
        <v>2124</v>
      </c>
      <c r="C422" s="102">
        <v>89</v>
      </c>
      <c r="D422" s="102">
        <v>887</v>
      </c>
      <c r="E422" s="103">
        <v>0.10033821871476889</v>
      </c>
      <c r="F422" s="102">
        <v>20117</v>
      </c>
      <c r="G422" s="104" t="s">
        <v>2590</v>
      </c>
    </row>
    <row r="423" spans="1:7" x14ac:dyDescent="0.25">
      <c r="A423" s="101">
        <v>1708100</v>
      </c>
      <c r="B423" s="101" t="s">
        <v>2125</v>
      </c>
      <c r="C423" s="102">
        <v>279</v>
      </c>
      <c r="D423" s="102">
        <v>844</v>
      </c>
      <c r="E423" s="103">
        <v>0.33056872037914692</v>
      </c>
      <c r="F423" s="102">
        <v>6056</v>
      </c>
      <c r="G423" s="104" t="s">
        <v>2589</v>
      </c>
    </row>
    <row r="424" spans="1:7" x14ac:dyDescent="0.25">
      <c r="A424" s="101">
        <v>1722980</v>
      </c>
      <c r="B424" s="101" t="s">
        <v>2126</v>
      </c>
      <c r="C424" s="102">
        <v>337</v>
      </c>
      <c r="D424" s="102">
        <v>1284</v>
      </c>
      <c r="E424" s="103">
        <v>0.26246105919003115</v>
      </c>
      <c r="F424" s="102">
        <v>11638</v>
      </c>
      <c r="G424" s="104" t="s">
        <v>2589</v>
      </c>
    </row>
    <row r="425" spans="1:7" x14ac:dyDescent="0.25">
      <c r="A425" s="101">
        <v>1723070</v>
      </c>
      <c r="B425" s="101" t="s">
        <v>2127</v>
      </c>
      <c r="C425" s="102">
        <v>223</v>
      </c>
      <c r="D425" s="102">
        <v>7070</v>
      </c>
      <c r="E425" s="103">
        <v>3.154172560113154E-2</v>
      </c>
      <c r="F425" s="102">
        <v>112956</v>
      </c>
      <c r="G425" s="104" t="s">
        <v>2590</v>
      </c>
    </row>
    <row r="426" spans="1:7" x14ac:dyDescent="0.25">
      <c r="A426" s="101">
        <v>1723090</v>
      </c>
      <c r="B426" s="101" t="s">
        <v>2128</v>
      </c>
      <c r="C426" s="102">
        <v>62</v>
      </c>
      <c r="D426" s="102">
        <v>1888</v>
      </c>
      <c r="E426" s="103">
        <v>3.283898305084746E-2</v>
      </c>
      <c r="F426" s="102">
        <v>14492</v>
      </c>
      <c r="G426" s="104" t="s">
        <v>2589</v>
      </c>
    </row>
    <row r="427" spans="1:7" x14ac:dyDescent="0.25">
      <c r="A427" s="101">
        <v>1723100</v>
      </c>
      <c r="B427" s="101" t="s">
        <v>2129</v>
      </c>
      <c r="C427" s="102">
        <v>135</v>
      </c>
      <c r="D427" s="102">
        <v>1399</v>
      </c>
      <c r="E427" s="103">
        <v>9.6497498213009292E-2</v>
      </c>
      <c r="F427" s="102">
        <v>13039</v>
      </c>
      <c r="G427" s="104" t="s">
        <v>2589</v>
      </c>
    </row>
    <row r="428" spans="1:7" x14ac:dyDescent="0.25">
      <c r="A428" s="101">
        <v>1713440</v>
      </c>
      <c r="B428" s="101" t="s">
        <v>2130</v>
      </c>
      <c r="C428" s="102">
        <v>60</v>
      </c>
      <c r="D428" s="102">
        <v>397</v>
      </c>
      <c r="E428" s="103">
        <v>0.15113350125944586</v>
      </c>
      <c r="F428" s="102">
        <v>3856</v>
      </c>
      <c r="G428" s="104" t="s">
        <v>2589</v>
      </c>
    </row>
    <row r="429" spans="1:7" x14ac:dyDescent="0.25">
      <c r="A429" s="101">
        <v>1723160</v>
      </c>
      <c r="B429" s="101" t="s">
        <v>2131</v>
      </c>
      <c r="C429" s="102">
        <v>8</v>
      </c>
      <c r="D429" s="102">
        <v>115</v>
      </c>
      <c r="E429" s="103">
        <v>6.9565217391304349E-2</v>
      </c>
      <c r="F429" s="102">
        <v>853</v>
      </c>
      <c r="G429" s="104" t="s">
        <v>2589</v>
      </c>
    </row>
    <row r="430" spans="1:7" x14ac:dyDescent="0.25">
      <c r="A430" s="101">
        <v>1723200</v>
      </c>
      <c r="B430" s="101" t="s">
        <v>2132</v>
      </c>
      <c r="C430" s="102">
        <v>125</v>
      </c>
      <c r="D430" s="102">
        <v>1786</v>
      </c>
      <c r="E430" s="103">
        <v>6.9988801791713323E-2</v>
      </c>
      <c r="F430" s="102">
        <v>14485</v>
      </c>
      <c r="G430" s="104" t="s">
        <v>2589</v>
      </c>
    </row>
    <row r="431" spans="1:7" x14ac:dyDescent="0.25">
      <c r="A431" s="101">
        <v>1723250</v>
      </c>
      <c r="B431" s="101" t="s">
        <v>2133</v>
      </c>
      <c r="C431" s="102">
        <v>274</v>
      </c>
      <c r="D431" s="102">
        <v>1413</v>
      </c>
      <c r="E431" s="103">
        <v>0.19391365888181175</v>
      </c>
      <c r="F431" s="102">
        <v>8572</v>
      </c>
      <c r="G431" s="104" t="s">
        <v>2589</v>
      </c>
    </row>
    <row r="432" spans="1:7" x14ac:dyDescent="0.25">
      <c r="A432" s="101">
        <v>1709210</v>
      </c>
      <c r="B432" s="101" t="s">
        <v>2134</v>
      </c>
      <c r="C432" s="102">
        <v>52</v>
      </c>
      <c r="D432" s="102">
        <v>616</v>
      </c>
      <c r="E432" s="103">
        <v>8.4415584415584416E-2</v>
      </c>
      <c r="F432" s="102">
        <v>6464</v>
      </c>
      <c r="G432" s="104" t="s">
        <v>2589</v>
      </c>
    </row>
    <row r="433" spans="1:7" x14ac:dyDescent="0.25">
      <c r="A433" s="101">
        <v>1723350</v>
      </c>
      <c r="B433" s="101" t="s">
        <v>2135</v>
      </c>
      <c r="C433" s="102">
        <v>262</v>
      </c>
      <c r="D433" s="102">
        <v>3887</v>
      </c>
      <c r="E433" s="103">
        <v>6.7404167738615905E-2</v>
      </c>
      <c r="F433" s="102">
        <v>78043</v>
      </c>
      <c r="G433" s="104" t="s">
        <v>2590</v>
      </c>
    </row>
    <row r="434" spans="1:7" x14ac:dyDescent="0.25">
      <c r="A434" s="101">
        <v>1723460</v>
      </c>
      <c r="B434" s="101" t="s">
        <v>2136</v>
      </c>
      <c r="C434" s="102">
        <v>304</v>
      </c>
      <c r="D434" s="102">
        <v>3420</v>
      </c>
      <c r="E434" s="103">
        <v>8.8888888888888892E-2</v>
      </c>
      <c r="F434" s="102">
        <v>35778</v>
      </c>
      <c r="G434" s="104" t="s">
        <v>2590</v>
      </c>
    </row>
    <row r="435" spans="1:7" x14ac:dyDescent="0.25">
      <c r="A435" s="101">
        <v>1700120</v>
      </c>
      <c r="B435" s="101" t="s">
        <v>2137</v>
      </c>
      <c r="C435" s="102">
        <v>12</v>
      </c>
      <c r="D435" s="102">
        <v>111</v>
      </c>
      <c r="E435" s="103">
        <v>0.10810810810810811</v>
      </c>
      <c r="F435" s="102">
        <v>771</v>
      </c>
      <c r="G435" s="104" t="s">
        <v>2589</v>
      </c>
    </row>
    <row r="436" spans="1:7" x14ac:dyDescent="0.25">
      <c r="A436" s="101">
        <v>1740920</v>
      </c>
      <c r="B436" s="101" t="s">
        <v>2138</v>
      </c>
      <c r="C436" s="102">
        <v>45</v>
      </c>
      <c r="D436" s="102">
        <v>380</v>
      </c>
      <c r="E436" s="103">
        <v>0.11842105263157894</v>
      </c>
      <c r="F436" s="102">
        <v>2271</v>
      </c>
      <c r="G436" s="104" t="s">
        <v>2589</v>
      </c>
    </row>
    <row r="437" spans="1:7" x14ac:dyDescent="0.25">
      <c r="A437" s="101">
        <v>1723700</v>
      </c>
      <c r="B437" s="101" t="s">
        <v>2139</v>
      </c>
      <c r="C437" s="102">
        <v>27</v>
      </c>
      <c r="D437" s="102">
        <v>104</v>
      </c>
      <c r="E437" s="103">
        <v>0.25961538461538464</v>
      </c>
      <c r="F437" s="102">
        <v>812</v>
      </c>
      <c r="G437" s="104" t="s">
        <v>2589</v>
      </c>
    </row>
    <row r="438" spans="1:7" x14ac:dyDescent="0.25">
      <c r="A438" s="101">
        <v>1723850</v>
      </c>
      <c r="B438" s="101" t="s">
        <v>2140</v>
      </c>
      <c r="C438" s="102">
        <v>399</v>
      </c>
      <c r="D438" s="102">
        <v>2505</v>
      </c>
      <c r="E438" s="103">
        <v>0.15928143712574849</v>
      </c>
      <c r="F438" s="102">
        <v>21638</v>
      </c>
      <c r="G438" s="104" t="s">
        <v>2590</v>
      </c>
    </row>
    <row r="439" spans="1:7" x14ac:dyDescent="0.25">
      <c r="A439" s="101">
        <v>1723880</v>
      </c>
      <c r="B439" s="101" t="s">
        <v>2141</v>
      </c>
      <c r="C439" s="102">
        <v>162</v>
      </c>
      <c r="D439" s="102">
        <v>4259</v>
      </c>
      <c r="E439" s="103">
        <v>3.8037097910307585E-2</v>
      </c>
      <c r="F439" s="102">
        <v>69119</v>
      </c>
      <c r="G439" s="104" t="s">
        <v>2590</v>
      </c>
    </row>
    <row r="440" spans="1:7" x14ac:dyDescent="0.25">
      <c r="A440" s="101">
        <v>1723920</v>
      </c>
      <c r="B440" s="101" t="s">
        <v>2142</v>
      </c>
      <c r="C440" s="102">
        <v>456</v>
      </c>
      <c r="D440" s="102">
        <v>2087</v>
      </c>
      <c r="E440" s="103">
        <v>0.21849544801149975</v>
      </c>
      <c r="F440" s="102">
        <v>17669</v>
      </c>
      <c r="G440" s="104" t="s">
        <v>2589</v>
      </c>
    </row>
    <row r="441" spans="1:7" x14ac:dyDescent="0.25">
      <c r="A441" s="101">
        <v>1723970</v>
      </c>
      <c r="B441" s="101" t="s">
        <v>2143</v>
      </c>
      <c r="C441" s="102">
        <v>182</v>
      </c>
      <c r="D441" s="102">
        <v>700</v>
      </c>
      <c r="E441" s="103">
        <v>0.26</v>
      </c>
      <c r="F441" s="102">
        <v>3784</v>
      </c>
      <c r="G441" s="104" t="s">
        <v>2589</v>
      </c>
    </row>
    <row r="442" spans="1:7" x14ac:dyDescent="0.25">
      <c r="A442" s="101">
        <v>1724000</v>
      </c>
      <c r="B442" s="101" t="s">
        <v>2144</v>
      </c>
      <c r="C442" s="102">
        <v>164</v>
      </c>
      <c r="D442" s="102">
        <v>1471</v>
      </c>
      <c r="E442" s="103">
        <v>0.1114887831407206</v>
      </c>
      <c r="F442" s="102">
        <v>17601</v>
      </c>
      <c r="G442" s="104" t="s">
        <v>2589</v>
      </c>
    </row>
    <row r="443" spans="1:7" x14ac:dyDescent="0.25">
      <c r="A443" s="101">
        <v>1724060</v>
      </c>
      <c r="B443" s="101" t="s">
        <v>2145</v>
      </c>
      <c r="C443" s="102">
        <v>171</v>
      </c>
      <c r="D443" s="102">
        <v>3439</v>
      </c>
      <c r="E443" s="103">
        <v>4.9723756906077346E-2</v>
      </c>
      <c r="F443" s="102">
        <v>15519</v>
      </c>
      <c r="G443" s="104" t="s">
        <v>2589</v>
      </c>
    </row>
    <row r="444" spans="1:7" x14ac:dyDescent="0.25">
      <c r="A444" s="101">
        <v>1724090</v>
      </c>
      <c r="B444" s="101" t="s">
        <v>2146</v>
      </c>
      <c r="C444" s="102">
        <v>663</v>
      </c>
      <c r="D444" s="102">
        <v>7299</v>
      </c>
      <c r="E444" s="103">
        <v>9.0834360871352243E-2</v>
      </c>
      <c r="F444" s="102">
        <v>145441</v>
      </c>
      <c r="G444" s="104" t="s">
        <v>2590</v>
      </c>
    </row>
    <row r="445" spans="1:7" x14ac:dyDescent="0.25">
      <c r="A445" s="101">
        <v>1724120</v>
      </c>
      <c r="B445" s="101" t="s">
        <v>2147</v>
      </c>
      <c r="C445" s="102">
        <v>10</v>
      </c>
      <c r="D445" s="102">
        <v>58</v>
      </c>
      <c r="E445" s="103">
        <v>0.17241379310344829</v>
      </c>
      <c r="F445" s="102">
        <v>659</v>
      </c>
      <c r="G445" s="104" t="s">
        <v>2589</v>
      </c>
    </row>
    <row r="446" spans="1:7" x14ac:dyDescent="0.25">
      <c r="A446" s="101">
        <v>1724270</v>
      </c>
      <c r="B446" s="101" t="s">
        <v>2148</v>
      </c>
      <c r="C446" s="102">
        <v>49</v>
      </c>
      <c r="D446" s="102">
        <v>1635</v>
      </c>
      <c r="E446" s="103">
        <v>2.9969418960244649E-2</v>
      </c>
      <c r="F446" s="102">
        <v>11534</v>
      </c>
      <c r="G446" s="104" t="s">
        <v>2589</v>
      </c>
    </row>
    <row r="447" spans="1:7" x14ac:dyDescent="0.25">
      <c r="A447" s="101">
        <v>1724330</v>
      </c>
      <c r="B447" s="101" t="s">
        <v>2149</v>
      </c>
      <c r="C447" s="102">
        <v>428</v>
      </c>
      <c r="D447" s="102">
        <v>2341</v>
      </c>
      <c r="E447" s="103">
        <v>0.1828278513455788</v>
      </c>
      <c r="F447" s="102">
        <v>20827</v>
      </c>
      <c r="G447" s="104" t="s">
        <v>2590</v>
      </c>
    </row>
    <row r="448" spans="1:7" x14ac:dyDescent="0.25">
      <c r="A448" s="101">
        <v>1724390</v>
      </c>
      <c r="B448" s="101" t="s">
        <v>2150</v>
      </c>
      <c r="C448" s="102">
        <v>195</v>
      </c>
      <c r="D448" s="102">
        <v>2062</v>
      </c>
      <c r="E448" s="103">
        <v>9.4568380213385067E-2</v>
      </c>
      <c r="F448" s="102">
        <v>12191</v>
      </c>
      <c r="G448" s="104" t="s">
        <v>2589</v>
      </c>
    </row>
    <row r="449" spans="1:7" x14ac:dyDescent="0.25">
      <c r="A449" s="101">
        <v>1724570</v>
      </c>
      <c r="B449" s="101" t="s">
        <v>2151</v>
      </c>
      <c r="C449" s="102">
        <v>58</v>
      </c>
      <c r="D449" s="102">
        <v>783</v>
      </c>
      <c r="E449" s="103">
        <v>7.407407407407407E-2</v>
      </c>
      <c r="F449" s="102">
        <v>13685</v>
      </c>
      <c r="G449" s="104" t="s">
        <v>2589</v>
      </c>
    </row>
    <row r="450" spans="1:7" x14ac:dyDescent="0.25">
      <c r="A450" s="101">
        <v>1700077</v>
      </c>
      <c r="B450" s="101" t="s">
        <v>2152</v>
      </c>
      <c r="C450" s="102">
        <v>106</v>
      </c>
      <c r="D450" s="102">
        <v>1128</v>
      </c>
      <c r="E450" s="103">
        <v>9.3971631205673756E-2</v>
      </c>
      <c r="F450" s="102">
        <v>10356</v>
      </c>
      <c r="G450" s="104" t="s">
        <v>2589</v>
      </c>
    </row>
    <row r="451" spans="1:7" x14ac:dyDescent="0.25">
      <c r="A451" s="101">
        <v>1724600</v>
      </c>
      <c r="B451" s="101" t="s">
        <v>2153</v>
      </c>
      <c r="C451" s="102">
        <v>715</v>
      </c>
      <c r="D451" s="102">
        <v>4052</v>
      </c>
      <c r="E451" s="103">
        <v>0.17645607107601186</v>
      </c>
      <c r="F451" s="102">
        <v>27676</v>
      </c>
      <c r="G451" s="104" t="s">
        <v>2590</v>
      </c>
    </row>
    <row r="452" spans="1:7" x14ac:dyDescent="0.25">
      <c r="A452" s="101">
        <v>1724650</v>
      </c>
      <c r="B452" s="101" t="s">
        <v>2154</v>
      </c>
      <c r="C452" s="102">
        <v>107</v>
      </c>
      <c r="D452" s="102">
        <v>472</v>
      </c>
      <c r="E452" s="103">
        <v>0.22669491525423729</v>
      </c>
      <c r="F452" s="102">
        <v>2970</v>
      </c>
      <c r="G452" s="104" t="s">
        <v>2589</v>
      </c>
    </row>
    <row r="453" spans="1:7" x14ac:dyDescent="0.25">
      <c r="A453" s="101">
        <v>1724750</v>
      </c>
      <c r="B453" s="101" t="s">
        <v>2155</v>
      </c>
      <c r="C453" s="102">
        <v>134</v>
      </c>
      <c r="D453" s="102">
        <v>1239</v>
      </c>
      <c r="E453" s="103">
        <v>0.10815173527037934</v>
      </c>
      <c r="F453" s="102">
        <v>6296</v>
      </c>
      <c r="G453" s="104" t="s">
        <v>2589</v>
      </c>
    </row>
    <row r="454" spans="1:7" x14ac:dyDescent="0.25">
      <c r="A454" s="101">
        <v>1724780</v>
      </c>
      <c r="B454" s="101" t="s">
        <v>2156</v>
      </c>
      <c r="C454" s="102">
        <v>450</v>
      </c>
      <c r="D454" s="102">
        <v>2595</v>
      </c>
      <c r="E454" s="103">
        <v>0.17341040462427745</v>
      </c>
      <c r="F454" s="102">
        <v>24164</v>
      </c>
      <c r="G454" s="104" t="s">
        <v>2590</v>
      </c>
    </row>
    <row r="455" spans="1:7" x14ac:dyDescent="0.25">
      <c r="A455" s="101">
        <v>1705466</v>
      </c>
      <c r="B455" s="101" t="s">
        <v>2157</v>
      </c>
      <c r="C455" s="102">
        <v>101</v>
      </c>
      <c r="D455" s="102">
        <v>491</v>
      </c>
      <c r="E455" s="103">
        <v>0.20570264765784113</v>
      </c>
      <c r="F455" s="102">
        <v>4232</v>
      </c>
      <c r="G455" s="104" t="s">
        <v>2589</v>
      </c>
    </row>
    <row r="456" spans="1:7" x14ac:dyDescent="0.25">
      <c r="A456" s="101">
        <v>1724870</v>
      </c>
      <c r="B456" s="101" t="s">
        <v>2158</v>
      </c>
      <c r="C456" s="102">
        <v>188</v>
      </c>
      <c r="D456" s="102">
        <v>1280</v>
      </c>
      <c r="E456" s="103">
        <v>0.14687500000000001</v>
      </c>
      <c r="F456" s="102">
        <v>7861</v>
      </c>
      <c r="G456" s="104" t="s">
        <v>2589</v>
      </c>
    </row>
    <row r="457" spans="1:7" x14ac:dyDescent="0.25">
      <c r="A457" s="101">
        <v>1724900</v>
      </c>
      <c r="B457" s="101" t="s">
        <v>2159</v>
      </c>
      <c r="C457" s="102">
        <v>64</v>
      </c>
      <c r="D457" s="102">
        <v>427</v>
      </c>
      <c r="E457" s="103">
        <v>0.14988290398126464</v>
      </c>
      <c r="F457" s="102">
        <v>2299</v>
      </c>
      <c r="G457" s="104" t="s">
        <v>2589</v>
      </c>
    </row>
    <row r="458" spans="1:7" x14ac:dyDescent="0.25">
      <c r="A458" s="101">
        <v>1724940</v>
      </c>
      <c r="B458" s="101" t="s">
        <v>2160</v>
      </c>
      <c r="C458" s="102">
        <v>316</v>
      </c>
      <c r="D458" s="102">
        <v>4194</v>
      </c>
      <c r="E458" s="103">
        <v>7.5345731998092511E-2</v>
      </c>
      <c r="F458" s="102">
        <v>19607</v>
      </c>
      <c r="G458" s="104" t="s">
        <v>2589</v>
      </c>
    </row>
    <row r="459" spans="1:7" x14ac:dyDescent="0.25">
      <c r="A459" s="101">
        <v>1725000</v>
      </c>
      <c r="B459" s="101" t="s">
        <v>2161</v>
      </c>
      <c r="C459" s="102">
        <v>420</v>
      </c>
      <c r="D459" s="102">
        <v>1916</v>
      </c>
      <c r="E459" s="103">
        <v>0.21920668058455114</v>
      </c>
      <c r="F459" s="102">
        <v>12276</v>
      </c>
      <c r="G459" s="104" t="s">
        <v>2589</v>
      </c>
    </row>
    <row r="460" spans="1:7" x14ac:dyDescent="0.25">
      <c r="A460" s="101">
        <v>1725020</v>
      </c>
      <c r="B460" s="101" t="s">
        <v>2162</v>
      </c>
      <c r="C460" s="102">
        <v>466</v>
      </c>
      <c r="D460" s="102">
        <v>2549</v>
      </c>
      <c r="E460" s="103">
        <v>0.18281679089839153</v>
      </c>
      <c r="F460" s="102">
        <v>23482</v>
      </c>
      <c r="G460" s="104" t="s">
        <v>2590</v>
      </c>
    </row>
    <row r="461" spans="1:7" x14ac:dyDescent="0.25">
      <c r="A461" s="101">
        <v>1725050</v>
      </c>
      <c r="B461" s="101" t="s">
        <v>2163</v>
      </c>
      <c r="C461" s="102">
        <v>582</v>
      </c>
      <c r="D461" s="102">
        <v>3078</v>
      </c>
      <c r="E461" s="103">
        <v>0.18908382066276802</v>
      </c>
      <c r="F461" s="102">
        <v>21680</v>
      </c>
      <c r="G461" s="104" t="s">
        <v>2590</v>
      </c>
    </row>
    <row r="462" spans="1:7" x14ac:dyDescent="0.25">
      <c r="A462" s="101">
        <v>1725110</v>
      </c>
      <c r="B462" s="101" t="s">
        <v>2164</v>
      </c>
      <c r="C462" s="102">
        <v>1251</v>
      </c>
      <c r="D462" s="102">
        <v>5205</v>
      </c>
      <c r="E462" s="103">
        <v>0.24034582132564841</v>
      </c>
      <c r="F462" s="102">
        <v>42251</v>
      </c>
      <c r="G462" s="104" t="s">
        <v>2590</v>
      </c>
    </row>
    <row r="463" spans="1:7" x14ac:dyDescent="0.25">
      <c r="A463" s="101">
        <v>1725190</v>
      </c>
      <c r="B463" s="101" t="s">
        <v>2165</v>
      </c>
      <c r="C463" s="102">
        <v>30</v>
      </c>
      <c r="D463" s="102">
        <v>379</v>
      </c>
      <c r="E463" s="103">
        <v>7.9155672823219003E-2</v>
      </c>
      <c r="F463" s="102">
        <v>2638</v>
      </c>
      <c r="G463" s="104" t="s">
        <v>2589</v>
      </c>
    </row>
    <row r="464" spans="1:7" x14ac:dyDescent="0.25">
      <c r="A464" s="101">
        <v>1725260</v>
      </c>
      <c r="B464" s="101" t="s">
        <v>2166</v>
      </c>
      <c r="C464" s="102">
        <v>9</v>
      </c>
      <c r="D464" s="102">
        <v>70</v>
      </c>
      <c r="E464" s="103">
        <v>0.12857142857142856</v>
      </c>
      <c r="F464" s="102">
        <v>855</v>
      </c>
      <c r="G464" s="104" t="s">
        <v>2589</v>
      </c>
    </row>
    <row r="465" spans="1:7" x14ac:dyDescent="0.25">
      <c r="A465" s="101">
        <v>1725290</v>
      </c>
      <c r="B465" s="101" t="s">
        <v>2167</v>
      </c>
      <c r="C465" s="102">
        <v>406</v>
      </c>
      <c r="D465" s="102">
        <v>4433</v>
      </c>
      <c r="E465" s="103">
        <v>9.1585833521317397E-2</v>
      </c>
      <c r="F465" s="102">
        <v>43032</v>
      </c>
      <c r="G465" s="104" t="s">
        <v>2590</v>
      </c>
    </row>
    <row r="466" spans="1:7" x14ac:dyDescent="0.25">
      <c r="A466" s="101">
        <v>1725320</v>
      </c>
      <c r="B466" s="101" t="s">
        <v>2168</v>
      </c>
      <c r="C466" s="102">
        <v>178</v>
      </c>
      <c r="D466" s="102">
        <v>2276</v>
      </c>
      <c r="E466" s="103">
        <v>7.8207381370826015E-2</v>
      </c>
      <c r="F466" s="102">
        <v>46101</v>
      </c>
      <c r="G466" s="104" t="s">
        <v>2590</v>
      </c>
    </row>
    <row r="467" spans="1:7" x14ac:dyDescent="0.25">
      <c r="A467" s="101">
        <v>1728620</v>
      </c>
      <c r="B467" s="101" t="s">
        <v>2169</v>
      </c>
      <c r="C467" s="102">
        <v>1111</v>
      </c>
      <c r="D467" s="102">
        <v>14969</v>
      </c>
      <c r="E467" s="103">
        <v>7.4220054779878419E-2</v>
      </c>
      <c r="F467" s="102">
        <v>98012</v>
      </c>
      <c r="G467" s="104" t="s">
        <v>2590</v>
      </c>
    </row>
    <row r="468" spans="1:7" x14ac:dyDescent="0.25">
      <c r="A468" s="101">
        <v>1725500</v>
      </c>
      <c r="B468" s="101" t="s">
        <v>2170</v>
      </c>
      <c r="C468" s="102">
        <v>55</v>
      </c>
      <c r="D468" s="102">
        <v>727</v>
      </c>
      <c r="E468" s="103">
        <v>7.5653370013755161E-2</v>
      </c>
      <c r="F468" s="102">
        <v>7417</v>
      </c>
      <c r="G468" s="104" t="s">
        <v>2589</v>
      </c>
    </row>
    <row r="469" spans="1:7" x14ac:dyDescent="0.25">
      <c r="A469" s="101">
        <v>1725620</v>
      </c>
      <c r="B469" s="101" t="s">
        <v>2171</v>
      </c>
      <c r="C469" s="102">
        <v>190</v>
      </c>
      <c r="D469" s="102">
        <v>1193</v>
      </c>
      <c r="E469" s="103">
        <v>0.15926236378876782</v>
      </c>
      <c r="F469" s="102">
        <v>10034</v>
      </c>
      <c r="G469" s="104" t="s">
        <v>2589</v>
      </c>
    </row>
    <row r="470" spans="1:7" x14ac:dyDescent="0.25">
      <c r="A470" s="101">
        <v>1725650</v>
      </c>
      <c r="B470" s="101" t="s">
        <v>2172</v>
      </c>
      <c r="C470" s="102">
        <v>85</v>
      </c>
      <c r="D470" s="102">
        <v>595</v>
      </c>
      <c r="E470" s="103">
        <v>0.14285714285714285</v>
      </c>
      <c r="F470" s="102">
        <v>10062</v>
      </c>
      <c r="G470" s="104" t="s">
        <v>2589</v>
      </c>
    </row>
    <row r="471" spans="1:7" x14ac:dyDescent="0.25">
      <c r="A471" s="101">
        <v>1701395</v>
      </c>
      <c r="B471" s="101" t="s">
        <v>461</v>
      </c>
      <c r="C471" s="102">
        <v>177</v>
      </c>
      <c r="D471" s="102">
        <v>1259</v>
      </c>
      <c r="E471" s="103">
        <v>0.14058776806989676</v>
      </c>
      <c r="F471" s="102">
        <v>8258</v>
      </c>
      <c r="G471" s="104" t="s">
        <v>2589</v>
      </c>
    </row>
    <row r="472" spans="1:7" x14ac:dyDescent="0.25">
      <c r="A472" s="101">
        <v>1725680</v>
      </c>
      <c r="B472" s="101" t="s">
        <v>2173</v>
      </c>
      <c r="C472" s="102">
        <v>37</v>
      </c>
      <c r="D472" s="102">
        <v>210</v>
      </c>
      <c r="E472" s="103">
        <v>0.1761904761904762</v>
      </c>
      <c r="F472" s="102">
        <v>1342</v>
      </c>
      <c r="G472" s="104" t="s">
        <v>2589</v>
      </c>
    </row>
    <row r="473" spans="1:7" x14ac:dyDescent="0.25">
      <c r="A473" s="101">
        <v>1726970</v>
      </c>
      <c r="B473" s="101" t="s">
        <v>2174</v>
      </c>
      <c r="C473" s="102">
        <v>201</v>
      </c>
      <c r="D473" s="102">
        <v>457</v>
      </c>
      <c r="E473" s="103">
        <v>0.43982494529540483</v>
      </c>
      <c r="F473" s="102">
        <v>2898</v>
      </c>
      <c r="G473" s="104" t="s">
        <v>2589</v>
      </c>
    </row>
    <row r="474" spans="1:7" x14ac:dyDescent="0.25">
      <c r="A474" s="101">
        <v>1700123</v>
      </c>
      <c r="B474" s="101" t="s">
        <v>2175</v>
      </c>
      <c r="C474" s="102">
        <v>76</v>
      </c>
      <c r="D474" s="102">
        <v>1056</v>
      </c>
      <c r="E474" s="103">
        <v>7.1969696969696975E-2</v>
      </c>
      <c r="F474" s="102">
        <v>5961</v>
      </c>
      <c r="G474" s="104" t="s">
        <v>2589</v>
      </c>
    </row>
    <row r="475" spans="1:7" x14ac:dyDescent="0.25">
      <c r="A475" s="101">
        <v>1725690</v>
      </c>
      <c r="B475" s="101" t="s">
        <v>2176</v>
      </c>
      <c r="C475" s="102">
        <v>106</v>
      </c>
      <c r="D475" s="102">
        <v>1609</v>
      </c>
      <c r="E475" s="103">
        <v>6.5879428216283412E-2</v>
      </c>
      <c r="F475" s="102">
        <v>8745</v>
      </c>
      <c r="G475" s="104" t="s">
        <v>2589</v>
      </c>
    </row>
    <row r="476" spans="1:7" x14ac:dyDescent="0.25">
      <c r="A476" s="101">
        <v>1725740</v>
      </c>
      <c r="B476" s="101" t="s">
        <v>2177</v>
      </c>
      <c r="C476" s="102">
        <v>47</v>
      </c>
      <c r="D476" s="102">
        <v>935</v>
      </c>
      <c r="E476" s="103">
        <v>5.0267379679144387E-2</v>
      </c>
      <c r="F476" s="102">
        <v>7237</v>
      </c>
      <c r="G476" s="104" t="s">
        <v>2589</v>
      </c>
    </row>
    <row r="477" spans="1:7" x14ac:dyDescent="0.25">
      <c r="A477" s="101">
        <v>1700126</v>
      </c>
      <c r="B477" s="101" t="s">
        <v>2179</v>
      </c>
      <c r="C477" s="102">
        <v>107</v>
      </c>
      <c r="D477" s="102">
        <v>739</v>
      </c>
      <c r="E477" s="103">
        <v>0.14479025710419485</v>
      </c>
      <c r="F477" s="102">
        <v>5074</v>
      </c>
      <c r="G477" s="104" t="s">
        <v>2589</v>
      </c>
    </row>
    <row r="478" spans="1:7" x14ac:dyDescent="0.25">
      <c r="A478" s="101">
        <v>1725920</v>
      </c>
      <c r="B478" s="101" t="s">
        <v>2180</v>
      </c>
      <c r="C478" s="102">
        <v>314</v>
      </c>
      <c r="D478" s="102">
        <v>1624</v>
      </c>
      <c r="E478" s="103">
        <v>0.19334975369458129</v>
      </c>
      <c r="F478" s="102">
        <v>13733</v>
      </c>
      <c r="G478" s="104" t="s">
        <v>2589</v>
      </c>
    </row>
    <row r="479" spans="1:7" x14ac:dyDescent="0.25">
      <c r="A479" s="101">
        <v>1743962</v>
      </c>
      <c r="B479" s="101" t="s">
        <v>2181</v>
      </c>
      <c r="C479" s="102">
        <v>126</v>
      </c>
      <c r="D479" s="102">
        <v>943</v>
      </c>
      <c r="E479" s="103">
        <v>0.13361611876988336</v>
      </c>
      <c r="F479" s="102">
        <v>5565</v>
      </c>
      <c r="G479" s="104" t="s">
        <v>2589</v>
      </c>
    </row>
    <row r="480" spans="1:7" x14ac:dyDescent="0.25">
      <c r="A480" s="101">
        <v>1701416</v>
      </c>
      <c r="B480" s="101" t="s">
        <v>2182</v>
      </c>
      <c r="C480" s="102">
        <v>105</v>
      </c>
      <c r="D480" s="102">
        <v>580</v>
      </c>
      <c r="E480" s="103">
        <v>0.18103448275862069</v>
      </c>
      <c r="F480" s="102">
        <v>3507</v>
      </c>
      <c r="G480" s="104" t="s">
        <v>2589</v>
      </c>
    </row>
    <row r="481" spans="1:7" x14ac:dyDescent="0.25">
      <c r="A481" s="101">
        <v>1726100</v>
      </c>
      <c r="B481" s="101" t="s">
        <v>2183</v>
      </c>
      <c r="C481" s="102">
        <v>53</v>
      </c>
      <c r="D481" s="102">
        <v>1329</v>
      </c>
      <c r="E481" s="103">
        <v>3.9879608728367197E-2</v>
      </c>
      <c r="F481" s="102">
        <v>8386</v>
      </c>
      <c r="G481" s="104" t="s">
        <v>2589</v>
      </c>
    </row>
    <row r="482" spans="1:7" x14ac:dyDescent="0.25">
      <c r="A482" s="101">
        <v>1726250</v>
      </c>
      <c r="B482" s="101" t="s">
        <v>2184</v>
      </c>
      <c r="C482" s="102">
        <v>21</v>
      </c>
      <c r="D482" s="102">
        <v>243</v>
      </c>
      <c r="E482" s="103">
        <v>8.6419753086419748E-2</v>
      </c>
      <c r="F482" s="102">
        <v>2335</v>
      </c>
      <c r="G482" s="104" t="s">
        <v>2589</v>
      </c>
    </row>
    <row r="483" spans="1:7" x14ac:dyDescent="0.25">
      <c r="A483" s="101">
        <v>1726190</v>
      </c>
      <c r="B483" s="101" t="s">
        <v>2185</v>
      </c>
      <c r="C483" s="102">
        <v>60</v>
      </c>
      <c r="D483" s="102">
        <v>855</v>
      </c>
      <c r="E483" s="103">
        <v>7.0175438596491224E-2</v>
      </c>
      <c r="F483" s="102">
        <v>8501</v>
      </c>
      <c r="G483" s="104" t="s">
        <v>2589</v>
      </c>
    </row>
    <row r="484" spans="1:7" x14ac:dyDescent="0.25">
      <c r="A484" s="101">
        <v>1726310</v>
      </c>
      <c r="B484" s="101" t="s">
        <v>2186</v>
      </c>
      <c r="C484" s="102">
        <v>312</v>
      </c>
      <c r="D484" s="102">
        <v>4740</v>
      </c>
      <c r="E484" s="103">
        <v>6.5822784810126586E-2</v>
      </c>
      <c r="F484" s="102">
        <v>31021</v>
      </c>
      <c r="G484" s="104" t="s">
        <v>2590</v>
      </c>
    </row>
    <row r="485" spans="1:7" x14ac:dyDescent="0.25">
      <c r="A485" s="101">
        <v>1726340</v>
      </c>
      <c r="B485" s="101" t="s">
        <v>2187</v>
      </c>
      <c r="C485" s="102">
        <v>105</v>
      </c>
      <c r="D485" s="102">
        <v>2718</v>
      </c>
      <c r="E485" s="103">
        <v>3.8631346578366449E-2</v>
      </c>
      <c r="F485" s="102">
        <v>44734</v>
      </c>
      <c r="G485" s="104" t="s">
        <v>2590</v>
      </c>
    </row>
    <row r="486" spans="1:7" x14ac:dyDescent="0.25">
      <c r="A486" s="101">
        <v>1726370</v>
      </c>
      <c r="B486" s="101" t="s">
        <v>2188</v>
      </c>
      <c r="C486" s="102">
        <v>61</v>
      </c>
      <c r="D486" s="102">
        <v>1704</v>
      </c>
      <c r="E486" s="103">
        <v>3.5798122065727703E-2</v>
      </c>
      <c r="F486" s="102">
        <v>17034</v>
      </c>
      <c r="G486" s="104" t="s">
        <v>2589</v>
      </c>
    </row>
    <row r="487" spans="1:7" x14ac:dyDescent="0.25">
      <c r="A487" s="101">
        <v>1726400</v>
      </c>
      <c r="B487" s="101" t="s">
        <v>2189</v>
      </c>
      <c r="C487" s="102">
        <v>1695</v>
      </c>
      <c r="D487" s="102">
        <v>8036</v>
      </c>
      <c r="E487" s="103">
        <v>0.2109258337481334</v>
      </c>
      <c r="F487" s="102">
        <v>47117</v>
      </c>
      <c r="G487" s="104" t="s">
        <v>2590</v>
      </c>
    </row>
    <row r="488" spans="1:7" x14ac:dyDescent="0.25">
      <c r="A488" s="101">
        <v>1726430</v>
      </c>
      <c r="B488" s="101" t="s">
        <v>2190</v>
      </c>
      <c r="C488" s="102">
        <v>238</v>
      </c>
      <c r="D488" s="102">
        <v>1138</v>
      </c>
      <c r="E488" s="103">
        <v>0.20913884007029876</v>
      </c>
      <c r="F488" s="102">
        <v>6738</v>
      </c>
      <c r="G488" s="104" t="s">
        <v>2589</v>
      </c>
    </row>
    <row r="489" spans="1:7" x14ac:dyDescent="0.25">
      <c r="A489" s="101">
        <v>1700320</v>
      </c>
      <c r="B489" s="101" t="s">
        <v>2191</v>
      </c>
      <c r="C489" s="102">
        <v>402</v>
      </c>
      <c r="D489" s="102">
        <v>1698</v>
      </c>
      <c r="E489" s="103">
        <v>0.23674911660777384</v>
      </c>
      <c r="F489" s="102">
        <v>10485</v>
      </c>
      <c r="G489" s="104" t="s">
        <v>2589</v>
      </c>
    </row>
    <row r="490" spans="1:7" x14ac:dyDescent="0.25">
      <c r="A490" s="101">
        <v>1726490</v>
      </c>
      <c r="B490" s="101" t="s">
        <v>2192</v>
      </c>
      <c r="C490" s="102">
        <v>31</v>
      </c>
      <c r="D490" s="102">
        <v>305</v>
      </c>
      <c r="E490" s="103">
        <v>0.10163934426229508</v>
      </c>
      <c r="F490" s="102">
        <v>3016</v>
      </c>
      <c r="G490" s="104" t="s">
        <v>2589</v>
      </c>
    </row>
    <row r="491" spans="1:7" x14ac:dyDescent="0.25">
      <c r="A491" s="101">
        <v>1726550</v>
      </c>
      <c r="B491" s="101" t="s">
        <v>2193</v>
      </c>
      <c r="C491" s="102">
        <v>59</v>
      </c>
      <c r="D491" s="102">
        <v>1669</v>
      </c>
      <c r="E491" s="103">
        <v>3.5350509286998205E-2</v>
      </c>
      <c r="F491" s="102">
        <v>9640</v>
      </c>
      <c r="G491" s="104" t="s">
        <v>2589</v>
      </c>
    </row>
    <row r="492" spans="1:7" x14ac:dyDescent="0.25">
      <c r="A492" s="101">
        <v>1726590</v>
      </c>
      <c r="B492" s="101" t="s">
        <v>2194</v>
      </c>
      <c r="C492" s="102">
        <v>30</v>
      </c>
      <c r="D492" s="102">
        <v>263</v>
      </c>
      <c r="E492" s="103">
        <v>0.11406844106463879</v>
      </c>
      <c r="F492" s="102">
        <v>2443</v>
      </c>
      <c r="G492" s="104" t="s">
        <v>2589</v>
      </c>
    </row>
    <row r="493" spans="1:7" x14ac:dyDescent="0.25">
      <c r="A493" s="101">
        <v>1726640</v>
      </c>
      <c r="B493" s="101" t="s">
        <v>2195</v>
      </c>
      <c r="C493" s="102">
        <v>97</v>
      </c>
      <c r="D493" s="102">
        <v>1000</v>
      </c>
      <c r="E493" s="103">
        <v>9.7000000000000003E-2</v>
      </c>
      <c r="F493" s="102">
        <v>18862</v>
      </c>
      <c r="G493" s="104" t="s">
        <v>2589</v>
      </c>
    </row>
    <row r="494" spans="1:7" x14ac:dyDescent="0.25">
      <c r="A494" s="101">
        <v>1726610</v>
      </c>
      <c r="B494" s="101" t="s">
        <v>2196</v>
      </c>
      <c r="C494" s="102">
        <v>163</v>
      </c>
      <c r="D494" s="102">
        <v>1248</v>
      </c>
      <c r="E494" s="103">
        <v>0.13060897435897437</v>
      </c>
      <c r="F494" s="102">
        <v>11709</v>
      </c>
      <c r="G494" s="104" t="s">
        <v>2589</v>
      </c>
    </row>
    <row r="495" spans="1:7" x14ac:dyDescent="0.25">
      <c r="A495" s="101">
        <v>1726710</v>
      </c>
      <c r="B495" s="101" t="s">
        <v>2197</v>
      </c>
      <c r="C495" s="102">
        <v>94</v>
      </c>
      <c r="D495" s="102">
        <v>1039</v>
      </c>
      <c r="E495" s="103">
        <v>9.0471607314725699E-2</v>
      </c>
      <c r="F495" s="102">
        <v>6524</v>
      </c>
      <c r="G495" s="104" t="s">
        <v>2589</v>
      </c>
    </row>
    <row r="496" spans="1:7" x14ac:dyDescent="0.25">
      <c r="A496" s="101">
        <v>1726760</v>
      </c>
      <c r="B496" s="101" t="s">
        <v>2198</v>
      </c>
      <c r="C496" s="102">
        <v>37</v>
      </c>
      <c r="D496" s="102">
        <v>285</v>
      </c>
      <c r="E496" s="103">
        <v>0.12982456140350876</v>
      </c>
      <c r="F496" s="102">
        <v>1752</v>
      </c>
      <c r="G496" s="104" t="s">
        <v>2589</v>
      </c>
    </row>
    <row r="497" spans="1:7" x14ac:dyDescent="0.25">
      <c r="A497" s="101">
        <v>1726800</v>
      </c>
      <c r="B497" s="101" t="s">
        <v>2199</v>
      </c>
      <c r="C497" s="102">
        <v>146</v>
      </c>
      <c r="D497" s="102">
        <v>3517</v>
      </c>
      <c r="E497" s="103">
        <v>4.1512652829115725E-2</v>
      </c>
      <c r="F497" s="102">
        <v>19619</v>
      </c>
      <c r="G497" s="104" t="s">
        <v>2589</v>
      </c>
    </row>
    <row r="498" spans="1:7" x14ac:dyDescent="0.25">
      <c r="A498" s="101">
        <v>1726850</v>
      </c>
      <c r="B498" s="101" t="s">
        <v>2200</v>
      </c>
      <c r="C498" s="102">
        <v>77</v>
      </c>
      <c r="D498" s="102">
        <v>1025</v>
      </c>
      <c r="E498" s="103">
        <v>7.5121951219512192E-2</v>
      </c>
      <c r="F498" s="102">
        <v>9860</v>
      </c>
      <c r="G498" s="104" t="s">
        <v>2589</v>
      </c>
    </row>
    <row r="499" spans="1:7" x14ac:dyDescent="0.25">
      <c r="A499" s="101">
        <v>1727180</v>
      </c>
      <c r="B499" s="101" t="s">
        <v>2201</v>
      </c>
      <c r="C499" s="102">
        <v>65</v>
      </c>
      <c r="D499" s="102">
        <v>501</v>
      </c>
      <c r="E499" s="103">
        <v>0.12974051896207583</v>
      </c>
      <c r="F499" s="102">
        <v>3200</v>
      </c>
      <c r="G499" s="104" t="s">
        <v>2589</v>
      </c>
    </row>
    <row r="500" spans="1:7" x14ac:dyDescent="0.25">
      <c r="A500" s="101">
        <v>1727210</v>
      </c>
      <c r="B500" s="101" t="s">
        <v>2202</v>
      </c>
      <c r="C500" s="102">
        <v>87</v>
      </c>
      <c r="D500" s="102">
        <v>2590</v>
      </c>
      <c r="E500" s="103">
        <v>3.3590733590733592E-2</v>
      </c>
      <c r="F500" s="102">
        <v>20824</v>
      </c>
      <c r="G500" s="104" t="s">
        <v>2590</v>
      </c>
    </row>
    <row r="501" spans="1:7" x14ac:dyDescent="0.25">
      <c r="A501" s="101">
        <v>1727290</v>
      </c>
      <c r="B501" s="101" t="s">
        <v>2203</v>
      </c>
      <c r="C501" s="102">
        <v>42</v>
      </c>
      <c r="D501" s="102">
        <v>579</v>
      </c>
      <c r="E501" s="103">
        <v>7.2538860103626937E-2</v>
      </c>
      <c r="F501" s="102">
        <v>3473</v>
      </c>
      <c r="G501" s="104" t="s">
        <v>2589</v>
      </c>
    </row>
    <row r="502" spans="1:7" x14ac:dyDescent="0.25">
      <c r="A502" s="101">
        <v>1727340</v>
      </c>
      <c r="B502" s="101" t="s">
        <v>2204</v>
      </c>
      <c r="C502" s="102">
        <v>385</v>
      </c>
      <c r="D502" s="102">
        <v>1382</v>
      </c>
      <c r="E502" s="103">
        <v>0.27858176555716352</v>
      </c>
      <c r="F502" s="102">
        <v>12792</v>
      </c>
      <c r="G502" s="104" t="s">
        <v>2589</v>
      </c>
    </row>
    <row r="503" spans="1:7" x14ac:dyDescent="0.25">
      <c r="A503" s="101">
        <v>1727360</v>
      </c>
      <c r="B503" s="101" t="s">
        <v>2205</v>
      </c>
      <c r="C503" s="102">
        <v>283</v>
      </c>
      <c r="D503" s="102">
        <v>1453</v>
      </c>
      <c r="E503" s="103">
        <v>0.19476944253269099</v>
      </c>
      <c r="F503" s="102">
        <v>27796</v>
      </c>
      <c r="G503" s="104" t="s">
        <v>2590</v>
      </c>
    </row>
    <row r="504" spans="1:7" x14ac:dyDescent="0.25">
      <c r="A504" s="101">
        <v>1727390</v>
      </c>
      <c r="B504" s="101" t="s">
        <v>2206</v>
      </c>
      <c r="C504" s="102">
        <v>276</v>
      </c>
      <c r="D504" s="102">
        <v>2394</v>
      </c>
      <c r="E504" s="103">
        <v>0.11528822055137844</v>
      </c>
      <c r="F504" s="102">
        <v>12507</v>
      </c>
      <c r="G504" s="104" t="s">
        <v>2589</v>
      </c>
    </row>
    <row r="505" spans="1:7" x14ac:dyDescent="0.25">
      <c r="A505" s="101">
        <v>1727450</v>
      </c>
      <c r="B505" s="101" t="s">
        <v>2207</v>
      </c>
      <c r="C505" s="102">
        <v>51</v>
      </c>
      <c r="D505" s="102">
        <v>343</v>
      </c>
      <c r="E505" s="103">
        <v>0.14868804664723032</v>
      </c>
      <c r="F505" s="102">
        <v>2171</v>
      </c>
      <c r="G505" s="104" t="s">
        <v>2589</v>
      </c>
    </row>
    <row r="506" spans="1:7" x14ac:dyDescent="0.25">
      <c r="A506" s="101">
        <v>1727570</v>
      </c>
      <c r="B506" s="101" t="s">
        <v>2208</v>
      </c>
      <c r="C506" s="102">
        <v>163</v>
      </c>
      <c r="D506" s="102">
        <v>2248</v>
      </c>
      <c r="E506" s="103">
        <v>7.2508896797153027E-2</v>
      </c>
      <c r="F506" s="102">
        <v>43805</v>
      </c>
      <c r="G506" s="104" t="s">
        <v>2590</v>
      </c>
    </row>
    <row r="507" spans="1:7" x14ac:dyDescent="0.25">
      <c r="A507" s="101">
        <v>1727540</v>
      </c>
      <c r="B507" s="101" t="s">
        <v>2209</v>
      </c>
      <c r="C507" s="102">
        <v>168</v>
      </c>
      <c r="D507" s="102">
        <v>1640</v>
      </c>
      <c r="E507" s="103">
        <v>0.1024390243902439</v>
      </c>
      <c r="F507" s="102">
        <v>15412</v>
      </c>
      <c r="G507" s="104" t="s">
        <v>2589</v>
      </c>
    </row>
    <row r="508" spans="1:7" x14ac:dyDescent="0.25">
      <c r="A508" s="101">
        <v>1727610</v>
      </c>
      <c r="B508" s="101" t="s">
        <v>2210</v>
      </c>
      <c r="C508" s="102">
        <v>436</v>
      </c>
      <c r="D508" s="102">
        <v>2159</v>
      </c>
      <c r="E508" s="103">
        <v>0.20194534506716072</v>
      </c>
      <c r="F508" s="102">
        <v>14008</v>
      </c>
      <c r="G508" s="104" t="s">
        <v>2589</v>
      </c>
    </row>
    <row r="509" spans="1:7" x14ac:dyDescent="0.25">
      <c r="A509" s="101">
        <v>1727710</v>
      </c>
      <c r="B509" s="101" t="s">
        <v>2211</v>
      </c>
      <c r="C509" s="102">
        <v>726</v>
      </c>
      <c r="D509" s="102">
        <v>17409</v>
      </c>
      <c r="E509" s="103">
        <v>4.1702567637428918E-2</v>
      </c>
      <c r="F509" s="102">
        <v>95209</v>
      </c>
      <c r="G509" s="104" t="s">
        <v>2590</v>
      </c>
    </row>
    <row r="510" spans="1:7" x14ac:dyDescent="0.25">
      <c r="A510" s="101">
        <v>1727740</v>
      </c>
      <c r="B510" s="101" t="s">
        <v>2212</v>
      </c>
      <c r="C510" s="102">
        <v>28</v>
      </c>
      <c r="D510" s="102">
        <v>482</v>
      </c>
      <c r="E510" s="103">
        <v>5.8091286307053944E-2</v>
      </c>
      <c r="F510" s="102">
        <v>8234</v>
      </c>
      <c r="G510" s="104" t="s">
        <v>2589</v>
      </c>
    </row>
    <row r="511" spans="1:7" x14ac:dyDescent="0.25">
      <c r="A511" s="101">
        <v>1727720</v>
      </c>
      <c r="B511" s="101" t="s">
        <v>2213</v>
      </c>
      <c r="C511" s="102">
        <v>47</v>
      </c>
      <c r="D511" s="102">
        <v>652</v>
      </c>
      <c r="E511" s="103">
        <v>7.2085889570552147E-2</v>
      </c>
      <c r="F511" s="102">
        <v>6134</v>
      </c>
      <c r="G511" s="104" t="s">
        <v>2589</v>
      </c>
    </row>
    <row r="512" spans="1:7" x14ac:dyDescent="0.25">
      <c r="A512" s="101">
        <v>1727780</v>
      </c>
      <c r="B512" s="101" t="s">
        <v>2214</v>
      </c>
      <c r="C512" s="102">
        <v>46</v>
      </c>
      <c r="D512" s="102">
        <v>321</v>
      </c>
      <c r="E512" s="103">
        <v>0.14330218068535824</v>
      </c>
      <c r="F512" s="102">
        <v>2032</v>
      </c>
      <c r="G512" s="104" t="s">
        <v>2589</v>
      </c>
    </row>
    <row r="513" spans="1:7" x14ac:dyDescent="0.25">
      <c r="A513" s="101">
        <v>1727840</v>
      </c>
      <c r="B513" s="101" t="s">
        <v>2215</v>
      </c>
      <c r="C513" s="102">
        <v>73</v>
      </c>
      <c r="D513" s="102">
        <v>688</v>
      </c>
      <c r="E513" s="103">
        <v>0.10610465116279069</v>
      </c>
      <c r="F513" s="102">
        <v>4293</v>
      </c>
      <c r="G513" s="104" t="s">
        <v>2589</v>
      </c>
    </row>
    <row r="514" spans="1:7" x14ac:dyDescent="0.25">
      <c r="A514" s="101">
        <v>1727930</v>
      </c>
      <c r="B514" s="101" t="s">
        <v>2216</v>
      </c>
      <c r="C514" s="102">
        <v>4</v>
      </c>
      <c r="D514" s="102">
        <v>114</v>
      </c>
      <c r="E514" s="103">
        <v>3.5087719298245612E-2</v>
      </c>
      <c r="F514" s="102">
        <v>970</v>
      </c>
      <c r="G514" s="104" t="s">
        <v>2589</v>
      </c>
    </row>
    <row r="515" spans="1:7" x14ac:dyDescent="0.25">
      <c r="A515" s="101">
        <v>1727960</v>
      </c>
      <c r="B515" s="101" t="s">
        <v>2217</v>
      </c>
      <c r="C515" s="102">
        <v>66</v>
      </c>
      <c r="D515" s="102">
        <v>556</v>
      </c>
      <c r="E515" s="103">
        <v>0.11870503597122302</v>
      </c>
      <c r="F515" s="102">
        <v>3720</v>
      </c>
      <c r="G515" s="104" t="s">
        <v>2589</v>
      </c>
    </row>
    <row r="516" spans="1:7" x14ac:dyDescent="0.25">
      <c r="A516" s="101">
        <v>1727990</v>
      </c>
      <c r="B516" s="101" t="s">
        <v>2595</v>
      </c>
      <c r="C516" s="102">
        <v>77</v>
      </c>
      <c r="D516" s="102">
        <v>994</v>
      </c>
      <c r="E516" s="103">
        <v>7.746478873239436E-2</v>
      </c>
      <c r="F516" s="102">
        <v>6151</v>
      </c>
      <c r="G516" s="104" t="s">
        <v>2589</v>
      </c>
    </row>
    <row r="517" spans="1:7" x14ac:dyDescent="0.25">
      <c r="A517" s="101">
        <v>1700103</v>
      </c>
      <c r="B517" s="101" t="s">
        <v>2218</v>
      </c>
      <c r="C517" s="102">
        <v>17</v>
      </c>
      <c r="D517" s="102">
        <v>123</v>
      </c>
      <c r="E517" s="103">
        <v>0.13821138211382114</v>
      </c>
      <c r="F517" s="102">
        <v>1055</v>
      </c>
      <c r="G517" s="104" t="s">
        <v>2589</v>
      </c>
    </row>
    <row r="518" spans="1:7" x14ac:dyDescent="0.25">
      <c r="A518" s="101">
        <v>1728110</v>
      </c>
      <c r="B518" s="101" t="s">
        <v>2219</v>
      </c>
      <c r="C518" s="102">
        <v>23</v>
      </c>
      <c r="D518" s="102">
        <v>182</v>
      </c>
      <c r="E518" s="103">
        <v>0.12637362637362637</v>
      </c>
      <c r="F518" s="102">
        <v>1487</v>
      </c>
      <c r="G518" s="104" t="s">
        <v>2589</v>
      </c>
    </row>
    <row r="519" spans="1:7" x14ac:dyDescent="0.25">
      <c r="A519" s="101">
        <v>1728140</v>
      </c>
      <c r="B519" s="101" t="s">
        <v>2220</v>
      </c>
      <c r="C519" s="102">
        <v>156</v>
      </c>
      <c r="D519" s="102">
        <v>5646</v>
      </c>
      <c r="E519" s="103">
        <v>2.763018065887354E-2</v>
      </c>
      <c r="F519" s="102">
        <v>42364</v>
      </c>
      <c r="G519" s="104" t="s">
        <v>2590</v>
      </c>
    </row>
    <row r="520" spans="1:7" x14ac:dyDescent="0.25">
      <c r="A520" s="101">
        <v>1728160</v>
      </c>
      <c r="B520" s="101" t="s">
        <v>2221</v>
      </c>
      <c r="C520" s="102">
        <v>28</v>
      </c>
      <c r="D520" s="102">
        <v>225</v>
      </c>
      <c r="E520" s="103">
        <v>0.12444444444444444</v>
      </c>
      <c r="F520" s="102">
        <v>2166</v>
      </c>
      <c r="G520" s="104" t="s">
        <v>2589</v>
      </c>
    </row>
    <row r="521" spans="1:7" x14ac:dyDescent="0.25">
      <c r="A521" s="101">
        <v>1728200</v>
      </c>
      <c r="B521" s="101" t="s">
        <v>2222</v>
      </c>
      <c r="C521" s="102">
        <v>127</v>
      </c>
      <c r="D521" s="102">
        <v>4623</v>
      </c>
      <c r="E521" s="103">
        <v>2.7471338957386977E-2</v>
      </c>
      <c r="F521" s="102">
        <v>59940</v>
      </c>
      <c r="G521" s="104" t="s">
        <v>2590</v>
      </c>
    </row>
    <row r="522" spans="1:7" x14ac:dyDescent="0.25">
      <c r="A522" s="101">
        <v>1728270</v>
      </c>
      <c r="B522" s="101" t="s">
        <v>2223</v>
      </c>
      <c r="C522" s="102">
        <v>22</v>
      </c>
      <c r="D522" s="102">
        <v>309</v>
      </c>
      <c r="E522" s="103">
        <v>7.1197411003236247E-2</v>
      </c>
      <c r="F522" s="102">
        <v>2613</v>
      </c>
      <c r="G522" s="104" t="s">
        <v>2589</v>
      </c>
    </row>
    <row r="523" spans="1:7" x14ac:dyDescent="0.25">
      <c r="A523" s="101">
        <v>1728260</v>
      </c>
      <c r="B523" s="101" t="s">
        <v>2224</v>
      </c>
      <c r="C523" s="102">
        <v>29</v>
      </c>
      <c r="D523" s="102">
        <v>236</v>
      </c>
      <c r="E523" s="103">
        <v>0.1228813559322034</v>
      </c>
      <c r="F523" s="102">
        <v>3597</v>
      </c>
      <c r="G523" s="104" t="s">
        <v>2589</v>
      </c>
    </row>
    <row r="524" spans="1:7" x14ac:dyDescent="0.25">
      <c r="A524" s="101">
        <v>1728500</v>
      </c>
      <c r="B524" s="101" t="s">
        <v>2225</v>
      </c>
      <c r="C524" s="102">
        <v>55</v>
      </c>
      <c r="D524" s="102">
        <v>611</v>
      </c>
      <c r="E524" s="103">
        <v>9.0016366612111293E-2</v>
      </c>
      <c r="F524" s="102">
        <v>7876</v>
      </c>
      <c r="G524" s="104" t="s">
        <v>2589</v>
      </c>
    </row>
    <row r="525" spans="1:7" x14ac:dyDescent="0.25">
      <c r="A525" s="101">
        <v>1728530</v>
      </c>
      <c r="B525" s="101" t="s">
        <v>2226</v>
      </c>
      <c r="C525" s="102">
        <v>706</v>
      </c>
      <c r="D525" s="102">
        <v>5349</v>
      </c>
      <c r="E525" s="103">
        <v>0.13198728734342868</v>
      </c>
      <c r="F525" s="102">
        <v>98985</v>
      </c>
      <c r="G525" s="104" t="s">
        <v>2590</v>
      </c>
    </row>
    <row r="526" spans="1:7" x14ac:dyDescent="0.25">
      <c r="A526" s="101">
        <v>1700222</v>
      </c>
      <c r="B526" s="101" t="s">
        <v>2227</v>
      </c>
      <c r="C526" s="102">
        <v>66</v>
      </c>
      <c r="D526" s="102">
        <v>1259</v>
      </c>
      <c r="E526" s="103">
        <v>5.2422557585385228E-2</v>
      </c>
      <c r="F526" s="102">
        <v>11691</v>
      </c>
      <c r="G526" s="104" t="s">
        <v>2589</v>
      </c>
    </row>
    <row r="527" spans="1:7" x14ac:dyDescent="0.25">
      <c r="A527" s="101">
        <v>1728560</v>
      </c>
      <c r="B527" s="101" t="s">
        <v>2228</v>
      </c>
      <c r="C527" s="102">
        <v>116</v>
      </c>
      <c r="D527" s="102">
        <v>686</v>
      </c>
      <c r="E527" s="103">
        <v>0.16909620991253643</v>
      </c>
      <c r="F527" s="102">
        <v>4087</v>
      </c>
      <c r="G527" s="104" t="s">
        <v>2589</v>
      </c>
    </row>
    <row r="528" spans="1:7" x14ac:dyDescent="0.25">
      <c r="A528" s="101">
        <v>1728650</v>
      </c>
      <c r="B528" s="101" t="s">
        <v>2229</v>
      </c>
      <c r="C528" s="102">
        <v>90</v>
      </c>
      <c r="D528" s="102">
        <v>1201</v>
      </c>
      <c r="E528" s="103">
        <v>7.4937552039966701E-2</v>
      </c>
      <c r="F528" s="102">
        <v>12364</v>
      </c>
      <c r="G528" s="104" t="s">
        <v>2589</v>
      </c>
    </row>
    <row r="529" spans="1:7" x14ac:dyDescent="0.25">
      <c r="A529" s="101">
        <v>1700004</v>
      </c>
      <c r="B529" s="101" t="s">
        <v>2230</v>
      </c>
      <c r="C529" s="102">
        <v>140</v>
      </c>
      <c r="D529" s="102">
        <v>743</v>
      </c>
      <c r="E529" s="103">
        <v>0.18842530282637954</v>
      </c>
      <c r="F529" s="102">
        <v>4396</v>
      </c>
      <c r="G529" s="104" t="s">
        <v>2589</v>
      </c>
    </row>
    <row r="530" spans="1:7" x14ac:dyDescent="0.25">
      <c r="A530" s="101">
        <v>1728700</v>
      </c>
      <c r="B530" s="101" t="s">
        <v>2231</v>
      </c>
      <c r="C530" s="102">
        <v>187</v>
      </c>
      <c r="D530" s="102">
        <v>1669</v>
      </c>
      <c r="E530" s="103">
        <v>0.11204313960455363</v>
      </c>
      <c r="F530" s="102">
        <v>8641</v>
      </c>
      <c r="G530" s="104" t="s">
        <v>2589</v>
      </c>
    </row>
    <row r="531" spans="1:7" x14ac:dyDescent="0.25">
      <c r="A531" s="101">
        <v>1700110</v>
      </c>
      <c r="B531" s="101" t="s">
        <v>2232</v>
      </c>
      <c r="C531" s="102">
        <v>903</v>
      </c>
      <c r="D531" s="102">
        <v>3451</v>
      </c>
      <c r="E531" s="103">
        <v>0.26166328600405681</v>
      </c>
      <c r="F531" s="102">
        <v>27505</v>
      </c>
      <c r="G531" s="104" t="s">
        <v>2590</v>
      </c>
    </row>
    <row r="532" spans="1:7" x14ac:dyDescent="0.25">
      <c r="A532" s="101">
        <v>1728810</v>
      </c>
      <c r="B532" s="101" t="s">
        <v>2233</v>
      </c>
      <c r="C532" s="102">
        <v>99</v>
      </c>
      <c r="D532" s="102">
        <v>650</v>
      </c>
      <c r="E532" s="103">
        <v>0.15230769230769231</v>
      </c>
      <c r="F532" s="102">
        <v>3680</v>
      </c>
      <c r="G532" s="104" t="s">
        <v>2589</v>
      </c>
    </row>
    <row r="533" spans="1:7" x14ac:dyDescent="0.25">
      <c r="A533" s="101">
        <v>1742240</v>
      </c>
      <c r="B533" s="101" t="s">
        <v>2234</v>
      </c>
      <c r="C533" s="102">
        <v>140</v>
      </c>
      <c r="D533" s="102">
        <v>771</v>
      </c>
      <c r="E533" s="103">
        <v>0.18158236057068741</v>
      </c>
      <c r="F533" s="102">
        <v>4937</v>
      </c>
      <c r="G533" s="104" t="s">
        <v>2589</v>
      </c>
    </row>
    <row r="534" spans="1:7" x14ac:dyDescent="0.25">
      <c r="A534" s="101">
        <v>1701403</v>
      </c>
      <c r="B534" s="101" t="s">
        <v>2235</v>
      </c>
      <c r="C534" s="102">
        <v>148</v>
      </c>
      <c r="D534" s="102">
        <v>1254</v>
      </c>
      <c r="E534" s="103">
        <v>0.11802232854864433</v>
      </c>
      <c r="F534" s="102">
        <v>7965</v>
      </c>
      <c r="G534" s="104" t="s">
        <v>2589</v>
      </c>
    </row>
    <row r="535" spans="1:7" x14ac:dyDescent="0.25">
      <c r="A535" s="101">
        <v>1728890</v>
      </c>
      <c r="B535" s="101" t="s">
        <v>2236</v>
      </c>
      <c r="C535" s="102">
        <v>563</v>
      </c>
      <c r="D535" s="102">
        <v>3255</v>
      </c>
      <c r="E535" s="103">
        <v>0.17296466973886329</v>
      </c>
      <c r="F535" s="102">
        <v>28854</v>
      </c>
      <c r="G535" s="104" t="s">
        <v>2590</v>
      </c>
    </row>
    <row r="536" spans="1:7" x14ac:dyDescent="0.25">
      <c r="A536" s="101">
        <v>1728920</v>
      </c>
      <c r="B536" s="101" t="s">
        <v>2237</v>
      </c>
      <c r="C536" s="102">
        <v>70</v>
      </c>
      <c r="D536" s="102">
        <v>555</v>
      </c>
      <c r="E536" s="103">
        <v>0.12612612612612611</v>
      </c>
      <c r="F536" s="102">
        <v>4825</v>
      </c>
      <c r="G536" s="104" t="s">
        <v>2589</v>
      </c>
    </row>
    <row r="537" spans="1:7" x14ac:dyDescent="0.25">
      <c r="A537" s="101">
        <v>1700119</v>
      </c>
      <c r="B537" s="101" t="s">
        <v>2238</v>
      </c>
      <c r="C537" s="102">
        <v>219</v>
      </c>
      <c r="D537" s="102">
        <v>4226</v>
      </c>
      <c r="E537" s="103">
        <v>5.1822053951727405E-2</v>
      </c>
      <c r="F537" s="102">
        <v>35213</v>
      </c>
      <c r="G537" s="104" t="s">
        <v>2590</v>
      </c>
    </row>
    <row r="538" spans="1:7" x14ac:dyDescent="0.25">
      <c r="A538" s="101">
        <v>1740680</v>
      </c>
      <c r="B538" s="101" t="s">
        <v>2239</v>
      </c>
      <c r="C538" s="102">
        <v>26</v>
      </c>
      <c r="D538" s="102">
        <v>85</v>
      </c>
      <c r="E538" s="103">
        <v>0.30588235294117649</v>
      </c>
      <c r="F538" s="102">
        <v>768</v>
      </c>
      <c r="G538" s="104" t="s">
        <v>2589</v>
      </c>
    </row>
    <row r="539" spans="1:7" x14ac:dyDescent="0.25">
      <c r="A539" s="101">
        <v>1710240</v>
      </c>
      <c r="B539" s="101" t="s">
        <v>2240</v>
      </c>
      <c r="C539" s="102">
        <v>60</v>
      </c>
      <c r="D539" s="102">
        <v>456</v>
      </c>
      <c r="E539" s="103">
        <v>0.13157894736842105</v>
      </c>
      <c r="F539" s="102">
        <v>2564</v>
      </c>
      <c r="G539" s="104" t="s">
        <v>2589</v>
      </c>
    </row>
    <row r="540" spans="1:7" x14ac:dyDescent="0.25">
      <c r="A540" s="101">
        <v>1717850</v>
      </c>
      <c r="B540" s="101" t="s">
        <v>2241</v>
      </c>
      <c r="C540" s="102">
        <v>69</v>
      </c>
      <c r="D540" s="102">
        <v>1352</v>
      </c>
      <c r="E540" s="103">
        <v>5.1035502958579879E-2</v>
      </c>
      <c r="F540" s="102">
        <v>11493</v>
      </c>
      <c r="G540" s="104" t="s">
        <v>2589</v>
      </c>
    </row>
    <row r="541" spans="1:7" x14ac:dyDescent="0.25">
      <c r="A541" s="101">
        <v>1728980</v>
      </c>
      <c r="B541" s="101" t="s">
        <v>2242</v>
      </c>
      <c r="C541" s="102">
        <v>70</v>
      </c>
      <c r="D541" s="102">
        <v>1879</v>
      </c>
      <c r="E541" s="103">
        <v>3.7253858435337947E-2</v>
      </c>
      <c r="F541" s="102">
        <v>14310</v>
      </c>
      <c r="G541" s="104" t="s">
        <v>2589</v>
      </c>
    </row>
    <row r="542" spans="1:7" x14ac:dyDescent="0.25">
      <c r="A542" s="101">
        <v>1724420</v>
      </c>
      <c r="B542" s="101" t="s">
        <v>2243</v>
      </c>
      <c r="C542" s="102">
        <v>44</v>
      </c>
      <c r="D542" s="102">
        <v>1310</v>
      </c>
      <c r="E542" s="103">
        <v>3.3587786259541987E-2</v>
      </c>
      <c r="F542" s="102">
        <v>11246</v>
      </c>
      <c r="G542" s="104" t="s">
        <v>2589</v>
      </c>
    </row>
    <row r="543" spans="1:7" x14ac:dyDescent="0.25">
      <c r="A543" s="101">
        <v>1729010</v>
      </c>
      <c r="B543" s="101" t="s">
        <v>2244</v>
      </c>
      <c r="C543" s="102">
        <v>210</v>
      </c>
      <c r="D543" s="102">
        <v>5282</v>
      </c>
      <c r="E543" s="103">
        <v>3.9757667550170392E-2</v>
      </c>
      <c r="F543" s="102">
        <v>89281</v>
      </c>
      <c r="G543" s="104" t="s">
        <v>2590</v>
      </c>
    </row>
    <row r="544" spans="1:7" x14ac:dyDescent="0.25">
      <c r="A544" s="101">
        <v>1730540</v>
      </c>
      <c r="B544" s="101" t="s">
        <v>2245</v>
      </c>
      <c r="C544" s="102">
        <v>54</v>
      </c>
      <c r="D544" s="102">
        <v>294</v>
      </c>
      <c r="E544" s="103">
        <v>0.18367346938775511</v>
      </c>
      <c r="F544" s="102">
        <v>2101</v>
      </c>
      <c r="G544" s="104" t="s">
        <v>2589</v>
      </c>
    </row>
    <row r="545" spans="1:7" x14ac:dyDescent="0.25">
      <c r="A545" s="101">
        <v>1729040</v>
      </c>
      <c r="B545" s="101" t="s">
        <v>2246</v>
      </c>
      <c r="C545" s="102">
        <v>58</v>
      </c>
      <c r="D545" s="102">
        <v>367</v>
      </c>
      <c r="E545" s="103">
        <v>0.15803814713896458</v>
      </c>
      <c r="F545" s="102">
        <v>3458</v>
      </c>
      <c r="G545" s="104" t="s">
        <v>2589</v>
      </c>
    </row>
    <row r="546" spans="1:7" x14ac:dyDescent="0.25">
      <c r="A546" s="101">
        <v>1729100</v>
      </c>
      <c r="B546" s="101" t="s">
        <v>2247</v>
      </c>
      <c r="C546" s="102">
        <v>32</v>
      </c>
      <c r="D546" s="102">
        <v>336</v>
      </c>
      <c r="E546" s="103">
        <v>9.5238095238095233E-2</v>
      </c>
      <c r="F546" s="102">
        <v>3426</v>
      </c>
      <c r="G546" s="104" t="s">
        <v>2589</v>
      </c>
    </row>
    <row r="547" spans="1:7" x14ac:dyDescent="0.25">
      <c r="A547" s="101">
        <v>1729130</v>
      </c>
      <c r="B547" s="101" t="s">
        <v>2247</v>
      </c>
      <c r="C547" s="102">
        <v>19</v>
      </c>
      <c r="D547" s="102">
        <v>1000</v>
      </c>
      <c r="E547" s="103">
        <v>1.9E-2</v>
      </c>
      <c r="F547" s="102">
        <v>7216</v>
      </c>
      <c r="G547" s="104" t="s">
        <v>2589</v>
      </c>
    </row>
    <row r="548" spans="1:7" x14ac:dyDescent="0.25">
      <c r="A548" s="101">
        <v>1729220</v>
      </c>
      <c r="B548" s="101" t="s">
        <v>2248</v>
      </c>
      <c r="C548" s="102">
        <v>342</v>
      </c>
      <c r="D548" s="102">
        <v>2237</v>
      </c>
      <c r="E548" s="103">
        <v>0.15288332588287887</v>
      </c>
      <c r="F548" s="102">
        <v>39508</v>
      </c>
      <c r="G548" s="104" t="s">
        <v>2590</v>
      </c>
    </row>
    <row r="549" spans="1:7" x14ac:dyDescent="0.25">
      <c r="A549" s="101">
        <v>1729190</v>
      </c>
      <c r="B549" s="101" t="s">
        <v>2249</v>
      </c>
      <c r="C549" s="102">
        <v>402</v>
      </c>
      <c r="D549" s="102">
        <v>3805</v>
      </c>
      <c r="E549" s="103">
        <v>0.10565045992115638</v>
      </c>
      <c r="F549" s="102">
        <v>34797</v>
      </c>
      <c r="G549" s="104" t="s">
        <v>2590</v>
      </c>
    </row>
    <row r="550" spans="1:7" x14ac:dyDescent="0.25">
      <c r="A550" s="101">
        <v>1729280</v>
      </c>
      <c r="B550" s="101" t="s">
        <v>2250</v>
      </c>
      <c r="C550" s="102">
        <v>127</v>
      </c>
      <c r="D550" s="102">
        <v>3624</v>
      </c>
      <c r="E550" s="103">
        <v>3.5044150110375274E-2</v>
      </c>
      <c r="F550" s="102">
        <v>64186</v>
      </c>
      <c r="G550" s="104" t="s">
        <v>2590</v>
      </c>
    </row>
    <row r="551" spans="1:7" x14ac:dyDescent="0.25">
      <c r="A551" s="101">
        <v>1729250</v>
      </c>
      <c r="B551" s="101" t="s">
        <v>2251</v>
      </c>
      <c r="C551" s="102">
        <v>334</v>
      </c>
      <c r="D551" s="102">
        <v>6254</v>
      </c>
      <c r="E551" s="103">
        <v>5.3405820275023982E-2</v>
      </c>
      <c r="F551" s="102">
        <v>52863</v>
      </c>
      <c r="G551" s="104" t="s">
        <v>2590</v>
      </c>
    </row>
    <row r="552" spans="1:7" x14ac:dyDescent="0.25">
      <c r="A552" s="101">
        <v>1729310</v>
      </c>
      <c r="B552" s="101" t="s">
        <v>2252</v>
      </c>
      <c r="C552" s="102">
        <v>14</v>
      </c>
      <c r="D552" s="102">
        <v>77</v>
      </c>
      <c r="E552" s="103">
        <v>0.18181818181818182</v>
      </c>
      <c r="F552" s="102">
        <v>680</v>
      </c>
      <c r="G552" s="104" t="s">
        <v>2589</v>
      </c>
    </row>
    <row r="553" spans="1:7" x14ac:dyDescent="0.25">
      <c r="A553" s="101">
        <v>1729340</v>
      </c>
      <c r="B553" s="101" t="s">
        <v>2253</v>
      </c>
      <c r="C553" s="102">
        <v>24</v>
      </c>
      <c r="D553" s="102">
        <v>250</v>
      </c>
      <c r="E553" s="103">
        <v>9.6000000000000002E-2</v>
      </c>
      <c r="F553" s="102">
        <v>1876</v>
      </c>
      <c r="G553" s="104" t="s">
        <v>2589</v>
      </c>
    </row>
    <row r="554" spans="1:7" x14ac:dyDescent="0.25">
      <c r="A554" s="101">
        <v>1710800</v>
      </c>
      <c r="B554" s="101" t="s">
        <v>2254</v>
      </c>
      <c r="C554" s="102">
        <v>112</v>
      </c>
      <c r="D554" s="102">
        <v>904</v>
      </c>
      <c r="E554" s="103">
        <v>0.12389380530973451</v>
      </c>
      <c r="F554" s="102">
        <v>5493</v>
      </c>
      <c r="G554" s="104" t="s">
        <v>2589</v>
      </c>
    </row>
    <row r="555" spans="1:7" x14ac:dyDescent="0.25">
      <c r="A555" s="101">
        <v>1729420</v>
      </c>
      <c r="B555" s="101" t="s">
        <v>2255</v>
      </c>
      <c r="C555" s="102">
        <v>154</v>
      </c>
      <c r="D555" s="102">
        <v>684</v>
      </c>
      <c r="E555" s="103">
        <v>0.22514619883040934</v>
      </c>
      <c r="F555" s="102">
        <v>3865</v>
      </c>
      <c r="G555" s="104" t="s">
        <v>2589</v>
      </c>
    </row>
    <row r="556" spans="1:7" x14ac:dyDescent="0.25">
      <c r="A556" s="101">
        <v>1729520</v>
      </c>
      <c r="B556" s="101" t="s">
        <v>2256</v>
      </c>
      <c r="C556" s="102">
        <v>23</v>
      </c>
      <c r="D556" s="102">
        <v>148</v>
      </c>
      <c r="E556" s="103">
        <v>0.1554054054054054</v>
      </c>
      <c r="F556" s="102">
        <v>1322</v>
      </c>
      <c r="G556" s="104" t="s">
        <v>2589</v>
      </c>
    </row>
    <row r="557" spans="1:7" x14ac:dyDescent="0.25">
      <c r="A557" s="101">
        <v>1701404</v>
      </c>
      <c r="B557" s="101" t="s">
        <v>2257</v>
      </c>
      <c r="C557" s="102">
        <v>38</v>
      </c>
      <c r="D557" s="102">
        <v>232</v>
      </c>
      <c r="E557" s="103">
        <v>0.16379310344827586</v>
      </c>
      <c r="F557" s="102">
        <v>1483</v>
      </c>
      <c r="G557" s="104" t="s">
        <v>2589</v>
      </c>
    </row>
    <row r="558" spans="1:7" x14ac:dyDescent="0.25">
      <c r="A558" s="101">
        <v>1729760</v>
      </c>
      <c r="B558" s="101" t="s">
        <v>2258</v>
      </c>
      <c r="C558" s="102">
        <v>273</v>
      </c>
      <c r="D558" s="102">
        <v>4208</v>
      </c>
      <c r="E558" s="103">
        <v>6.4876425855513314E-2</v>
      </c>
      <c r="F558" s="102">
        <v>30968</v>
      </c>
      <c r="G558" s="104" t="s">
        <v>2590</v>
      </c>
    </row>
    <row r="559" spans="1:7" x14ac:dyDescent="0.25">
      <c r="A559" s="101">
        <v>1729790</v>
      </c>
      <c r="B559" s="101" t="s">
        <v>2259</v>
      </c>
      <c r="C559" s="102">
        <v>191</v>
      </c>
      <c r="D559" s="102">
        <v>2818</v>
      </c>
      <c r="E559" s="103">
        <v>6.7778566359119941E-2</v>
      </c>
      <c r="F559" s="102">
        <v>43795</v>
      </c>
      <c r="G559" s="104" t="s">
        <v>2590</v>
      </c>
    </row>
    <row r="560" spans="1:7" x14ac:dyDescent="0.25">
      <c r="A560" s="101">
        <v>1729670</v>
      </c>
      <c r="B560" s="101" t="s">
        <v>2260</v>
      </c>
      <c r="C560" s="102">
        <v>74</v>
      </c>
      <c r="D560" s="102">
        <v>502</v>
      </c>
      <c r="E560" s="103">
        <v>0.14741035856573706</v>
      </c>
      <c r="F560" s="102">
        <v>4559</v>
      </c>
      <c r="G560" s="104" t="s">
        <v>2589</v>
      </c>
    </row>
    <row r="561" spans="1:7" x14ac:dyDescent="0.25">
      <c r="A561" s="101">
        <v>1729700</v>
      </c>
      <c r="B561" s="101" t="s">
        <v>2261</v>
      </c>
      <c r="C561" s="102">
        <v>31</v>
      </c>
      <c r="D561" s="102">
        <v>94</v>
      </c>
      <c r="E561" s="103">
        <v>0.32978723404255317</v>
      </c>
      <c r="F561" s="102">
        <v>791</v>
      </c>
      <c r="G561" s="104" t="s">
        <v>2589</v>
      </c>
    </row>
    <row r="562" spans="1:7" x14ac:dyDescent="0.25">
      <c r="A562" s="101">
        <v>1729730</v>
      </c>
      <c r="B562" s="101" t="s">
        <v>2262</v>
      </c>
      <c r="C562" s="102">
        <v>12</v>
      </c>
      <c r="D562" s="102">
        <v>38</v>
      </c>
      <c r="E562" s="103">
        <v>0.31578947368421051</v>
      </c>
      <c r="F562" s="102">
        <v>811</v>
      </c>
      <c r="G562" s="104" t="s">
        <v>2589</v>
      </c>
    </row>
    <row r="563" spans="1:7" x14ac:dyDescent="0.25">
      <c r="A563" s="101">
        <v>1700223</v>
      </c>
      <c r="B563" s="101" t="s">
        <v>2263</v>
      </c>
      <c r="C563" s="102">
        <v>70</v>
      </c>
      <c r="D563" s="102">
        <v>552</v>
      </c>
      <c r="E563" s="103">
        <v>0.12681159420289856</v>
      </c>
      <c r="F563" s="102">
        <v>3221</v>
      </c>
      <c r="G563" s="104" t="s">
        <v>2589</v>
      </c>
    </row>
    <row r="564" spans="1:7" x14ac:dyDescent="0.25">
      <c r="A564" s="101">
        <v>1729890</v>
      </c>
      <c r="B564" s="101" t="s">
        <v>2264</v>
      </c>
      <c r="C564" s="102">
        <v>157</v>
      </c>
      <c r="D564" s="102">
        <v>1933</v>
      </c>
      <c r="E564" s="103">
        <v>8.1220900155199172E-2</v>
      </c>
      <c r="F564" s="102">
        <v>11452</v>
      </c>
      <c r="G564" s="104" t="s">
        <v>2589</v>
      </c>
    </row>
    <row r="565" spans="1:7" x14ac:dyDescent="0.25">
      <c r="A565" s="101">
        <v>1705570</v>
      </c>
      <c r="B565" s="101" t="s">
        <v>2265</v>
      </c>
      <c r="C565" s="102">
        <v>41</v>
      </c>
      <c r="D565" s="102">
        <v>260</v>
      </c>
      <c r="E565" s="103">
        <v>0.15769230769230769</v>
      </c>
      <c r="F565" s="102">
        <v>1782</v>
      </c>
      <c r="G565" s="104" t="s">
        <v>2589</v>
      </c>
    </row>
    <row r="566" spans="1:7" x14ac:dyDescent="0.25">
      <c r="A566" s="101">
        <v>1730060</v>
      </c>
      <c r="B566" s="101" t="s">
        <v>2266</v>
      </c>
      <c r="C566" s="102">
        <v>49</v>
      </c>
      <c r="D566" s="102">
        <v>360</v>
      </c>
      <c r="E566" s="103">
        <v>0.1361111111111111</v>
      </c>
      <c r="F566" s="102">
        <v>2228</v>
      </c>
      <c r="G566" s="104" t="s">
        <v>2589</v>
      </c>
    </row>
    <row r="567" spans="1:7" x14ac:dyDescent="0.25">
      <c r="A567" s="101">
        <v>1730160</v>
      </c>
      <c r="B567" s="101" t="s">
        <v>2267</v>
      </c>
      <c r="C567" s="102">
        <v>204</v>
      </c>
      <c r="D567" s="102">
        <v>1530</v>
      </c>
      <c r="E567" s="103">
        <v>0.13333333333333333</v>
      </c>
      <c r="F567" s="102">
        <v>10634</v>
      </c>
      <c r="G567" s="104" t="s">
        <v>2589</v>
      </c>
    </row>
    <row r="568" spans="1:7" x14ac:dyDescent="0.25">
      <c r="A568" s="101">
        <v>1730200</v>
      </c>
      <c r="B568" s="101" t="s">
        <v>2268</v>
      </c>
      <c r="C568" s="102">
        <v>36</v>
      </c>
      <c r="D568" s="102">
        <v>1003</v>
      </c>
      <c r="E568" s="103">
        <v>3.589232303090728E-2</v>
      </c>
      <c r="F568" s="102">
        <v>5781</v>
      </c>
      <c r="G568" s="104" t="s">
        <v>2589</v>
      </c>
    </row>
    <row r="569" spans="1:7" x14ac:dyDescent="0.25">
      <c r="A569" s="101">
        <v>1730220</v>
      </c>
      <c r="B569" s="101" t="s">
        <v>2269</v>
      </c>
      <c r="C569" s="102">
        <v>498</v>
      </c>
      <c r="D569" s="102">
        <v>5657</v>
      </c>
      <c r="E569" s="103">
        <v>8.8032526073890754E-2</v>
      </c>
      <c r="F569" s="102">
        <v>54763</v>
      </c>
      <c r="G569" s="104" t="s">
        <v>2590</v>
      </c>
    </row>
    <row r="570" spans="1:7" x14ac:dyDescent="0.25">
      <c r="A570" s="101">
        <v>1730270</v>
      </c>
      <c r="B570" s="101" t="s">
        <v>2270</v>
      </c>
      <c r="C570" s="102">
        <v>909</v>
      </c>
      <c r="D570" s="102">
        <v>17611</v>
      </c>
      <c r="E570" s="103">
        <v>5.161546760547385E-2</v>
      </c>
      <c r="F570" s="102">
        <v>84401</v>
      </c>
      <c r="G570" s="104" t="s">
        <v>2590</v>
      </c>
    </row>
    <row r="571" spans="1:7" x14ac:dyDescent="0.25">
      <c r="A571" s="101">
        <v>1730300</v>
      </c>
      <c r="B571" s="101" t="s">
        <v>2271</v>
      </c>
      <c r="C571" s="102">
        <v>463</v>
      </c>
      <c r="D571" s="102">
        <v>1924</v>
      </c>
      <c r="E571" s="103">
        <v>0.24064449064449064</v>
      </c>
      <c r="F571" s="102">
        <v>18863</v>
      </c>
      <c r="G571" s="104" t="s">
        <v>2589</v>
      </c>
    </row>
    <row r="572" spans="1:7" x14ac:dyDescent="0.25">
      <c r="A572" s="101">
        <v>1730330</v>
      </c>
      <c r="B572" s="101" t="s">
        <v>2272</v>
      </c>
      <c r="C572" s="102">
        <v>209</v>
      </c>
      <c r="D572" s="102">
        <v>1431</v>
      </c>
      <c r="E572" s="103">
        <v>0.14605171208944795</v>
      </c>
      <c r="F572" s="102">
        <v>30803</v>
      </c>
      <c r="G572" s="104" t="s">
        <v>2590</v>
      </c>
    </row>
    <row r="573" spans="1:7" x14ac:dyDescent="0.25">
      <c r="A573" s="101">
        <v>1730420</v>
      </c>
      <c r="B573" s="101" t="s">
        <v>2273</v>
      </c>
      <c r="C573" s="102">
        <v>1679</v>
      </c>
      <c r="D573" s="102">
        <v>12562</v>
      </c>
      <c r="E573" s="103">
        <v>0.13365706097755134</v>
      </c>
      <c r="F573" s="102">
        <v>117024</v>
      </c>
      <c r="G573" s="104" t="s">
        <v>2590</v>
      </c>
    </row>
    <row r="574" spans="1:7" x14ac:dyDescent="0.25">
      <c r="A574" s="101">
        <v>1730480</v>
      </c>
      <c r="B574" s="101" t="s">
        <v>2274</v>
      </c>
      <c r="C574" s="102">
        <v>43</v>
      </c>
      <c r="D574" s="102">
        <v>348</v>
      </c>
      <c r="E574" s="103">
        <v>0.1235632183908046</v>
      </c>
      <c r="F574" s="102">
        <v>2191</v>
      </c>
      <c r="G574" s="104" t="s">
        <v>2589</v>
      </c>
    </row>
    <row r="575" spans="1:7" x14ac:dyDescent="0.25">
      <c r="A575" s="101">
        <v>1730600</v>
      </c>
      <c r="B575" s="101" t="s">
        <v>2275</v>
      </c>
      <c r="C575" s="102">
        <v>134</v>
      </c>
      <c r="D575" s="102">
        <v>2035</v>
      </c>
      <c r="E575" s="103">
        <v>6.5847665847665854E-2</v>
      </c>
      <c r="F575" s="102">
        <v>23225</v>
      </c>
      <c r="G575" s="104" t="s">
        <v>2590</v>
      </c>
    </row>
    <row r="576" spans="1:7" x14ac:dyDescent="0.25">
      <c r="A576" s="101">
        <v>1730570</v>
      </c>
      <c r="B576" s="101" t="s">
        <v>2276</v>
      </c>
      <c r="C576" s="102">
        <v>59</v>
      </c>
      <c r="D576" s="102">
        <v>821</v>
      </c>
      <c r="E576" s="103">
        <v>7.186358099878197E-2</v>
      </c>
      <c r="F576" s="102">
        <v>9498</v>
      </c>
      <c r="G576" s="104" t="s">
        <v>2589</v>
      </c>
    </row>
    <row r="577" spans="1:7" x14ac:dyDescent="0.25">
      <c r="A577" s="101">
        <v>1730630</v>
      </c>
      <c r="B577" s="101" t="s">
        <v>2277</v>
      </c>
      <c r="C577" s="102">
        <v>329</v>
      </c>
      <c r="D577" s="102">
        <v>1362</v>
      </c>
      <c r="E577" s="103">
        <v>0.24155653450807635</v>
      </c>
      <c r="F577" s="102">
        <v>8378</v>
      </c>
      <c r="G577" s="104" t="s">
        <v>2589</v>
      </c>
    </row>
    <row r="578" spans="1:7" x14ac:dyDescent="0.25">
      <c r="A578" s="101">
        <v>1730660</v>
      </c>
      <c r="B578" s="101" t="s">
        <v>2278</v>
      </c>
      <c r="C578" s="102">
        <v>64</v>
      </c>
      <c r="D578" s="102">
        <v>498</v>
      </c>
      <c r="E578" s="103">
        <v>0.12851405622489959</v>
      </c>
      <c r="F578" s="102">
        <v>3062</v>
      </c>
      <c r="G578" s="104" t="s">
        <v>2589</v>
      </c>
    </row>
    <row r="579" spans="1:7" x14ac:dyDescent="0.25">
      <c r="A579" s="101">
        <v>1730780</v>
      </c>
      <c r="B579" s="101" t="s">
        <v>2279</v>
      </c>
      <c r="C579" s="102">
        <v>74</v>
      </c>
      <c r="D579" s="102">
        <v>567</v>
      </c>
      <c r="E579" s="103">
        <v>0.13051146384479717</v>
      </c>
      <c r="F579" s="102">
        <v>4165</v>
      </c>
      <c r="G579" s="104" t="s">
        <v>2589</v>
      </c>
    </row>
    <row r="580" spans="1:7" x14ac:dyDescent="0.25">
      <c r="A580" s="101">
        <v>1730750</v>
      </c>
      <c r="B580" s="101" t="s">
        <v>2280</v>
      </c>
      <c r="C580" s="102">
        <v>268</v>
      </c>
      <c r="D580" s="102">
        <v>1132</v>
      </c>
      <c r="E580" s="103">
        <v>0.23674911660777384</v>
      </c>
      <c r="F580" s="102">
        <v>7568</v>
      </c>
      <c r="G580" s="104" t="s">
        <v>2589</v>
      </c>
    </row>
    <row r="581" spans="1:7" x14ac:dyDescent="0.25">
      <c r="A581" s="101">
        <v>1730810</v>
      </c>
      <c r="B581" s="101" t="s">
        <v>2281</v>
      </c>
      <c r="C581" s="102">
        <v>401</v>
      </c>
      <c r="D581" s="102">
        <v>1711</v>
      </c>
      <c r="E581" s="103">
        <v>0.23436586791350086</v>
      </c>
      <c r="F581" s="102">
        <v>14748</v>
      </c>
      <c r="G581" s="104" t="s">
        <v>2589</v>
      </c>
    </row>
    <row r="582" spans="1:7" x14ac:dyDescent="0.25">
      <c r="A582" s="101">
        <v>1730840</v>
      </c>
      <c r="B582" s="101" t="s">
        <v>2282</v>
      </c>
      <c r="C582" s="102">
        <v>206</v>
      </c>
      <c r="D582" s="102">
        <v>5282</v>
      </c>
      <c r="E582" s="103">
        <v>3.9000378644452861E-2</v>
      </c>
      <c r="F582" s="102">
        <v>41528</v>
      </c>
      <c r="G582" s="104" t="s">
        <v>2590</v>
      </c>
    </row>
    <row r="583" spans="1:7" x14ac:dyDescent="0.25">
      <c r="A583" s="101">
        <v>1730870</v>
      </c>
      <c r="B583" s="101" t="s">
        <v>2283</v>
      </c>
      <c r="C583" s="102">
        <v>31</v>
      </c>
      <c r="D583" s="102">
        <v>258</v>
      </c>
      <c r="E583" s="103">
        <v>0.12015503875968993</v>
      </c>
      <c r="F583" s="102">
        <v>1467</v>
      </c>
      <c r="G583" s="104" t="s">
        <v>2589</v>
      </c>
    </row>
    <row r="584" spans="1:7" x14ac:dyDescent="0.25">
      <c r="A584" s="101">
        <v>1722350</v>
      </c>
      <c r="B584" s="101" t="s">
        <v>2596</v>
      </c>
      <c r="C584" s="102">
        <v>13</v>
      </c>
      <c r="D584" s="102">
        <v>223</v>
      </c>
      <c r="E584" s="103">
        <v>5.829596412556054E-2</v>
      </c>
      <c r="F584" s="102">
        <v>1554</v>
      </c>
      <c r="G584" s="104" t="s">
        <v>2589</v>
      </c>
    </row>
    <row r="585" spans="1:7" x14ac:dyDescent="0.25">
      <c r="A585" s="101">
        <v>1730930</v>
      </c>
      <c r="B585" s="101" t="s">
        <v>2284</v>
      </c>
      <c r="C585" s="102">
        <v>51</v>
      </c>
      <c r="D585" s="102">
        <v>558</v>
      </c>
      <c r="E585" s="103">
        <v>9.1397849462365593E-2</v>
      </c>
      <c r="F585" s="102">
        <v>3266</v>
      </c>
      <c r="G585" s="104" t="s">
        <v>2589</v>
      </c>
    </row>
    <row r="586" spans="1:7" x14ac:dyDescent="0.25">
      <c r="A586" s="101">
        <v>1707650</v>
      </c>
      <c r="B586" s="101" t="s">
        <v>2285</v>
      </c>
      <c r="C586" s="102">
        <v>193</v>
      </c>
      <c r="D586" s="102">
        <v>1445</v>
      </c>
      <c r="E586" s="103">
        <v>0.13356401384083044</v>
      </c>
      <c r="F586" s="102">
        <v>8212</v>
      </c>
      <c r="G586" s="104" t="s">
        <v>2589</v>
      </c>
    </row>
    <row r="587" spans="1:7" x14ac:dyDescent="0.25">
      <c r="A587" s="101">
        <v>1730990</v>
      </c>
      <c r="B587" s="101" t="s">
        <v>2286</v>
      </c>
      <c r="C587" s="102">
        <v>70</v>
      </c>
      <c r="D587" s="102">
        <v>619</v>
      </c>
      <c r="E587" s="103">
        <v>0.11308562197092084</v>
      </c>
      <c r="F587" s="102">
        <v>3270</v>
      </c>
      <c r="G587" s="104" t="s">
        <v>2589</v>
      </c>
    </row>
    <row r="588" spans="1:7" x14ac:dyDescent="0.25">
      <c r="A588" s="101">
        <v>1731020</v>
      </c>
      <c r="B588" s="101" t="s">
        <v>2287</v>
      </c>
      <c r="C588" s="102">
        <v>51</v>
      </c>
      <c r="D588" s="102">
        <v>432</v>
      </c>
      <c r="E588" s="103">
        <v>0.11805555555555555</v>
      </c>
      <c r="F588" s="102">
        <v>2379</v>
      </c>
      <c r="G588" s="104" t="s">
        <v>2589</v>
      </c>
    </row>
    <row r="589" spans="1:7" x14ac:dyDescent="0.25">
      <c r="A589" s="101">
        <v>1731050</v>
      </c>
      <c r="B589" s="101" t="s">
        <v>2288</v>
      </c>
      <c r="C589" s="102">
        <v>73</v>
      </c>
      <c r="D589" s="102">
        <v>959</v>
      </c>
      <c r="E589" s="103">
        <v>7.6120959332638169E-2</v>
      </c>
      <c r="F589" s="102">
        <v>5154</v>
      </c>
      <c r="G589" s="104" t="s">
        <v>2589</v>
      </c>
    </row>
    <row r="590" spans="1:7" x14ac:dyDescent="0.25">
      <c r="A590" s="101">
        <v>1731110</v>
      </c>
      <c r="B590" s="101" t="s">
        <v>2289</v>
      </c>
      <c r="C590" s="102">
        <v>294</v>
      </c>
      <c r="D590" s="102">
        <v>1965</v>
      </c>
      <c r="E590" s="103">
        <v>0.14961832061068703</v>
      </c>
      <c r="F590" s="102">
        <v>42379</v>
      </c>
      <c r="G590" s="104" t="s">
        <v>2590</v>
      </c>
    </row>
    <row r="591" spans="1:7" x14ac:dyDescent="0.25">
      <c r="A591" s="101">
        <v>1731080</v>
      </c>
      <c r="B591" s="101" t="s">
        <v>2290</v>
      </c>
      <c r="C591" s="102">
        <v>673</v>
      </c>
      <c r="D591" s="102">
        <v>3415</v>
      </c>
      <c r="E591" s="103">
        <v>0.19707174231332358</v>
      </c>
      <c r="F591" s="102">
        <v>31603</v>
      </c>
      <c r="G591" s="104" t="s">
        <v>2590</v>
      </c>
    </row>
    <row r="592" spans="1:7" x14ac:dyDescent="0.25">
      <c r="A592" s="101">
        <v>1731140</v>
      </c>
      <c r="B592" s="101" t="s">
        <v>2291</v>
      </c>
      <c r="C592" s="102">
        <v>65</v>
      </c>
      <c r="D592" s="102">
        <v>166</v>
      </c>
      <c r="E592" s="103">
        <v>0.39156626506024095</v>
      </c>
      <c r="F592" s="102">
        <v>1619</v>
      </c>
      <c r="G592" s="104" t="s">
        <v>2589</v>
      </c>
    </row>
    <row r="593" spans="1:7" x14ac:dyDescent="0.25">
      <c r="A593" s="101">
        <v>1731200</v>
      </c>
      <c r="B593" s="101" t="s">
        <v>2292</v>
      </c>
      <c r="C593" s="102">
        <v>44</v>
      </c>
      <c r="D593" s="102">
        <v>472</v>
      </c>
      <c r="E593" s="103">
        <v>9.3220338983050849E-2</v>
      </c>
      <c r="F593" s="102">
        <v>5719</v>
      </c>
      <c r="G593" s="104" t="s">
        <v>2589</v>
      </c>
    </row>
    <row r="594" spans="1:7" x14ac:dyDescent="0.25">
      <c r="A594" s="101">
        <v>1731270</v>
      </c>
      <c r="B594" s="101" t="s">
        <v>2293</v>
      </c>
      <c r="C594" s="102">
        <v>143</v>
      </c>
      <c r="D594" s="102">
        <v>869</v>
      </c>
      <c r="E594" s="103">
        <v>0.16455696202531644</v>
      </c>
      <c r="F594" s="102">
        <v>6457</v>
      </c>
      <c r="G594" s="104" t="s">
        <v>2589</v>
      </c>
    </row>
    <row r="595" spans="1:7" x14ac:dyDescent="0.25">
      <c r="A595" s="101">
        <v>1731230</v>
      </c>
      <c r="B595" s="101" t="s">
        <v>2294</v>
      </c>
      <c r="C595" s="102">
        <v>3759</v>
      </c>
      <c r="D595" s="102">
        <v>15026</v>
      </c>
      <c r="E595" s="103">
        <v>0.25016637827765209</v>
      </c>
      <c r="F595" s="102">
        <v>91862</v>
      </c>
      <c r="G595" s="104" t="s">
        <v>2590</v>
      </c>
    </row>
    <row r="596" spans="1:7" x14ac:dyDescent="0.25">
      <c r="A596" s="101">
        <v>1731290</v>
      </c>
      <c r="B596" s="101" t="s">
        <v>2295</v>
      </c>
      <c r="C596" s="102">
        <v>71</v>
      </c>
      <c r="D596" s="102">
        <v>1666</v>
      </c>
      <c r="E596" s="103">
        <v>4.2617046818727494E-2</v>
      </c>
      <c r="F596" s="102">
        <v>10830</v>
      </c>
      <c r="G596" s="104" t="s">
        <v>2589</v>
      </c>
    </row>
    <row r="597" spans="1:7" x14ac:dyDescent="0.25">
      <c r="A597" s="101">
        <v>1731380</v>
      </c>
      <c r="B597" s="101" t="s">
        <v>2296</v>
      </c>
      <c r="C597" s="102">
        <v>146</v>
      </c>
      <c r="D597" s="102">
        <v>944</v>
      </c>
      <c r="E597" s="103">
        <v>0.15466101694915255</v>
      </c>
      <c r="F597" s="102">
        <v>9815</v>
      </c>
      <c r="G597" s="104" t="s">
        <v>2589</v>
      </c>
    </row>
    <row r="598" spans="1:7" x14ac:dyDescent="0.25">
      <c r="A598" s="101">
        <v>1731710</v>
      </c>
      <c r="B598" s="101" t="s">
        <v>2297</v>
      </c>
      <c r="C598" s="102">
        <v>212</v>
      </c>
      <c r="D598" s="102">
        <v>1206</v>
      </c>
      <c r="E598" s="103">
        <v>0.175787728026534</v>
      </c>
      <c r="F598" s="102">
        <v>7530</v>
      </c>
      <c r="G598" s="104" t="s">
        <v>2589</v>
      </c>
    </row>
    <row r="599" spans="1:7" x14ac:dyDescent="0.25">
      <c r="A599" s="101">
        <v>1731620</v>
      </c>
      <c r="B599" s="101" t="s">
        <v>2298</v>
      </c>
      <c r="C599" s="102">
        <v>37</v>
      </c>
      <c r="D599" s="102">
        <v>412</v>
      </c>
      <c r="E599" s="103">
        <v>8.9805825242718448E-2</v>
      </c>
      <c r="F599" s="102">
        <v>10194</v>
      </c>
      <c r="G599" s="104" t="s">
        <v>2589</v>
      </c>
    </row>
    <row r="600" spans="1:7" x14ac:dyDescent="0.25">
      <c r="A600" s="101">
        <v>1700009</v>
      </c>
      <c r="B600" s="101" t="s">
        <v>2299</v>
      </c>
      <c r="C600" s="102">
        <v>79</v>
      </c>
      <c r="D600" s="102">
        <v>586</v>
      </c>
      <c r="E600" s="103">
        <v>0.1348122866894198</v>
      </c>
      <c r="F600" s="102">
        <v>5921</v>
      </c>
      <c r="G600" s="104" t="s">
        <v>2589</v>
      </c>
    </row>
    <row r="601" spans="1:7" x14ac:dyDescent="0.25">
      <c r="A601" s="101">
        <v>1731740</v>
      </c>
      <c r="B601" s="101" t="s">
        <v>2300</v>
      </c>
      <c r="C601" s="102">
        <v>1405</v>
      </c>
      <c r="D601" s="102">
        <v>25895</v>
      </c>
      <c r="E601" s="103">
        <v>5.4257578683143466E-2</v>
      </c>
      <c r="F601" s="102">
        <v>128004</v>
      </c>
      <c r="G601" s="104" t="s">
        <v>2590</v>
      </c>
    </row>
    <row r="602" spans="1:7" x14ac:dyDescent="0.25">
      <c r="A602" s="101">
        <v>1731770</v>
      </c>
      <c r="B602" s="101" t="s">
        <v>2301</v>
      </c>
      <c r="C602" s="102">
        <v>422</v>
      </c>
      <c r="D602" s="102">
        <v>2432</v>
      </c>
      <c r="E602" s="103">
        <v>0.17351973684210525</v>
      </c>
      <c r="F602" s="102">
        <v>12696</v>
      </c>
      <c r="G602" s="104" t="s">
        <v>2589</v>
      </c>
    </row>
    <row r="603" spans="1:7" x14ac:dyDescent="0.25">
      <c r="A603" s="101">
        <v>1731890</v>
      </c>
      <c r="B603" s="101" t="s">
        <v>2302</v>
      </c>
      <c r="C603" s="102">
        <v>70</v>
      </c>
      <c r="D603" s="102">
        <v>315</v>
      </c>
      <c r="E603" s="103">
        <v>0.22222222222222221</v>
      </c>
      <c r="F603" s="102">
        <v>1612</v>
      </c>
      <c r="G603" s="104" t="s">
        <v>2589</v>
      </c>
    </row>
    <row r="604" spans="1:7" x14ac:dyDescent="0.25">
      <c r="A604" s="101">
        <v>1731860</v>
      </c>
      <c r="B604" s="101" t="s">
        <v>2303</v>
      </c>
      <c r="C604" s="102">
        <v>64</v>
      </c>
      <c r="D604" s="102">
        <v>241</v>
      </c>
      <c r="E604" s="103">
        <v>0.26556016597510373</v>
      </c>
      <c r="F604" s="102">
        <v>1945</v>
      </c>
      <c r="G604" s="104" t="s">
        <v>2589</v>
      </c>
    </row>
    <row r="605" spans="1:7" x14ac:dyDescent="0.25">
      <c r="A605" s="101">
        <v>1731920</v>
      </c>
      <c r="B605" s="101" t="s">
        <v>2304</v>
      </c>
      <c r="C605" s="102">
        <v>67</v>
      </c>
      <c r="D605" s="102">
        <v>1529</v>
      </c>
      <c r="E605" s="103">
        <v>4.3819489862655332E-2</v>
      </c>
      <c r="F605" s="102">
        <v>7988</v>
      </c>
      <c r="G605" s="104" t="s">
        <v>2589</v>
      </c>
    </row>
    <row r="606" spans="1:7" x14ac:dyDescent="0.25">
      <c r="A606" s="101">
        <v>1731950</v>
      </c>
      <c r="B606" s="101" t="s">
        <v>2305</v>
      </c>
      <c r="C606" s="102">
        <v>102</v>
      </c>
      <c r="D606" s="102">
        <v>464</v>
      </c>
      <c r="E606" s="103">
        <v>0.21982758620689655</v>
      </c>
      <c r="F606" s="102">
        <v>4238</v>
      </c>
      <c r="G606" s="104" t="s">
        <v>2589</v>
      </c>
    </row>
    <row r="607" spans="1:7" x14ac:dyDescent="0.25">
      <c r="A607" s="101">
        <v>1732040</v>
      </c>
      <c r="B607" s="101" t="s">
        <v>2306</v>
      </c>
      <c r="C607" s="102">
        <v>66</v>
      </c>
      <c r="D607" s="102">
        <v>875</v>
      </c>
      <c r="E607" s="103">
        <v>7.5428571428571428E-2</v>
      </c>
      <c r="F607" s="102">
        <v>8256</v>
      </c>
      <c r="G607" s="104" t="s">
        <v>2589</v>
      </c>
    </row>
    <row r="608" spans="1:7" x14ac:dyDescent="0.25">
      <c r="A608" s="101">
        <v>1732100</v>
      </c>
      <c r="B608" s="101" t="s">
        <v>2307</v>
      </c>
      <c r="C608" s="102">
        <v>126</v>
      </c>
      <c r="D608" s="102">
        <v>606</v>
      </c>
      <c r="E608" s="103">
        <v>0.20792079207920791</v>
      </c>
      <c r="F608" s="102">
        <v>3858</v>
      </c>
      <c r="G608" s="104" t="s">
        <v>2589</v>
      </c>
    </row>
    <row r="609" spans="1:7" x14ac:dyDescent="0.25">
      <c r="A609" s="101">
        <v>1732160</v>
      </c>
      <c r="B609" s="101" t="s">
        <v>2308</v>
      </c>
      <c r="C609" s="102">
        <v>229</v>
      </c>
      <c r="D609" s="102">
        <v>1239</v>
      </c>
      <c r="E609" s="103">
        <v>0.1848264729620662</v>
      </c>
      <c r="F609" s="102">
        <v>12903</v>
      </c>
      <c r="G609" s="104" t="s">
        <v>2589</v>
      </c>
    </row>
    <row r="610" spans="1:7" x14ac:dyDescent="0.25">
      <c r="A610" s="101">
        <v>1732220</v>
      </c>
      <c r="B610" s="101" t="s">
        <v>2309</v>
      </c>
      <c r="C610" s="102">
        <v>108</v>
      </c>
      <c r="D610" s="102">
        <v>742</v>
      </c>
      <c r="E610" s="103">
        <v>0.14555256064690028</v>
      </c>
      <c r="F610" s="102">
        <v>15445</v>
      </c>
      <c r="G610" s="104" t="s">
        <v>2589</v>
      </c>
    </row>
    <row r="611" spans="1:7" x14ac:dyDescent="0.25">
      <c r="A611" s="101">
        <v>1732190</v>
      </c>
      <c r="B611" s="101" t="s">
        <v>2310</v>
      </c>
      <c r="C611" s="102">
        <v>110</v>
      </c>
      <c r="D611" s="102">
        <v>709</v>
      </c>
      <c r="E611" s="103">
        <v>0.15514809590973203</v>
      </c>
      <c r="F611" s="102">
        <v>7647</v>
      </c>
      <c r="G611" s="104" t="s">
        <v>2589</v>
      </c>
    </row>
    <row r="612" spans="1:7" x14ac:dyDescent="0.25">
      <c r="A612" s="101">
        <v>1732280</v>
      </c>
      <c r="B612" s="101" t="s">
        <v>2311</v>
      </c>
      <c r="C612" s="102">
        <v>84</v>
      </c>
      <c r="D612" s="102">
        <v>287</v>
      </c>
      <c r="E612" s="103">
        <v>0.29268292682926828</v>
      </c>
      <c r="F612" s="102">
        <v>3770</v>
      </c>
      <c r="G612" s="104" t="s">
        <v>2589</v>
      </c>
    </row>
    <row r="613" spans="1:7" x14ac:dyDescent="0.25">
      <c r="A613" s="101">
        <v>1731410</v>
      </c>
      <c r="B613" s="101" t="s">
        <v>2312</v>
      </c>
      <c r="C613" s="102">
        <v>130</v>
      </c>
      <c r="D613" s="102">
        <v>1016</v>
      </c>
      <c r="E613" s="103">
        <v>0.12795275590551181</v>
      </c>
      <c r="F613" s="102">
        <v>6805</v>
      </c>
      <c r="G613" s="104" t="s">
        <v>2589</v>
      </c>
    </row>
    <row r="614" spans="1:7" x14ac:dyDescent="0.25">
      <c r="A614" s="101">
        <v>1732370</v>
      </c>
      <c r="B614" s="101" t="s">
        <v>2313</v>
      </c>
      <c r="C614" s="102">
        <v>352</v>
      </c>
      <c r="D614" s="102">
        <v>1489</v>
      </c>
      <c r="E614" s="103">
        <v>0.23640026863666891</v>
      </c>
      <c r="F614" s="102">
        <v>11414</v>
      </c>
      <c r="G614" s="104" t="s">
        <v>2589</v>
      </c>
    </row>
    <row r="615" spans="1:7" x14ac:dyDescent="0.25">
      <c r="A615" s="101">
        <v>1732090</v>
      </c>
      <c r="B615" s="101" t="s">
        <v>2314</v>
      </c>
      <c r="C615" s="102">
        <v>25</v>
      </c>
      <c r="D615" s="102">
        <v>192</v>
      </c>
      <c r="E615" s="103">
        <v>0.13020833333333334</v>
      </c>
      <c r="F615" s="102">
        <v>1174</v>
      </c>
      <c r="G615" s="104" t="s">
        <v>2589</v>
      </c>
    </row>
    <row r="616" spans="1:7" x14ac:dyDescent="0.25">
      <c r="A616" s="101">
        <v>1700005</v>
      </c>
      <c r="B616" s="101" t="s">
        <v>2315</v>
      </c>
      <c r="C616" s="102">
        <v>209</v>
      </c>
      <c r="D616" s="102">
        <v>1926</v>
      </c>
      <c r="E616" s="103">
        <v>0.10851505711318796</v>
      </c>
      <c r="F616" s="102">
        <v>10654</v>
      </c>
      <c r="G616" s="104" t="s">
        <v>2589</v>
      </c>
    </row>
    <row r="617" spans="1:7" x14ac:dyDescent="0.25">
      <c r="A617" s="101">
        <v>1732490</v>
      </c>
      <c r="B617" s="101" t="s">
        <v>2316</v>
      </c>
      <c r="C617" s="102">
        <v>14</v>
      </c>
      <c r="D617" s="102">
        <v>103</v>
      </c>
      <c r="E617" s="103">
        <v>0.13592233009708737</v>
      </c>
      <c r="F617" s="102">
        <v>793</v>
      </c>
      <c r="G617" s="104" t="s">
        <v>2589</v>
      </c>
    </row>
    <row r="618" spans="1:7" x14ac:dyDescent="0.25">
      <c r="A618" s="101">
        <v>1732520</v>
      </c>
      <c r="B618" s="101" t="s">
        <v>2317</v>
      </c>
      <c r="C618" s="102">
        <v>32</v>
      </c>
      <c r="D618" s="102">
        <v>793</v>
      </c>
      <c r="E618" s="103">
        <v>4.0353089533417402E-2</v>
      </c>
      <c r="F618" s="102">
        <v>7072</v>
      </c>
      <c r="G618" s="104" t="s">
        <v>2589</v>
      </c>
    </row>
    <row r="619" spans="1:7" x14ac:dyDescent="0.25">
      <c r="A619" s="101">
        <v>1732550</v>
      </c>
      <c r="B619" s="101" t="s">
        <v>2318</v>
      </c>
      <c r="C619" s="102">
        <v>49</v>
      </c>
      <c r="D619" s="102">
        <v>776</v>
      </c>
      <c r="E619" s="103">
        <v>6.3144329896907214E-2</v>
      </c>
      <c r="F619" s="102">
        <v>5156</v>
      </c>
      <c r="G619" s="104" t="s">
        <v>2589</v>
      </c>
    </row>
    <row r="620" spans="1:7" x14ac:dyDescent="0.25">
      <c r="A620" s="101">
        <v>1724720</v>
      </c>
      <c r="B620" s="101" t="s">
        <v>2319</v>
      </c>
      <c r="C620" s="102">
        <v>741</v>
      </c>
      <c r="D620" s="102">
        <v>2667</v>
      </c>
      <c r="E620" s="103">
        <v>0.27784026996625422</v>
      </c>
      <c r="F620" s="102">
        <v>20426</v>
      </c>
      <c r="G620" s="104" t="s">
        <v>2590</v>
      </c>
    </row>
    <row r="621" spans="1:7" x14ac:dyDescent="0.25">
      <c r="A621" s="101">
        <v>1700330</v>
      </c>
      <c r="B621" s="101" t="s">
        <v>2320</v>
      </c>
      <c r="C621" s="102">
        <v>13</v>
      </c>
      <c r="D621" s="102">
        <v>275</v>
      </c>
      <c r="E621" s="103">
        <v>4.7272727272727272E-2</v>
      </c>
      <c r="F621" s="102">
        <v>2337</v>
      </c>
      <c r="G621" s="104" t="s">
        <v>2589</v>
      </c>
    </row>
    <row r="622" spans="1:7" x14ac:dyDescent="0.25">
      <c r="A622" s="101">
        <v>1732670</v>
      </c>
      <c r="B622" s="101" t="s">
        <v>2321</v>
      </c>
      <c r="C622" s="102">
        <v>147</v>
      </c>
      <c r="D622" s="102">
        <v>1109</v>
      </c>
      <c r="E622" s="103">
        <v>0.13255184851217314</v>
      </c>
      <c r="F622" s="102">
        <v>11505</v>
      </c>
      <c r="G622" s="104" t="s">
        <v>2589</v>
      </c>
    </row>
    <row r="623" spans="1:7" x14ac:dyDescent="0.25">
      <c r="A623" s="101">
        <v>1732700</v>
      </c>
      <c r="B623" s="101" t="s">
        <v>2322</v>
      </c>
      <c r="C623" s="102">
        <v>67</v>
      </c>
      <c r="D623" s="102">
        <v>598</v>
      </c>
      <c r="E623" s="103">
        <v>0.11204013377926421</v>
      </c>
      <c r="F623" s="102">
        <v>12128</v>
      </c>
      <c r="G623" s="104" t="s">
        <v>2589</v>
      </c>
    </row>
    <row r="624" spans="1:7" x14ac:dyDescent="0.25">
      <c r="A624" s="101">
        <v>1732770</v>
      </c>
      <c r="B624" s="101" t="s">
        <v>2323</v>
      </c>
      <c r="C624" s="102">
        <v>68</v>
      </c>
      <c r="D624" s="102">
        <v>723</v>
      </c>
      <c r="E624" s="103">
        <v>9.4052558782849238E-2</v>
      </c>
      <c r="F624" s="102">
        <v>3771</v>
      </c>
      <c r="G624" s="104" t="s">
        <v>2589</v>
      </c>
    </row>
    <row r="625" spans="1:7" x14ac:dyDescent="0.25">
      <c r="A625" s="101">
        <v>1732830</v>
      </c>
      <c r="B625" s="101" t="s">
        <v>2324</v>
      </c>
      <c r="C625" s="102">
        <v>86</v>
      </c>
      <c r="D625" s="102">
        <v>892</v>
      </c>
      <c r="E625" s="103">
        <v>9.641255605381166E-2</v>
      </c>
      <c r="F625" s="102">
        <v>5217</v>
      </c>
      <c r="G625" s="104" t="s">
        <v>2589</v>
      </c>
    </row>
    <row r="626" spans="1:7" x14ac:dyDescent="0.25">
      <c r="A626" s="101">
        <v>1732850</v>
      </c>
      <c r="B626" s="101" t="s">
        <v>2325</v>
      </c>
      <c r="C626" s="102">
        <v>109</v>
      </c>
      <c r="D626" s="102">
        <v>1680</v>
      </c>
      <c r="E626" s="103">
        <v>6.4880952380952386E-2</v>
      </c>
      <c r="F626" s="102">
        <v>18294</v>
      </c>
      <c r="G626" s="104" t="s">
        <v>2589</v>
      </c>
    </row>
    <row r="627" spans="1:7" x14ac:dyDescent="0.25">
      <c r="A627" s="101">
        <v>1732910</v>
      </c>
      <c r="B627" s="101" t="s">
        <v>2326</v>
      </c>
      <c r="C627" s="102">
        <v>794</v>
      </c>
      <c r="D627" s="102">
        <v>5951</v>
      </c>
      <c r="E627" s="103">
        <v>0.1334229541253571</v>
      </c>
      <c r="F627" s="102">
        <v>121579</v>
      </c>
      <c r="G627" s="104" t="s">
        <v>2590</v>
      </c>
    </row>
    <row r="628" spans="1:7" x14ac:dyDescent="0.25">
      <c r="A628" s="101">
        <v>1732960</v>
      </c>
      <c r="B628" s="101" t="s">
        <v>2327</v>
      </c>
      <c r="C628" s="102">
        <v>81</v>
      </c>
      <c r="D628" s="102">
        <v>745</v>
      </c>
      <c r="E628" s="103">
        <v>0.1087248322147651</v>
      </c>
      <c r="F628" s="102">
        <v>5013</v>
      </c>
      <c r="G628" s="104" t="s">
        <v>2589</v>
      </c>
    </row>
    <row r="629" spans="1:7" x14ac:dyDescent="0.25">
      <c r="A629" s="101">
        <v>1732970</v>
      </c>
      <c r="B629" s="101" t="s">
        <v>2328</v>
      </c>
      <c r="C629" s="102">
        <v>213</v>
      </c>
      <c r="D629" s="102">
        <v>1852</v>
      </c>
      <c r="E629" s="103">
        <v>0.11501079913606911</v>
      </c>
      <c r="F629" s="102">
        <v>17163</v>
      </c>
      <c r="G629" s="104" t="s">
        <v>2589</v>
      </c>
    </row>
    <row r="630" spans="1:7" x14ac:dyDescent="0.25">
      <c r="A630" s="101">
        <v>1733000</v>
      </c>
      <c r="B630" s="101" t="s">
        <v>2329</v>
      </c>
      <c r="C630" s="102">
        <v>1427</v>
      </c>
      <c r="D630" s="102">
        <v>7764</v>
      </c>
      <c r="E630" s="103">
        <v>0.18379701184956207</v>
      </c>
      <c r="F630" s="102">
        <v>48870</v>
      </c>
      <c r="G630" s="104" t="s">
        <v>2590</v>
      </c>
    </row>
    <row r="631" spans="1:7" x14ac:dyDescent="0.25">
      <c r="A631" s="101">
        <v>1733030</v>
      </c>
      <c r="B631" s="101" t="s">
        <v>2330</v>
      </c>
      <c r="C631" s="102">
        <v>33</v>
      </c>
      <c r="D631" s="102">
        <v>221</v>
      </c>
      <c r="E631" s="103">
        <v>0.14932126696832579</v>
      </c>
      <c r="F631" s="102">
        <v>2220</v>
      </c>
      <c r="G631" s="104" t="s">
        <v>2589</v>
      </c>
    </row>
    <row r="632" spans="1:7" x14ac:dyDescent="0.25">
      <c r="A632" s="101">
        <v>1733090</v>
      </c>
      <c r="B632" s="101" t="s">
        <v>2331</v>
      </c>
      <c r="C632" s="102">
        <v>78</v>
      </c>
      <c r="D632" s="102">
        <v>390</v>
      </c>
      <c r="E632" s="103">
        <v>0.2</v>
      </c>
      <c r="F632" s="102">
        <v>2316</v>
      </c>
      <c r="G632" s="104" t="s">
        <v>2589</v>
      </c>
    </row>
    <row r="633" spans="1:7" x14ac:dyDescent="0.25">
      <c r="A633" s="101">
        <v>1733120</v>
      </c>
      <c r="B633" s="101" t="s">
        <v>2332</v>
      </c>
      <c r="C633" s="102">
        <v>16</v>
      </c>
      <c r="D633" s="102">
        <v>187</v>
      </c>
      <c r="E633" s="103">
        <v>8.5561497326203204E-2</v>
      </c>
      <c r="F633" s="102">
        <v>3256</v>
      </c>
      <c r="G633" s="104" t="s">
        <v>2589</v>
      </c>
    </row>
    <row r="634" spans="1:7" x14ac:dyDescent="0.25">
      <c r="A634" s="101">
        <v>1733210</v>
      </c>
      <c r="B634" s="101" t="s">
        <v>2333</v>
      </c>
      <c r="C634" s="102">
        <v>448</v>
      </c>
      <c r="D634" s="102">
        <v>1433</v>
      </c>
      <c r="E634" s="103">
        <v>0.31263084438241451</v>
      </c>
      <c r="F634" s="102">
        <v>11972</v>
      </c>
      <c r="G634" s="104" t="s">
        <v>2589</v>
      </c>
    </row>
    <row r="635" spans="1:7" x14ac:dyDescent="0.25">
      <c r="A635" s="101">
        <v>1733240</v>
      </c>
      <c r="B635" s="101" t="s">
        <v>2334</v>
      </c>
      <c r="C635" s="102">
        <v>250</v>
      </c>
      <c r="D635" s="102">
        <v>1066</v>
      </c>
      <c r="E635" s="103">
        <v>0.23452157598499063</v>
      </c>
      <c r="F635" s="102">
        <v>16514</v>
      </c>
      <c r="G635" s="104" t="s">
        <v>2589</v>
      </c>
    </row>
    <row r="636" spans="1:7" x14ac:dyDescent="0.25">
      <c r="A636" s="101">
        <v>1733270</v>
      </c>
      <c r="B636" s="101" t="s">
        <v>2335</v>
      </c>
      <c r="C636" s="102">
        <v>347</v>
      </c>
      <c r="D636" s="102">
        <v>2019</v>
      </c>
      <c r="E636" s="103">
        <v>0.17186726102030708</v>
      </c>
      <c r="F636" s="102">
        <v>32596</v>
      </c>
      <c r="G636" s="104" t="s">
        <v>2590</v>
      </c>
    </row>
    <row r="637" spans="1:7" x14ac:dyDescent="0.25">
      <c r="A637" s="101">
        <v>1733300</v>
      </c>
      <c r="B637" s="101" t="s">
        <v>2336</v>
      </c>
      <c r="C637" s="102">
        <v>128</v>
      </c>
      <c r="D637" s="102">
        <v>1148</v>
      </c>
      <c r="E637" s="103">
        <v>0.11149825783972125</v>
      </c>
      <c r="F637" s="102">
        <v>7397</v>
      </c>
      <c r="G637" s="104" t="s">
        <v>2589</v>
      </c>
    </row>
    <row r="638" spans="1:7" x14ac:dyDescent="0.25">
      <c r="A638" s="101">
        <v>1722130</v>
      </c>
      <c r="B638" s="101" t="s">
        <v>2337</v>
      </c>
      <c r="C638" s="102">
        <v>178</v>
      </c>
      <c r="D638" s="102">
        <v>921</v>
      </c>
      <c r="E638" s="103">
        <v>0.19326818675352878</v>
      </c>
      <c r="F638" s="102">
        <v>7607</v>
      </c>
      <c r="G638" s="104" t="s">
        <v>2589</v>
      </c>
    </row>
    <row r="639" spans="1:7" x14ac:dyDescent="0.25">
      <c r="A639" s="101">
        <v>1733380</v>
      </c>
      <c r="B639" s="101" t="s">
        <v>2338</v>
      </c>
      <c r="C639" s="102">
        <v>97</v>
      </c>
      <c r="D639" s="102">
        <v>1470</v>
      </c>
      <c r="E639" s="103">
        <v>6.5986394557823125E-2</v>
      </c>
      <c r="F639" s="102">
        <v>9255</v>
      </c>
      <c r="G639" s="104" t="s">
        <v>2589</v>
      </c>
    </row>
    <row r="640" spans="1:7" x14ac:dyDescent="0.25">
      <c r="A640" s="101">
        <v>1733390</v>
      </c>
      <c r="B640" s="101" t="s">
        <v>2339</v>
      </c>
      <c r="C640" s="102">
        <v>117</v>
      </c>
      <c r="D640" s="102">
        <v>558</v>
      </c>
      <c r="E640" s="103">
        <v>0.20967741935483872</v>
      </c>
      <c r="F640" s="102">
        <v>4401</v>
      </c>
      <c r="G640" s="104" t="s">
        <v>2589</v>
      </c>
    </row>
    <row r="641" spans="1:7" x14ac:dyDescent="0.25">
      <c r="A641" s="101">
        <v>1733420</v>
      </c>
      <c r="B641" s="101" t="s">
        <v>2340</v>
      </c>
      <c r="C641" s="102">
        <v>643</v>
      </c>
      <c r="D641" s="102">
        <v>3942</v>
      </c>
      <c r="E641" s="103">
        <v>0.16311516996448502</v>
      </c>
      <c r="F641" s="102">
        <v>65881</v>
      </c>
      <c r="G641" s="104" t="s">
        <v>2590</v>
      </c>
    </row>
    <row r="642" spans="1:7" x14ac:dyDescent="0.25">
      <c r="A642" s="101">
        <v>1713290</v>
      </c>
      <c r="B642" s="101" t="s">
        <v>2341</v>
      </c>
      <c r="C642" s="102">
        <v>435</v>
      </c>
      <c r="D642" s="102">
        <v>2661</v>
      </c>
      <c r="E642" s="103">
        <v>0.16347237880496054</v>
      </c>
      <c r="F642" s="102">
        <v>15492</v>
      </c>
      <c r="G642" s="104" t="s">
        <v>2589</v>
      </c>
    </row>
    <row r="643" spans="1:7" x14ac:dyDescent="0.25">
      <c r="A643" s="101">
        <v>1733450</v>
      </c>
      <c r="B643" s="101" t="s">
        <v>2342</v>
      </c>
      <c r="C643" s="102">
        <v>85</v>
      </c>
      <c r="D643" s="102">
        <v>920</v>
      </c>
      <c r="E643" s="103">
        <v>9.2391304347826081E-2</v>
      </c>
      <c r="F643" s="102">
        <v>11626</v>
      </c>
      <c r="G643" s="104" t="s">
        <v>2589</v>
      </c>
    </row>
    <row r="644" spans="1:7" x14ac:dyDescent="0.25">
      <c r="A644" s="101">
        <v>1733510</v>
      </c>
      <c r="B644" s="101" t="s">
        <v>2343</v>
      </c>
      <c r="C644" s="102">
        <v>29</v>
      </c>
      <c r="D644" s="102">
        <v>662</v>
      </c>
      <c r="E644" s="103">
        <v>4.3806646525679761E-2</v>
      </c>
      <c r="F644" s="102">
        <v>11691</v>
      </c>
      <c r="G644" s="104" t="s">
        <v>2589</v>
      </c>
    </row>
    <row r="645" spans="1:7" x14ac:dyDescent="0.25">
      <c r="A645" s="101">
        <v>1733690</v>
      </c>
      <c r="B645" s="101" t="s">
        <v>2344</v>
      </c>
      <c r="C645" s="102">
        <v>502</v>
      </c>
      <c r="D645" s="102">
        <v>2487</v>
      </c>
      <c r="E645" s="103">
        <v>0.2018496180136711</v>
      </c>
      <c r="F645" s="102">
        <v>21624</v>
      </c>
      <c r="G645" s="104" t="s">
        <v>2590</v>
      </c>
    </row>
    <row r="646" spans="1:7" x14ac:dyDescent="0.25">
      <c r="A646" s="101">
        <v>1700109</v>
      </c>
      <c r="B646" s="101" t="s">
        <v>2345</v>
      </c>
      <c r="C646" s="102">
        <v>54</v>
      </c>
      <c r="D646" s="102">
        <v>588</v>
      </c>
      <c r="E646" s="103">
        <v>9.1836734693877556E-2</v>
      </c>
      <c r="F646" s="102">
        <v>3333</v>
      </c>
      <c r="G646" s="104" t="s">
        <v>2589</v>
      </c>
    </row>
    <row r="647" spans="1:7" x14ac:dyDescent="0.25">
      <c r="A647" s="101">
        <v>1733720</v>
      </c>
      <c r="B647" s="101" t="s">
        <v>2346</v>
      </c>
      <c r="C647" s="102">
        <v>79</v>
      </c>
      <c r="D647" s="102">
        <v>1080</v>
      </c>
      <c r="E647" s="103">
        <v>7.3148148148148143E-2</v>
      </c>
      <c r="F647" s="102">
        <v>19494</v>
      </c>
      <c r="G647" s="104" t="s">
        <v>2589</v>
      </c>
    </row>
    <row r="648" spans="1:7" x14ac:dyDescent="0.25">
      <c r="A648" s="101">
        <v>1733750</v>
      </c>
      <c r="B648" s="101" t="s">
        <v>2347</v>
      </c>
      <c r="C648" s="102">
        <v>27</v>
      </c>
      <c r="D648" s="102">
        <v>360</v>
      </c>
      <c r="E648" s="103">
        <v>7.4999999999999997E-2</v>
      </c>
      <c r="F648" s="102">
        <v>3329</v>
      </c>
      <c r="G648" s="104" t="s">
        <v>2589</v>
      </c>
    </row>
    <row r="649" spans="1:7" x14ac:dyDescent="0.25">
      <c r="A649" s="101">
        <v>1733950</v>
      </c>
      <c r="B649" s="101" t="s">
        <v>2348</v>
      </c>
      <c r="C649" s="102">
        <v>95</v>
      </c>
      <c r="D649" s="102">
        <v>1040</v>
      </c>
      <c r="E649" s="103">
        <v>9.1346153846153841E-2</v>
      </c>
      <c r="F649" s="102">
        <v>6426</v>
      </c>
      <c r="G649" s="104" t="s">
        <v>2589</v>
      </c>
    </row>
    <row r="650" spans="1:7" x14ac:dyDescent="0.25">
      <c r="A650" s="101">
        <v>1733810</v>
      </c>
      <c r="B650" s="101" t="s">
        <v>2349</v>
      </c>
      <c r="C650" s="102">
        <v>55</v>
      </c>
      <c r="D650" s="102">
        <v>1532</v>
      </c>
      <c r="E650" s="103">
        <v>3.5900783289817231E-2</v>
      </c>
      <c r="F650" s="102">
        <v>11323</v>
      </c>
      <c r="G650" s="104" t="s">
        <v>2589</v>
      </c>
    </row>
    <row r="651" spans="1:7" x14ac:dyDescent="0.25">
      <c r="A651" s="101">
        <v>1733840</v>
      </c>
      <c r="B651" s="101" t="s">
        <v>2350</v>
      </c>
      <c r="C651" s="102">
        <v>96</v>
      </c>
      <c r="D651" s="102">
        <v>733</v>
      </c>
      <c r="E651" s="103">
        <v>0.13096862210095497</v>
      </c>
      <c r="F651" s="102">
        <v>8089</v>
      </c>
      <c r="G651" s="104" t="s">
        <v>2589</v>
      </c>
    </row>
    <row r="652" spans="1:7" x14ac:dyDescent="0.25">
      <c r="A652" s="101">
        <v>1700001</v>
      </c>
      <c r="B652" s="101" t="s">
        <v>2351</v>
      </c>
      <c r="C652" s="102">
        <v>68</v>
      </c>
      <c r="D652" s="102">
        <v>465</v>
      </c>
      <c r="E652" s="103">
        <v>0.14623655913978495</v>
      </c>
      <c r="F652" s="102">
        <v>3696</v>
      </c>
      <c r="G652" s="104" t="s">
        <v>2589</v>
      </c>
    </row>
    <row r="653" spans="1:7" x14ac:dyDescent="0.25">
      <c r="A653" s="101">
        <v>1733870</v>
      </c>
      <c r="B653" s="101" t="s">
        <v>2352</v>
      </c>
      <c r="C653" s="102">
        <v>105</v>
      </c>
      <c r="D653" s="102">
        <v>1487</v>
      </c>
      <c r="E653" s="103">
        <v>7.0611970410221922E-2</v>
      </c>
      <c r="F653" s="102">
        <v>14696</v>
      </c>
      <c r="G653" s="104" t="s">
        <v>2589</v>
      </c>
    </row>
    <row r="654" spans="1:7" x14ac:dyDescent="0.25">
      <c r="A654" s="101">
        <v>1733930</v>
      </c>
      <c r="B654" s="101" t="s">
        <v>2353</v>
      </c>
      <c r="C654" s="102">
        <v>72</v>
      </c>
      <c r="D654" s="102">
        <v>1151</v>
      </c>
      <c r="E654" s="103">
        <v>6.2554300608166816E-2</v>
      </c>
      <c r="F654" s="102">
        <v>6569</v>
      </c>
      <c r="G654" s="104" t="s">
        <v>2589</v>
      </c>
    </row>
    <row r="655" spans="1:7" x14ac:dyDescent="0.25">
      <c r="A655" s="101">
        <v>1734020</v>
      </c>
      <c r="B655" s="101" t="s">
        <v>2354</v>
      </c>
      <c r="C655" s="102">
        <v>106</v>
      </c>
      <c r="D655" s="102">
        <v>1781</v>
      </c>
      <c r="E655" s="103">
        <v>5.9517125210555868E-2</v>
      </c>
      <c r="F655" s="102">
        <v>29848</v>
      </c>
      <c r="G655" s="104" t="s">
        <v>2590</v>
      </c>
    </row>
    <row r="656" spans="1:7" x14ac:dyDescent="0.25">
      <c r="A656" s="101">
        <v>1733990</v>
      </c>
      <c r="B656" s="101" t="s">
        <v>2355</v>
      </c>
      <c r="C656" s="102">
        <v>96</v>
      </c>
      <c r="D656" s="102">
        <v>1894</v>
      </c>
      <c r="E656" s="103">
        <v>5.0686378035902854E-2</v>
      </c>
      <c r="F656" s="102">
        <v>14298</v>
      </c>
      <c r="G656" s="104" t="s">
        <v>2589</v>
      </c>
    </row>
    <row r="657" spans="1:7" x14ac:dyDescent="0.25">
      <c r="A657" s="101">
        <v>1734100</v>
      </c>
      <c r="B657" s="101" t="s">
        <v>2356</v>
      </c>
      <c r="C657" s="102">
        <v>121</v>
      </c>
      <c r="D657" s="102">
        <v>1398</v>
      </c>
      <c r="E657" s="103">
        <v>8.6552217453505012E-2</v>
      </c>
      <c r="F657" s="102">
        <v>7582</v>
      </c>
      <c r="G657" s="104" t="s">
        <v>2589</v>
      </c>
    </row>
    <row r="658" spans="1:7" x14ac:dyDescent="0.25">
      <c r="A658" s="101">
        <v>1734110</v>
      </c>
      <c r="B658" s="101" t="s">
        <v>2357</v>
      </c>
      <c r="C658" s="102">
        <v>43</v>
      </c>
      <c r="D658" s="102">
        <v>236</v>
      </c>
      <c r="E658" s="103">
        <v>0.18220338983050846</v>
      </c>
      <c r="F658" s="102">
        <v>2402</v>
      </c>
      <c r="G658" s="104" t="s">
        <v>2589</v>
      </c>
    </row>
    <row r="659" spans="1:7" x14ac:dyDescent="0.25">
      <c r="A659" s="101">
        <v>1734140</v>
      </c>
      <c r="B659" s="101" t="s">
        <v>2358</v>
      </c>
      <c r="C659" s="102">
        <v>32</v>
      </c>
      <c r="D659" s="102">
        <v>551</v>
      </c>
      <c r="E659" s="103">
        <v>5.8076225045372049E-2</v>
      </c>
      <c r="F659" s="102">
        <v>3202</v>
      </c>
      <c r="G659" s="104" t="s">
        <v>2589</v>
      </c>
    </row>
    <row r="660" spans="1:7" x14ac:dyDescent="0.25">
      <c r="A660" s="101">
        <v>1734170</v>
      </c>
      <c r="B660" s="101" t="s">
        <v>2359</v>
      </c>
      <c r="C660" s="102">
        <v>27</v>
      </c>
      <c r="D660" s="102">
        <v>188</v>
      </c>
      <c r="E660" s="103">
        <v>0.14361702127659576</v>
      </c>
      <c r="F660" s="102">
        <v>1806</v>
      </c>
      <c r="G660" s="104" t="s">
        <v>2589</v>
      </c>
    </row>
    <row r="661" spans="1:7" x14ac:dyDescent="0.25">
      <c r="A661" s="101">
        <v>1734230</v>
      </c>
      <c r="B661" s="101" t="s">
        <v>2360</v>
      </c>
      <c r="C661" s="102">
        <v>212</v>
      </c>
      <c r="D661" s="102">
        <v>1574</v>
      </c>
      <c r="E661" s="103">
        <v>0.13468869123252858</v>
      </c>
      <c r="F661" s="102">
        <v>11254</v>
      </c>
      <c r="G661" s="104" t="s">
        <v>2589</v>
      </c>
    </row>
    <row r="662" spans="1:7" x14ac:dyDescent="0.25">
      <c r="A662" s="101">
        <v>1734260</v>
      </c>
      <c r="B662" s="101" t="s">
        <v>2361</v>
      </c>
      <c r="C662" s="102">
        <v>191</v>
      </c>
      <c r="D662" s="102">
        <v>1533</v>
      </c>
      <c r="E662" s="103">
        <v>0.12459230267449445</v>
      </c>
      <c r="F662" s="102">
        <v>13216</v>
      </c>
      <c r="G662" s="104" t="s">
        <v>2589</v>
      </c>
    </row>
    <row r="663" spans="1:7" x14ac:dyDescent="0.25">
      <c r="A663" s="101">
        <v>1734290</v>
      </c>
      <c r="B663" s="101" t="s">
        <v>2362</v>
      </c>
      <c r="C663" s="102">
        <v>83</v>
      </c>
      <c r="D663" s="102">
        <v>888</v>
      </c>
      <c r="E663" s="103">
        <v>9.3468468468468471E-2</v>
      </c>
      <c r="F663" s="102">
        <v>16439</v>
      </c>
      <c r="G663" s="104" t="s">
        <v>2589</v>
      </c>
    </row>
    <row r="664" spans="1:7" x14ac:dyDescent="0.25">
      <c r="A664" s="101">
        <v>1734320</v>
      </c>
      <c r="B664" s="101" t="s">
        <v>2363</v>
      </c>
      <c r="C664" s="102">
        <v>52</v>
      </c>
      <c r="D664" s="102">
        <v>2095</v>
      </c>
      <c r="E664" s="103">
        <v>2.4821002386634844E-2</v>
      </c>
      <c r="F664" s="102">
        <v>10660</v>
      </c>
      <c r="G664" s="104" t="s">
        <v>2589</v>
      </c>
    </row>
    <row r="665" spans="1:7" x14ac:dyDescent="0.25">
      <c r="A665" s="101">
        <v>1734350</v>
      </c>
      <c r="B665" s="101" t="s">
        <v>2364</v>
      </c>
      <c r="C665" s="102">
        <v>294</v>
      </c>
      <c r="D665" s="102">
        <v>904</v>
      </c>
      <c r="E665" s="103">
        <v>0.3252212389380531</v>
      </c>
      <c r="F665" s="102">
        <v>8190</v>
      </c>
      <c r="G665" s="104" t="s">
        <v>2589</v>
      </c>
    </row>
    <row r="666" spans="1:7" x14ac:dyDescent="0.25">
      <c r="A666" s="101">
        <v>1734380</v>
      </c>
      <c r="B666" s="101" t="s">
        <v>2365</v>
      </c>
      <c r="C666" s="102">
        <v>110</v>
      </c>
      <c r="D666" s="102">
        <v>646</v>
      </c>
      <c r="E666" s="103">
        <v>0.17027863777089783</v>
      </c>
      <c r="F666" s="102">
        <v>13311</v>
      </c>
      <c r="G666" s="104" t="s">
        <v>2589</v>
      </c>
    </row>
    <row r="667" spans="1:7" x14ac:dyDescent="0.25">
      <c r="A667" s="101">
        <v>1734410</v>
      </c>
      <c r="B667" s="101" t="s">
        <v>2366</v>
      </c>
      <c r="C667" s="102">
        <v>1880</v>
      </c>
      <c r="D667" s="102">
        <v>6793</v>
      </c>
      <c r="E667" s="103">
        <v>0.27675548358604446</v>
      </c>
      <c r="F667" s="102">
        <v>42436</v>
      </c>
      <c r="G667" s="104" t="s">
        <v>2590</v>
      </c>
    </row>
    <row r="668" spans="1:7" x14ac:dyDescent="0.25">
      <c r="A668" s="101">
        <v>1734470</v>
      </c>
      <c r="B668" s="101" t="s">
        <v>2367</v>
      </c>
      <c r="C668" s="102">
        <v>51</v>
      </c>
      <c r="D668" s="102">
        <v>270</v>
      </c>
      <c r="E668" s="103">
        <v>0.18888888888888888</v>
      </c>
      <c r="F668" s="102">
        <v>2373</v>
      </c>
      <c r="G668" s="104" t="s">
        <v>2589</v>
      </c>
    </row>
    <row r="669" spans="1:7" x14ac:dyDescent="0.25">
      <c r="A669" s="101">
        <v>1734510</v>
      </c>
      <c r="B669" s="101" t="s">
        <v>2368</v>
      </c>
      <c r="C669" s="102">
        <v>8117</v>
      </c>
      <c r="D669" s="102">
        <v>31124</v>
      </c>
      <c r="E669" s="103">
        <v>0.26079552756715074</v>
      </c>
      <c r="F669" s="102">
        <v>184797</v>
      </c>
      <c r="G669" s="104" t="s">
        <v>2590</v>
      </c>
    </row>
    <row r="670" spans="1:7" x14ac:dyDescent="0.25">
      <c r="A670" s="101">
        <v>1734440</v>
      </c>
      <c r="B670" s="101" t="s">
        <v>2369</v>
      </c>
      <c r="C670" s="102">
        <v>79</v>
      </c>
      <c r="D670" s="102">
        <v>1243</v>
      </c>
      <c r="E670" s="103">
        <v>6.3555913113435239E-2</v>
      </c>
      <c r="F670" s="102">
        <v>7152</v>
      </c>
      <c r="G670" s="104" t="s">
        <v>2589</v>
      </c>
    </row>
    <row r="671" spans="1:7" x14ac:dyDescent="0.25">
      <c r="A671" s="101">
        <v>1734540</v>
      </c>
      <c r="B671" s="101" t="s">
        <v>2370</v>
      </c>
      <c r="C671" s="102">
        <v>111</v>
      </c>
      <c r="D671" s="102">
        <v>1632</v>
      </c>
      <c r="E671" s="103">
        <v>6.8014705882352935E-2</v>
      </c>
      <c r="F671" s="102">
        <v>12556</v>
      </c>
      <c r="G671" s="104" t="s">
        <v>2589</v>
      </c>
    </row>
    <row r="672" spans="1:7" x14ac:dyDescent="0.25">
      <c r="A672" s="101">
        <v>1734590</v>
      </c>
      <c r="B672" s="101" t="s">
        <v>2371</v>
      </c>
      <c r="C672" s="102">
        <v>49</v>
      </c>
      <c r="D672" s="102">
        <v>321</v>
      </c>
      <c r="E672" s="103">
        <v>0.15264797507788161</v>
      </c>
      <c r="F672" s="102">
        <v>2738</v>
      </c>
      <c r="G672" s="104" t="s">
        <v>2589</v>
      </c>
    </row>
    <row r="673" spans="1:7" x14ac:dyDescent="0.25">
      <c r="A673" s="101">
        <v>1734620</v>
      </c>
      <c r="B673" s="101" t="s">
        <v>2372</v>
      </c>
      <c r="C673" s="102">
        <v>9</v>
      </c>
      <c r="D673" s="102">
        <v>202</v>
      </c>
      <c r="E673" s="103">
        <v>4.4554455445544552E-2</v>
      </c>
      <c r="F673" s="102">
        <v>1954</v>
      </c>
      <c r="G673" s="104" t="s">
        <v>2589</v>
      </c>
    </row>
    <row r="674" spans="1:7" x14ac:dyDescent="0.25">
      <c r="A674" s="101">
        <v>1734650</v>
      </c>
      <c r="B674" s="101" t="s">
        <v>2373</v>
      </c>
      <c r="C674" s="102">
        <v>6</v>
      </c>
      <c r="D674" s="102">
        <v>57</v>
      </c>
      <c r="E674" s="103">
        <v>0.10526315789473684</v>
      </c>
      <c r="F674" s="102">
        <v>512</v>
      </c>
      <c r="G674" s="104" t="s">
        <v>2589</v>
      </c>
    </row>
    <row r="675" spans="1:7" x14ac:dyDescent="0.25">
      <c r="A675" s="101">
        <v>1734710</v>
      </c>
      <c r="B675" s="101" t="s">
        <v>2374</v>
      </c>
      <c r="C675" s="102">
        <v>38</v>
      </c>
      <c r="D675" s="102">
        <v>794</v>
      </c>
      <c r="E675" s="103">
        <v>4.7858942065491183E-2</v>
      </c>
      <c r="F675" s="102">
        <v>7210</v>
      </c>
      <c r="G675" s="104" t="s">
        <v>2589</v>
      </c>
    </row>
    <row r="676" spans="1:7" x14ac:dyDescent="0.25">
      <c r="A676" s="101">
        <v>1734770</v>
      </c>
      <c r="B676" s="101" t="s">
        <v>2375</v>
      </c>
      <c r="C676" s="102">
        <v>17</v>
      </c>
      <c r="D676" s="102">
        <v>204</v>
      </c>
      <c r="E676" s="103">
        <v>8.3333333333333329E-2</v>
      </c>
      <c r="F676" s="102">
        <v>2151</v>
      </c>
      <c r="G676" s="104" t="s">
        <v>2589</v>
      </c>
    </row>
    <row r="677" spans="1:7" x14ac:dyDescent="0.25">
      <c r="A677" s="101">
        <v>1734870</v>
      </c>
      <c r="B677" s="101" t="s">
        <v>2376</v>
      </c>
      <c r="C677" s="102">
        <v>62</v>
      </c>
      <c r="D677" s="102">
        <v>381</v>
      </c>
      <c r="E677" s="103">
        <v>0.16272965879265092</v>
      </c>
      <c r="F677" s="102">
        <v>2156</v>
      </c>
      <c r="G677" s="104" t="s">
        <v>2589</v>
      </c>
    </row>
    <row r="678" spans="1:7" x14ac:dyDescent="0.25">
      <c r="A678" s="101">
        <v>1734990</v>
      </c>
      <c r="B678" s="101" t="s">
        <v>2377</v>
      </c>
      <c r="C678" s="102">
        <v>1192</v>
      </c>
      <c r="D678" s="102">
        <v>6335</v>
      </c>
      <c r="E678" s="103">
        <v>0.18816101026045778</v>
      </c>
      <c r="F678" s="102">
        <v>34906</v>
      </c>
      <c r="G678" s="104" t="s">
        <v>2590</v>
      </c>
    </row>
    <row r="679" spans="1:7" x14ac:dyDescent="0.25">
      <c r="A679" s="101">
        <v>1729940</v>
      </c>
      <c r="B679" s="101" t="s">
        <v>2378</v>
      </c>
      <c r="C679" s="102">
        <v>46</v>
      </c>
      <c r="D679" s="102">
        <v>574</v>
      </c>
      <c r="E679" s="103">
        <v>8.0139372822299645E-2</v>
      </c>
      <c r="F679" s="102">
        <v>3582</v>
      </c>
      <c r="G679" s="104" t="s">
        <v>2589</v>
      </c>
    </row>
    <row r="680" spans="1:7" x14ac:dyDescent="0.25">
      <c r="A680" s="101">
        <v>1735010</v>
      </c>
      <c r="B680" s="101" t="s">
        <v>2379</v>
      </c>
      <c r="C680" s="102">
        <v>306</v>
      </c>
      <c r="D680" s="102">
        <v>1861</v>
      </c>
      <c r="E680" s="103">
        <v>0.16442772702847933</v>
      </c>
      <c r="F680" s="102">
        <v>11492</v>
      </c>
      <c r="G680" s="104" t="s">
        <v>2589</v>
      </c>
    </row>
    <row r="681" spans="1:7" x14ac:dyDescent="0.25">
      <c r="A681" s="101">
        <v>1735100</v>
      </c>
      <c r="B681" s="101" t="s">
        <v>2380</v>
      </c>
      <c r="C681" s="102">
        <v>7</v>
      </c>
      <c r="D681" s="102">
        <v>71</v>
      </c>
      <c r="E681" s="103">
        <v>9.8591549295774641E-2</v>
      </c>
      <c r="F681" s="102">
        <v>854</v>
      </c>
      <c r="G681" s="104" t="s">
        <v>2589</v>
      </c>
    </row>
    <row r="682" spans="1:7" x14ac:dyDescent="0.25">
      <c r="A682" s="101">
        <v>1735190</v>
      </c>
      <c r="B682" s="101" t="s">
        <v>2381</v>
      </c>
      <c r="C682" s="102">
        <v>118</v>
      </c>
      <c r="D682" s="102">
        <v>889</v>
      </c>
      <c r="E682" s="103">
        <v>0.1327334083239595</v>
      </c>
      <c r="F682" s="102">
        <v>14418</v>
      </c>
      <c r="G682" s="104" t="s">
        <v>2589</v>
      </c>
    </row>
    <row r="683" spans="1:7" x14ac:dyDescent="0.25">
      <c r="A683" s="101">
        <v>1735160</v>
      </c>
      <c r="B683" s="101" t="s">
        <v>2382</v>
      </c>
      <c r="C683" s="102">
        <v>176</v>
      </c>
      <c r="D683" s="102">
        <v>969</v>
      </c>
      <c r="E683" s="103">
        <v>0.18163054695562436</v>
      </c>
      <c r="F683" s="102">
        <v>8453</v>
      </c>
      <c r="G683" s="104" t="s">
        <v>2589</v>
      </c>
    </row>
    <row r="684" spans="1:7" x14ac:dyDescent="0.25">
      <c r="A684" s="101">
        <v>1735220</v>
      </c>
      <c r="B684" s="101" t="s">
        <v>2383</v>
      </c>
      <c r="C684" s="102">
        <v>75</v>
      </c>
      <c r="D684" s="102">
        <v>591</v>
      </c>
      <c r="E684" s="103">
        <v>0.12690355329949238</v>
      </c>
      <c r="F684" s="102">
        <v>8958</v>
      </c>
      <c r="G684" s="104" t="s">
        <v>2589</v>
      </c>
    </row>
    <row r="685" spans="1:7" x14ac:dyDescent="0.25">
      <c r="A685" s="101">
        <v>1701418</v>
      </c>
      <c r="B685" s="101" t="s">
        <v>2384</v>
      </c>
      <c r="C685" s="102">
        <v>76</v>
      </c>
      <c r="D685" s="102">
        <v>865</v>
      </c>
      <c r="E685" s="103">
        <v>8.7861271676300576E-2</v>
      </c>
      <c r="F685" s="102">
        <v>4852</v>
      </c>
      <c r="G685" s="104" t="s">
        <v>2589</v>
      </c>
    </row>
    <row r="686" spans="1:7" x14ac:dyDescent="0.25">
      <c r="A686" s="101">
        <v>1735310</v>
      </c>
      <c r="B686" s="101" t="s">
        <v>2385</v>
      </c>
      <c r="C686" s="102">
        <v>86</v>
      </c>
      <c r="D686" s="102">
        <v>455</v>
      </c>
      <c r="E686" s="103">
        <v>0.18901098901098901</v>
      </c>
      <c r="F686" s="102">
        <v>2412</v>
      </c>
      <c r="G686" s="104" t="s">
        <v>2589</v>
      </c>
    </row>
    <row r="687" spans="1:7" x14ac:dyDescent="0.25">
      <c r="A687" s="101">
        <v>1735340</v>
      </c>
      <c r="B687" s="101" t="s">
        <v>2386</v>
      </c>
      <c r="C687" s="102">
        <v>99</v>
      </c>
      <c r="D687" s="102">
        <v>461</v>
      </c>
      <c r="E687" s="103">
        <v>0.21475054229934923</v>
      </c>
      <c r="F687" s="102">
        <v>3775</v>
      </c>
      <c r="G687" s="104" t="s">
        <v>2589</v>
      </c>
    </row>
    <row r="688" spans="1:7" x14ac:dyDescent="0.25">
      <c r="A688" s="101">
        <v>1735370</v>
      </c>
      <c r="B688" s="101" t="s">
        <v>2387</v>
      </c>
      <c r="C688" s="102">
        <v>239</v>
      </c>
      <c r="D688" s="102">
        <v>2187</v>
      </c>
      <c r="E688" s="103">
        <v>0.10928212162780064</v>
      </c>
      <c r="F688" s="102">
        <v>13227</v>
      </c>
      <c r="G688" s="104" t="s">
        <v>2589</v>
      </c>
    </row>
    <row r="689" spans="1:7" x14ac:dyDescent="0.25">
      <c r="A689" s="101">
        <v>1700324</v>
      </c>
      <c r="B689" s="101" t="s">
        <v>2388</v>
      </c>
      <c r="C689" s="102">
        <v>54</v>
      </c>
      <c r="D689" s="102">
        <v>634</v>
      </c>
      <c r="E689" s="103">
        <v>8.5173501577287064E-2</v>
      </c>
      <c r="F689" s="102">
        <v>3729</v>
      </c>
      <c r="G689" s="104" t="s">
        <v>2589</v>
      </c>
    </row>
    <row r="690" spans="1:7" x14ac:dyDescent="0.25">
      <c r="A690" s="101">
        <v>1735400</v>
      </c>
      <c r="B690" s="101" t="s">
        <v>2389</v>
      </c>
      <c r="C690" s="102">
        <v>81</v>
      </c>
      <c r="D690" s="102">
        <v>763</v>
      </c>
      <c r="E690" s="103">
        <v>0.10615989515072084</v>
      </c>
      <c r="F690" s="102">
        <v>6378</v>
      </c>
      <c r="G690" s="104" t="s">
        <v>2589</v>
      </c>
    </row>
    <row r="691" spans="1:7" x14ac:dyDescent="0.25">
      <c r="A691" s="101">
        <v>1700065</v>
      </c>
      <c r="B691" s="101" t="s">
        <v>2390</v>
      </c>
      <c r="C691" s="102">
        <v>18</v>
      </c>
      <c r="D691" s="102">
        <v>121</v>
      </c>
      <c r="E691" s="103">
        <v>0.1487603305785124</v>
      </c>
      <c r="F691" s="102">
        <v>948</v>
      </c>
      <c r="G691" s="104" t="s">
        <v>2589</v>
      </c>
    </row>
    <row r="692" spans="1:7" x14ac:dyDescent="0.25">
      <c r="A692" s="101">
        <v>1735610</v>
      </c>
      <c r="B692" s="101" t="s">
        <v>2391</v>
      </c>
      <c r="C692" s="102">
        <v>21</v>
      </c>
      <c r="D692" s="102">
        <v>256</v>
      </c>
      <c r="E692" s="103">
        <v>8.203125E-2</v>
      </c>
      <c r="F692" s="102">
        <v>1803</v>
      </c>
      <c r="G692" s="104" t="s">
        <v>2589</v>
      </c>
    </row>
    <row r="693" spans="1:7" x14ac:dyDescent="0.25">
      <c r="A693" s="101">
        <v>1734740</v>
      </c>
      <c r="B693" s="101" t="s">
        <v>2392</v>
      </c>
      <c r="C693" s="102">
        <v>1280</v>
      </c>
      <c r="D693" s="102">
        <v>14565</v>
      </c>
      <c r="E693" s="103">
        <v>8.7881908685204263E-2</v>
      </c>
      <c r="F693" s="102">
        <v>132754</v>
      </c>
      <c r="G693" s="104" t="s">
        <v>2590</v>
      </c>
    </row>
    <row r="694" spans="1:7" x14ac:dyDescent="0.25">
      <c r="A694" s="101">
        <v>1735640</v>
      </c>
      <c r="B694" s="101" t="s">
        <v>2393</v>
      </c>
      <c r="C694" s="102">
        <v>182</v>
      </c>
      <c r="D694" s="102">
        <v>1217</v>
      </c>
      <c r="E694" s="103">
        <v>0.1495480690221857</v>
      </c>
      <c r="F694" s="102">
        <v>12756</v>
      </c>
      <c r="G694" s="104" t="s">
        <v>2589</v>
      </c>
    </row>
    <row r="695" spans="1:7" x14ac:dyDescent="0.25">
      <c r="A695" s="101">
        <v>1713710</v>
      </c>
      <c r="B695" s="101" t="s">
        <v>2394</v>
      </c>
      <c r="C695" s="102">
        <v>4403</v>
      </c>
      <c r="D695" s="102">
        <v>37388</v>
      </c>
      <c r="E695" s="103">
        <v>0.11776505830747834</v>
      </c>
      <c r="F695" s="102">
        <v>229058</v>
      </c>
      <c r="G695" s="104" t="s">
        <v>2590</v>
      </c>
    </row>
    <row r="696" spans="1:7" x14ac:dyDescent="0.25">
      <c r="A696" s="101">
        <v>1700332</v>
      </c>
      <c r="B696" s="101" t="s">
        <v>2395</v>
      </c>
      <c r="C696" s="102">
        <v>125</v>
      </c>
      <c r="D696" s="102">
        <v>925</v>
      </c>
      <c r="E696" s="103">
        <v>0.13513513513513514</v>
      </c>
      <c r="F696" s="102">
        <v>7060</v>
      </c>
      <c r="G696" s="104" t="s">
        <v>2589</v>
      </c>
    </row>
    <row r="697" spans="1:7" x14ac:dyDescent="0.25">
      <c r="A697" s="101">
        <v>1706600</v>
      </c>
      <c r="B697" s="101" t="s">
        <v>2396</v>
      </c>
      <c r="C697" s="102">
        <v>25</v>
      </c>
      <c r="D697" s="102">
        <v>199</v>
      </c>
      <c r="E697" s="103">
        <v>0.12562814070351758</v>
      </c>
      <c r="F697" s="102">
        <v>1240</v>
      </c>
      <c r="G697" s="104" t="s">
        <v>2589</v>
      </c>
    </row>
    <row r="698" spans="1:7" x14ac:dyDescent="0.25">
      <c r="A698" s="101">
        <v>1740350</v>
      </c>
      <c r="B698" s="101" t="s">
        <v>685</v>
      </c>
      <c r="C698" s="102">
        <v>416</v>
      </c>
      <c r="D698" s="102">
        <v>3688</v>
      </c>
      <c r="E698" s="103">
        <v>0.11279826464208242</v>
      </c>
      <c r="F698" s="102">
        <v>36862</v>
      </c>
      <c r="G698" s="104" t="s">
        <v>2590</v>
      </c>
    </row>
    <row r="699" spans="1:7" x14ac:dyDescent="0.25">
      <c r="A699" s="101">
        <v>1735770</v>
      </c>
      <c r="B699" s="101" t="s">
        <v>2397</v>
      </c>
      <c r="C699" s="102">
        <v>25</v>
      </c>
      <c r="D699" s="102">
        <v>243</v>
      </c>
      <c r="E699" s="103">
        <v>0.102880658436214</v>
      </c>
      <c r="F699" s="102">
        <v>1911</v>
      </c>
      <c r="G699" s="104" t="s">
        <v>2589</v>
      </c>
    </row>
    <row r="700" spans="1:7" x14ac:dyDescent="0.25">
      <c r="A700" s="101">
        <v>1735820</v>
      </c>
      <c r="B700" s="101" t="s">
        <v>2398</v>
      </c>
      <c r="C700" s="102">
        <v>94</v>
      </c>
      <c r="D700" s="102">
        <v>452</v>
      </c>
      <c r="E700" s="103">
        <v>0.20796460176991149</v>
      </c>
      <c r="F700" s="102">
        <v>3537</v>
      </c>
      <c r="G700" s="104" t="s">
        <v>2589</v>
      </c>
    </row>
    <row r="701" spans="1:7" x14ac:dyDescent="0.25">
      <c r="A701" s="101">
        <v>1735850</v>
      </c>
      <c r="B701" s="101" t="s">
        <v>2399</v>
      </c>
      <c r="C701" s="102">
        <v>38</v>
      </c>
      <c r="D701" s="102">
        <v>449</v>
      </c>
      <c r="E701" s="103">
        <v>8.4632516703786187E-2</v>
      </c>
      <c r="F701" s="102">
        <v>7107</v>
      </c>
      <c r="G701" s="104" t="s">
        <v>2589</v>
      </c>
    </row>
    <row r="702" spans="1:7" x14ac:dyDescent="0.25">
      <c r="A702" s="101">
        <v>1715880</v>
      </c>
      <c r="B702" s="101" t="s">
        <v>2597</v>
      </c>
      <c r="C702" s="102">
        <v>139</v>
      </c>
      <c r="D702" s="102">
        <v>722</v>
      </c>
      <c r="E702" s="103">
        <v>0.19252077562326869</v>
      </c>
      <c r="F702" s="102">
        <v>6230</v>
      </c>
      <c r="G702" s="104" t="s">
        <v>2589</v>
      </c>
    </row>
    <row r="703" spans="1:7" x14ac:dyDescent="0.25">
      <c r="A703" s="101">
        <v>1735940</v>
      </c>
      <c r="B703" s="101" t="s">
        <v>2400</v>
      </c>
      <c r="C703" s="102">
        <v>104</v>
      </c>
      <c r="D703" s="102">
        <v>639</v>
      </c>
      <c r="E703" s="103">
        <v>0.16275430359937401</v>
      </c>
      <c r="F703" s="102">
        <v>4200</v>
      </c>
      <c r="G703" s="104" t="s">
        <v>2589</v>
      </c>
    </row>
    <row r="704" spans="1:7" x14ac:dyDescent="0.25">
      <c r="A704" s="101">
        <v>1742990</v>
      </c>
      <c r="B704" s="101" t="s">
        <v>2401</v>
      </c>
      <c r="C704" s="102">
        <v>135</v>
      </c>
      <c r="D704" s="102">
        <v>367</v>
      </c>
      <c r="E704" s="103">
        <v>0.36784741144414168</v>
      </c>
      <c r="F704" s="102">
        <v>2136</v>
      </c>
      <c r="G704" s="104" t="s">
        <v>2589</v>
      </c>
    </row>
    <row r="705" spans="1:7" x14ac:dyDescent="0.25">
      <c r="A705" s="101">
        <v>1736090</v>
      </c>
      <c r="B705" s="101" t="s">
        <v>2402</v>
      </c>
      <c r="C705" s="102">
        <v>128</v>
      </c>
      <c r="D705" s="102">
        <v>1163</v>
      </c>
      <c r="E705" s="103">
        <v>0.11006018916595013</v>
      </c>
      <c r="F705" s="102">
        <v>7517</v>
      </c>
      <c r="G705" s="104" t="s">
        <v>2589</v>
      </c>
    </row>
    <row r="706" spans="1:7" x14ac:dyDescent="0.25">
      <c r="A706" s="101">
        <v>1736180</v>
      </c>
      <c r="B706" s="101" t="s">
        <v>2403</v>
      </c>
      <c r="C706" s="102">
        <v>127</v>
      </c>
      <c r="D706" s="102">
        <v>1387</v>
      </c>
      <c r="E706" s="103">
        <v>9.1564527757750536E-2</v>
      </c>
      <c r="F706" s="102">
        <v>8669</v>
      </c>
      <c r="G706" s="104" t="s">
        <v>2589</v>
      </c>
    </row>
    <row r="707" spans="1:7" x14ac:dyDescent="0.25">
      <c r="A707" s="101">
        <v>1700122</v>
      </c>
      <c r="B707" s="101" t="s">
        <v>2404</v>
      </c>
      <c r="C707" s="102">
        <v>46</v>
      </c>
      <c r="D707" s="102">
        <v>349</v>
      </c>
      <c r="E707" s="103">
        <v>0.1318051575931232</v>
      </c>
      <c r="F707" s="102">
        <v>2507</v>
      </c>
      <c r="G707" s="104" t="s">
        <v>2589</v>
      </c>
    </row>
    <row r="708" spans="1:7" x14ac:dyDescent="0.25">
      <c r="A708" s="101">
        <v>1736210</v>
      </c>
      <c r="B708" s="101" t="s">
        <v>2405</v>
      </c>
      <c r="C708" s="102">
        <v>52</v>
      </c>
      <c r="D708" s="102">
        <v>590</v>
      </c>
      <c r="E708" s="103">
        <v>8.8135593220338981E-2</v>
      </c>
      <c r="F708" s="102">
        <v>5173</v>
      </c>
      <c r="G708" s="104" t="s">
        <v>2589</v>
      </c>
    </row>
    <row r="709" spans="1:7" x14ac:dyDescent="0.25">
      <c r="A709" s="101">
        <v>1736240</v>
      </c>
      <c r="B709" s="101" t="s">
        <v>2406</v>
      </c>
      <c r="C709" s="102">
        <v>9</v>
      </c>
      <c r="D709" s="102">
        <v>114</v>
      </c>
      <c r="E709" s="103">
        <v>7.8947368421052627E-2</v>
      </c>
      <c r="F709" s="102">
        <v>1286</v>
      </c>
      <c r="G709" s="104" t="s">
        <v>2589</v>
      </c>
    </row>
    <row r="710" spans="1:7" x14ac:dyDescent="0.25">
      <c r="A710" s="101">
        <v>1736330</v>
      </c>
      <c r="B710" s="101" t="s">
        <v>2407</v>
      </c>
      <c r="C710" s="102">
        <v>83</v>
      </c>
      <c r="D710" s="102">
        <v>330</v>
      </c>
      <c r="E710" s="103">
        <v>0.25151515151515152</v>
      </c>
      <c r="F710" s="102">
        <v>2908</v>
      </c>
      <c r="G710" s="104" t="s">
        <v>2589</v>
      </c>
    </row>
    <row r="711" spans="1:7" x14ac:dyDescent="0.25">
      <c r="A711" s="101">
        <v>1736360</v>
      </c>
      <c r="B711" s="101" t="s">
        <v>2408</v>
      </c>
      <c r="C711" s="102">
        <v>128</v>
      </c>
      <c r="D711" s="102">
        <v>660</v>
      </c>
      <c r="E711" s="103">
        <v>0.19393939393939394</v>
      </c>
      <c r="F711" s="102">
        <v>5233</v>
      </c>
      <c r="G711" s="104" t="s">
        <v>2589</v>
      </c>
    </row>
    <row r="712" spans="1:7" x14ac:dyDescent="0.25">
      <c r="A712" s="101">
        <v>1736450</v>
      </c>
      <c r="B712" s="101" t="s">
        <v>2409</v>
      </c>
      <c r="C712" s="102">
        <v>284</v>
      </c>
      <c r="D712" s="102">
        <v>2165</v>
      </c>
      <c r="E712" s="103">
        <v>0.13117782909930717</v>
      </c>
      <c r="F712" s="102">
        <v>21535</v>
      </c>
      <c r="G712" s="104" t="s">
        <v>2590</v>
      </c>
    </row>
    <row r="713" spans="1:7" x14ac:dyDescent="0.25">
      <c r="A713" s="101">
        <v>1736480</v>
      </c>
      <c r="B713" s="101" t="s">
        <v>2410</v>
      </c>
      <c r="C713" s="102">
        <v>311</v>
      </c>
      <c r="D713" s="102">
        <v>1828</v>
      </c>
      <c r="E713" s="103">
        <v>0.1701312910284464</v>
      </c>
      <c r="F713" s="102">
        <v>18163</v>
      </c>
      <c r="G713" s="104" t="s">
        <v>2589</v>
      </c>
    </row>
    <row r="714" spans="1:7" x14ac:dyDescent="0.25">
      <c r="A714" s="101">
        <v>1710380</v>
      </c>
      <c r="B714" s="101" t="s">
        <v>2411</v>
      </c>
      <c r="C714" s="102">
        <v>105</v>
      </c>
      <c r="D714" s="102">
        <v>1137</v>
      </c>
      <c r="E714" s="103">
        <v>9.2348284960422161E-2</v>
      </c>
      <c r="F714" s="102">
        <v>9799</v>
      </c>
      <c r="G714" s="104" t="s">
        <v>2589</v>
      </c>
    </row>
    <row r="715" spans="1:7" x14ac:dyDescent="0.25">
      <c r="A715" s="101">
        <v>1714820</v>
      </c>
      <c r="B715" s="101" t="s">
        <v>2412</v>
      </c>
      <c r="C715" s="102">
        <v>88</v>
      </c>
      <c r="D715" s="102">
        <v>788</v>
      </c>
      <c r="E715" s="103">
        <v>0.1116751269035533</v>
      </c>
      <c r="F715" s="102">
        <v>6537</v>
      </c>
      <c r="G715" s="104" t="s">
        <v>2589</v>
      </c>
    </row>
    <row r="716" spans="1:7" x14ac:dyDescent="0.25">
      <c r="A716" s="101">
        <v>1736510</v>
      </c>
      <c r="B716" s="101" t="s">
        <v>2413</v>
      </c>
      <c r="C716" s="102">
        <v>32</v>
      </c>
      <c r="D716" s="102">
        <v>600</v>
      </c>
      <c r="E716" s="103">
        <v>5.3333333333333337E-2</v>
      </c>
      <c r="F716" s="102">
        <v>4714</v>
      </c>
      <c r="G716" s="104" t="s">
        <v>2589</v>
      </c>
    </row>
    <row r="717" spans="1:7" x14ac:dyDescent="0.25">
      <c r="A717" s="101">
        <v>1736570</v>
      </c>
      <c r="B717" s="101" t="s">
        <v>2414</v>
      </c>
      <c r="C717" s="102">
        <v>81</v>
      </c>
      <c r="D717" s="102">
        <v>878</v>
      </c>
      <c r="E717" s="103">
        <v>9.2255125284738046E-2</v>
      </c>
      <c r="F717" s="102">
        <v>4857</v>
      </c>
      <c r="G717" s="104" t="s">
        <v>2589</v>
      </c>
    </row>
    <row r="718" spans="1:7" x14ac:dyDescent="0.25">
      <c r="A718" s="101">
        <v>1700114</v>
      </c>
      <c r="B718" s="101" t="s">
        <v>2416</v>
      </c>
      <c r="C718" s="102">
        <v>82</v>
      </c>
      <c r="D718" s="102">
        <v>670</v>
      </c>
      <c r="E718" s="103">
        <v>0.12238805970149254</v>
      </c>
      <c r="F718" s="102">
        <v>4129</v>
      </c>
      <c r="G718" s="104" t="s">
        <v>2589</v>
      </c>
    </row>
    <row r="719" spans="1:7" x14ac:dyDescent="0.25">
      <c r="A719" s="101">
        <v>1736640</v>
      </c>
      <c r="B719" s="101" t="s">
        <v>2417</v>
      </c>
      <c r="C719" s="102">
        <v>87</v>
      </c>
      <c r="D719" s="102">
        <v>305</v>
      </c>
      <c r="E719" s="103">
        <v>0.28524590163934427</v>
      </c>
      <c r="F719" s="102">
        <v>2173</v>
      </c>
      <c r="G719" s="104" t="s">
        <v>2589</v>
      </c>
    </row>
    <row r="720" spans="1:7" x14ac:dyDescent="0.25">
      <c r="A720" s="101">
        <v>1736720</v>
      </c>
      <c r="B720" s="101" t="s">
        <v>2418</v>
      </c>
      <c r="C720" s="102">
        <v>254</v>
      </c>
      <c r="D720" s="102">
        <v>1018</v>
      </c>
      <c r="E720" s="103">
        <v>0.24950884086444008</v>
      </c>
      <c r="F720" s="102">
        <v>9916</v>
      </c>
      <c r="G720" s="104" t="s">
        <v>2589</v>
      </c>
    </row>
    <row r="721" spans="1:7" x14ac:dyDescent="0.25">
      <c r="A721" s="101">
        <v>1736750</v>
      </c>
      <c r="B721" s="101" t="s">
        <v>2419</v>
      </c>
      <c r="C721" s="102">
        <v>446</v>
      </c>
      <c r="D721" s="102">
        <v>1552</v>
      </c>
      <c r="E721" s="103">
        <v>0.28737113402061853</v>
      </c>
      <c r="F721" s="102">
        <v>12129</v>
      </c>
      <c r="G721" s="104" t="s">
        <v>2589</v>
      </c>
    </row>
    <row r="722" spans="1:7" x14ac:dyDescent="0.25">
      <c r="A722" s="101">
        <v>1736780</v>
      </c>
      <c r="B722" s="101" t="s">
        <v>2420</v>
      </c>
      <c r="C722" s="102">
        <v>23</v>
      </c>
      <c r="D722" s="102">
        <v>179</v>
      </c>
      <c r="E722" s="103">
        <v>0.12849162011173185</v>
      </c>
      <c r="F722" s="102">
        <v>1543</v>
      </c>
      <c r="G722" s="104" t="s">
        <v>2589</v>
      </c>
    </row>
    <row r="723" spans="1:7" x14ac:dyDescent="0.25">
      <c r="A723" s="101">
        <v>1736840</v>
      </c>
      <c r="B723" s="101" t="s">
        <v>2421</v>
      </c>
      <c r="C723" s="102">
        <v>3</v>
      </c>
      <c r="D723" s="102">
        <v>77</v>
      </c>
      <c r="E723" s="103">
        <v>3.896103896103896E-2</v>
      </c>
      <c r="F723" s="102">
        <v>886</v>
      </c>
      <c r="G723" s="104" t="s">
        <v>2589</v>
      </c>
    </row>
    <row r="724" spans="1:7" x14ac:dyDescent="0.25">
      <c r="A724" s="101">
        <v>1736610</v>
      </c>
      <c r="B724" s="101" t="s">
        <v>2422</v>
      </c>
      <c r="C724" s="102">
        <v>115</v>
      </c>
      <c r="D724" s="102">
        <v>487</v>
      </c>
      <c r="E724" s="103">
        <v>0.23613963039014374</v>
      </c>
      <c r="F724" s="102">
        <v>2782</v>
      </c>
      <c r="G724" s="104" t="s">
        <v>2589</v>
      </c>
    </row>
    <row r="725" spans="1:7" x14ac:dyDescent="0.25">
      <c r="A725" s="101">
        <v>1731500</v>
      </c>
      <c r="B725" s="101" t="s">
        <v>2423</v>
      </c>
      <c r="C725" s="102">
        <v>147</v>
      </c>
      <c r="D725" s="102">
        <v>1419</v>
      </c>
      <c r="E725" s="103">
        <v>0.10359408033826638</v>
      </c>
      <c r="F725" s="102">
        <v>8827</v>
      </c>
      <c r="G725" s="104" t="s">
        <v>2589</v>
      </c>
    </row>
    <row r="726" spans="1:7" x14ac:dyDescent="0.25">
      <c r="A726" s="101">
        <v>1736900</v>
      </c>
      <c r="B726" s="101" t="s">
        <v>2424</v>
      </c>
      <c r="C726" s="102">
        <v>276</v>
      </c>
      <c r="D726" s="102">
        <v>1324</v>
      </c>
      <c r="E726" s="103">
        <v>0.20845921450151059</v>
      </c>
      <c r="F726" s="102">
        <v>8190</v>
      </c>
      <c r="G726" s="104" t="s">
        <v>2589</v>
      </c>
    </row>
    <row r="727" spans="1:7" x14ac:dyDescent="0.25">
      <c r="A727" s="101">
        <v>1736960</v>
      </c>
      <c r="B727" s="101" t="s">
        <v>2425</v>
      </c>
      <c r="C727" s="102">
        <v>37</v>
      </c>
      <c r="D727" s="102">
        <v>282</v>
      </c>
      <c r="E727" s="103">
        <v>0.13120567375886524</v>
      </c>
      <c r="F727" s="102">
        <v>1998</v>
      </c>
      <c r="G727" s="104" t="s">
        <v>2589</v>
      </c>
    </row>
    <row r="728" spans="1:7" x14ac:dyDescent="0.25">
      <c r="A728" s="101">
        <v>1701419</v>
      </c>
      <c r="B728" s="101" t="s">
        <v>715</v>
      </c>
      <c r="C728" s="102">
        <v>35</v>
      </c>
      <c r="D728" s="102">
        <v>268</v>
      </c>
      <c r="E728" s="103">
        <v>0.13059701492537312</v>
      </c>
      <c r="F728" s="102">
        <v>3548</v>
      </c>
      <c r="G728" s="104" t="s">
        <v>2589</v>
      </c>
    </row>
    <row r="729" spans="1:7" x14ac:dyDescent="0.25">
      <c r="A729" s="101">
        <v>1737020</v>
      </c>
      <c r="B729" s="101" t="s">
        <v>2426</v>
      </c>
      <c r="C729" s="102">
        <v>8</v>
      </c>
      <c r="D729" s="102">
        <v>75</v>
      </c>
      <c r="E729" s="103">
        <v>0.10666666666666667</v>
      </c>
      <c r="F729" s="102">
        <v>654</v>
      </c>
      <c r="G729" s="104" t="s">
        <v>2589</v>
      </c>
    </row>
    <row r="730" spans="1:7" x14ac:dyDescent="0.25">
      <c r="A730" s="101">
        <v>1737050</v>
      </c>
      <c r="B730" s="101" t="s">
        <v>2427</v>
      </c>
      <c r="C730" s="102">
        <v>138</v>
      </c>
      <c r="D730" s="102">
        <v>693</v>
      </c>
      <c r="E730" s="103">
        <v>0.19913419913419914</v>
      </c>
      <c r="F730" s="102">
        <v>6091</v>
      </c>
      <c r="G730" s="104" t="s">
        <v>2589</v>
      </c>
    </row>
    <row r="731" spans="1:7" x14ac:dyDescent="0.25">
      <c r="A731" s="101">
        <v>1737080</v>
      </c>
      <c r="B731" s="101" t="s">
        <v>2428</v>
      </c>
      <c r="C731" s="102">
        <v>3295</v>
      </c>
      <c r="D731" s="102">
        <v>15763</v>
      </c>
      <c r="E731" s="103">
        <v>0.20903381336040094</v>
      </c>
      <c r="F731" s="102">
        <v>108207</v>
      </c>
      <c r="G731" s="104" t="s">
        <v>2590</v>
      </c>
    </row>
    <row r="732" spans="1:7" x14ac:dyDescent="0.25">
      <c r="A732" s="101">
        <v>1737140</v>
      </c>
      <c r="B732" s="101" t="s">
        <v>2429</v>
      </c>
      <c r="C732" s="102">
        <v>45</v>
      </c>
      <c r="D732" s="102">
        <v>216</v>
      </c>
      <c r="E732" s="103">
        <v>0.20833333333333334</v>
      </c>
      <c r="F732" s="102">
        <v>4264</v>
      </c>
      <c r="G732" s="104" t="s">
        <v>2589</v>
      </c>
    </row>
    <row r="733" spans="1:7" x14ac:dyDescent="0.25">
      <c r="A733" s="101">
        <v>1737120</v>
      </c>
      <c r="B733" s="101" t="s">
        <v>2430</v>
      </c>
      <c r="C733" s="102">
        <v>41</v>
      </c>
      <c r="D733" s="102">
        <v>279</v>
      </c>
      <c r="E733" s="103">
        <v>0.14695340501792115</v>
      </c>
      <c r="F733" s="102">
        <v>2645</v>
      </c>
      <c r="G733" s="104" t="s">
        <v>2589</v>
      </c>
    </row>
    <row r="734" spans="1:7" x14ac:dyDescent="0.25">
      <c r="A734" s="101">
        <v>1737170</v>
      </c>
      <c r="B734" s="101" t="s">
        <v>2431</v>
      </c>
      <c r="C734" s="102">
        <v>405</v>
      </c>
      <c r="D734" s="102">
        <v>13084</v>
      </c>
      <c r="E734" s="103">
        <v>3.0953836747172118E-2</v>
      </c>
      <c r="F734" s="102">
        <v>68555</v>
      </c>
      <c r="G734" s="104" t="s">
        <v>2590</v>
      </c>
    </row>
    <row r="735" spans="1:7" x14ac:dyDescent="0.25">
      <c r="A735" s="101">
        <v>1737230</v>
      </c>
      <c r="B735" s="101" t="s">
        <v>2432</v>
      </c>
      <c r="C735" s="102">
        <v>61</v>
      </c>
      <c r="D735" s="102">
        <v>409</v>
      </c>
      <c r="E735" s="103">
        <v>0.1491442542787286</v>
      </c>
      <c r="F735" s="102">
        <v>2648</v>
      </c>
      <c r="G735" s="104" t="s">
        <v>2589</v>
      </c>
    </row>
    <row r="736" spans="1:7" x14ac:dyDescent="0.25">
      <c r="A736" s="101">
        <v>1737320</v>
      </c>
      <c r="B736" s="101" t="s">
        <v>2433</v>
      </c>
      <c r="C736" s="102">
        <v>41</v>
      </c>
      <c r="D736" s="102">
        <v>514</v>
      </c>
      <c r="E736" s="103">
        <v>7.9766536964980539E-2</v>
      </c>
      <c r="F736" s="102">
        <v>3934</v>
      </c>
      <c r="G736" s="104" t="s">
        <v>2589</v>
      </c>
    </row>
    <row r="737" spans="1:7" x14ac:dyDescent="0.25">
      <c r="A737" s="101">
        <v>1737380</v>
      </c>
      <c r="B737" s="101" t="s">
        <v>2434</v>
      </c>
      <c r="C737" s="102">
        <v>43</v>
      </c>
      <c r="D737" s="102">
        <v>832</v>
      </c>
      <c r="E737" s="103">
        <v>5.1682692307692304E-2</v>
      </c>
      <c r="F737" s="102">
        <v>5968</v>
      </c>
      <c r="G737" s="104" t="s">
        <v>2589</v>
      </c>
    </row>
    <row r="738" spans="1:7" x14ac:dyDescent="0.25">
      <c r="A738" s="101">
        <v>1737410</v>
      </c>
      <c r="B738" s="101" t="s">
        <v>2435</v>
      </c>
      <c r="C738" s="102">
        <v>21</v>
      </c>
      <c r="D738" s="102">
        <v>495</v>
      </c>
      <c r="E738" s="103">
        <v>4.2424242424242427E-2</v>
      </c>
      <c r="F738" s="102">
        <v>7986</v>
      </c>
      <c r="G738" s="104" t="s">
        <v>2589</v>
      </c>
    </row>
    <row r="739" spans="1:7" x14ac:dyDescent="0.25">
      <c r="A739" s="101">
        <v>1737440</v>
      </c>
      <c r="B739" s="101" t="s">
        <v>2436</v>
      </c>
      <c r="C739" s="102">
        <v>3</v>
      </c>
      <c r="D739" s="102">
        <v>71</v>
      </c>
      <c r="E739" s="103">
        <v>4.2253521126760563E-2</v>
      </c>
      <c r="F739" s="102">
        <v>842</v>
      </c>
      <c r="G739" s="104" t="s">
        <v>2589</v>
      </c>
    </row>
    <row r="740" spans="1:7" x14ac:dyDescent="0.25">
      <c r="A740" s="101">
        <v>1737470</v>
      </c>
      <c r="B740" s="101" t="s">
        <v>2437</v>
      </c>
      <c r="C740" s="102">
        <v>15</v>
      </c>
      <c r="D740" s="102">
        <v>175</v>
      </c>
      <c r="E740" s="103">
        <v>8.5714285714285715E-2</v>
      </c>
      <c r="F740" s="102">
        <v>1301</v>
      </c>
      <c r="G740" s="104" t="s">
        <v>2589</v>
      </c>
    </row>
    <row r="741" spans="1:7" x14ac:dyDescent="0.25">
      <c r="A741" s="101">
        <v>1737490</v>
      </c>
      <c r="B741" s="101" t="s">
        <v>2438</v>
      </c>
      <c r="C741" s="102">
        <v>99</v>
      </c>
      <c r="D741" s="102">
        <v>663</v>
      </c>
      <c r="E741" s="103">
        <v>0.14932126696832579</v>
      </c>
      <c r="F741" s="102">
        <v>4335</v>
      </c>
      <c r="G741" s="104" t="s">
        <v>2589</v>
      </c>
    </row>
    <row r="742" spans="1:7" x14ac:dyDescent="0.25">
      <c r="A742" s="101">
        <v>1737590</v>
      </c>
      <c r="B742" s="101" t="s">
        <v>2439</v>
      </c>
      <c r="C742" s="102">
        <v>165</v>
      </c>
      <c r="D742" s="102">
        <v>1207</v>
      </c>
      <c r="E742" s="103">
        <v>0.13670256835128416</v>
      </c>
      <c r="F742" s="102">
        <v>7952</v>
      </c>
      <c r="G742" s="104" t="s">
        <v>2589</v>
      </c>
    </row>
    <row r="743" spans="1:7" x14ac:dyDescent="0.25">
      <c r="A743" s="101">
        <v>1737650</v>
      </c>
      <c r="B743" s="101" t="s">
        <v>2440</v>
      </c>
      <c r="C743" s="102">
        <v>70</v>
      </c>
      <c r="D743" s="102">
        <v>499</v>
      </c>
      <c r="E743" s="103">
        <v>0.14028056112224449</v>
      </c>
      <c r="F743" s="102">
        <v>2928</v>
      </c>
      <c r="G743" s="104" t="s">
        <v>2589</v>
      </c>
    </row>
    <row r="744" spans="1:7" x14ac:dyDescent="0.25">
      <c r="A744" s="101">
        <v>1737680</v>
      </c>
      <c r="B744" s="101" t="s">
        <v>2441</v>
      </c>
      <c r="C744" s="102">
        <v>367</v>
      </c>
      <c r="D744" s="102">
        <v>1570</v>
      </c>
      <c r="E744" s="103">
        <v>0.23375796178343949</v>
      </c>
      <c r="F744" s="102">
        <v>14022</v>
      </c>
      <c r="G744" s="104" t="s">
        <v>2589</v>
      </c>
    </row>
    <row r="745" spans="1:7" x14ac:dyDescent="0.25">
      <c r="A745" s="101">
        <v>1742310</v>
      </c>
      <c r="B745" s="101" t="s">
        <v>2442</v>
      </c>
      <c r="C745" s="102">
        <v>537</v>
      </c>
      <c r="D745" s="102">
        <v>3387</v>
      </c>
      <c r="E745" s="103">
        <v>0.15854738706820196</v>
      </c>
      <c r="F745" s="102">
        <v>20809</v>
      </c>
      <c r="G745" s="104" t="s">
        <v>2590</v>
      </c>
    </row>
    <row r="746" spans="1:7" x14ac:dyDescent="0.25">
      <c r="A746" s="101">
        <v>1737800</v>
      </c>
      <c r="B746" s="101" t="s">
        <v>2443</v>
      </c>
      <c r="C746" s="102">
        <v>5</v>
      </c>
      <c r="D746" s="102">
        <v>58</v>
      </c>
      <c r="E746" s="103">
        <v>8.6206896551724144E-2</v>
      </c>
      <c r="F746" s="102">
        <v>533</v>
      </c>
      <c r="G746" s="104" t="s">
        <v>2589</v>
      </c>
    </row>
    <row r="747" spans="1:7" x14ac:dyDescent="0.25">
      <c r="A747" s="101">
        <v>1737830</v>
      </c>
      <c r="B747" s="101" t="s">
        <v>2444</v>
      </c>
      <c r="C747" s="102">
        <v>46</v>
      </c>
      <c r="D747" s="102">
        <v>473</v>
      </c>
      <c r="E747" s="103">
        <v>9.7251585623678652E-2</v>
      </c>
      <c r="F747" s="102">
        <v>2473</v>
      </c>
      <c r="G747" s="104" t="s">
        <v>2589</v>
      </c>
    </row>
    <row r="748" spans="1:7" x14ac:dyDescent="0.25">
      <c r="A748" s="101">
        <v>1737980</v>
      </c>
      <c r="B748" s="101" t="s">
        <v>2445</v>
      </c>
      <c r="C748" s="102">
        <v>49</v>
      </c>
      <c r="D748" s="102">
        <v>513</v>
      </c>
      <c r="E748" s="103">
        <v>9.5516569200779722E-2</v>
      </c>
      <c r="F748" s="102">
        <v>3554</v>
      </c>
      <c r="G748" s="104" t="s">
        <v>2589</v>
      </c>
    </row>
    <row r="749" spans="1:7" x14ac:dyDescent="0.25">
      <c r="A749" s="101">
        <v>1700112</v>
      </c>
      <c r="B749" s="101" t="s">
        <v>2446</v>
      </c>
      <c r="C749" s="102">
        <v>581</v>
      </c>
      <c r="D749" s="102">
        <v>1725</v>
      </c>
      <c r="E749" s="103">
        <v>0.33681159420289852</v>
      </c>
      <c r="F749" s="102">
        <v>15058</v>
      </c>
      <c r="G749" s="104" t="s">
        <v>2589</v>
      </c>
    </row>
    <row r="750" spans="1:7" x14ac:dyDescent="0.25">
      <c r="A750" s="101">
        <v>1738100</v>
      </c>
      <c r="B750" s="101" t="s">
        <v>2447</v>
      </c>
      <c r="C750" s="102">
        <v>201</v>
      </c>
      <c r="D750" s="102">
        <v>860</v>
      </c>
      <c r="E750" s="103">
        <v>0.23372093023255813</v>
      </c>
      <c r="F750" s="102">
        <v>16386</v>
      </c>
      <c r="G750" s="104" t="s">
        <v>2589</v>
      </c>
    </row>
    <row r="751" spans="1:7" x14ac:dyDescent="0.25">
      <c r="A751" s="101">
        <v>1738130</v>
      </c>
      <c r="B751" s="101" t="s">
        <v>2448</v>
      </c>
      <c r="C751" s="102">
        <v>151</v>
      </c>
      <c r="D751" s="102">
        <v>1352</v>
      </c>
      <c r="E751" s="103">
        <v>0.11168639053254438</v>
      </c>
      <c r="F751" s="102">
        <v>7553</v>
      </c>
      <c r="G751" s="104" t="s">
        <v>2589</v>
      </c>
    </row>
    <row r="752" spans="1:7" x14ac:dyDescent="0.25">
      <c r="A752" s="101">
        <v>1738190</v>
      </c>
      <c r="B752" s="101" t="s">
        <v>2449</v>
      </c>
      <c r="C752" s="102">
        <v>40</v>
      </c>
      <c r="D752" s="102">
        <v>229</v>
      </c>
      <c r="E752" s="103">
        <v>0.17467248908296942</v>
      </c>
      <c r="F752" s="102">
        <v>2086</v>
      </c>
      <c r="G752" s="104" t="s">
        <v>2589</v>
      </c>
    </row>
    <row r="753" spans="1:7" x14ac:dyDescent="0.25">
      <c r="A753" s="101">
        <v>1738220</v>
      </c>
      <c r="B753" s="101" t="s">
        <v>2450</v>
      </c>
      <c r="C753" s="102">
        <v>104</v>
      </c>
      <c r="D753" s="102">
        <v>2814</v>
      </c>
      <c r="E753" s="103">
        <v>3.6958066808813077E-2</v>
      </c>
      <c r="F753" s="102">
        <v>23788</v>
      </c>
      <c r="G753" s="104" t="s">
        <v>2590</v>
      </c>
    </row>
    <row r="754" spans="1:7" x14ac:dyDescent="0.25">
      <c r="A754" s="101">
        <v>1704050</v>
      </c>
      <c r="B754" s="101" t="s">
        <v>2451</v>
      </c>
      <c r="C754" s="102">
        <v>363</v>
      </c>
      <c r="D754" s="102">
        <v>1632</v>
      </c>
      <c r="E754" s="103">
        <v>0.22242647058823528</v>
      </c>
      <c r="F754" s="102">
        <v>12087</v>
      </c>
      <c r="G754" s="104" t="s">
        <v>2589</v>
      </c>
    </row>
    <row r="755" spans="1:7" x14ac:dyDescent="0.25">
      <c r="A755" s="101">
        <v>1738370</v>
      </c>
      <c r="B755" s="101" t="s">
        <v>2452</v>
      </c>
      <c r="C755" s="102">
        <v>177</v>
      </c>
      <c r="D755" s="102">
        <v>1105</v>
      </c>
      <c r="E755" s="103">
        <v>0.16018099547511314</v>
      </c>
      <c r="F755" s="102">
        <v>10740</v>
      </c>
      <c r="G755" s="104" t="s">
        <v>2589</v>
      </c>
    </row>
    <row r="756" spans="1:7" x14ac:dyDescent="0.25">
      <c r="A756" s="101">
        <v>1738400</v>
      </c>
      <c r="B756" s="101" t="s">
        <v>2453</v>
      </c>
      <c r="C756" s="102">
        <v>27</v>
      </c>
      <c r="D756" s="102">
        <v>544</v>
      </c>
      <c r="E756" s="103">
        <v>4.9632352941176468E-2</v>
      </c>
      <c r="F756" s="102">
        <v>4184</v>
      </c>
      <c r="G756" s="104" t="s">
        <v>2589</v>
      </c>
    </row>
    <row r="757" spans="1:7" x14ac:dyDescent="0.25">
      <c r="A757" s="101">
        <v>1738460</v>
      </c>
      <c r="B757" s="101" t="s">
        <v>2454</v>
      </c>
      <c r="C757" s="102">
        <v>313</v>
      </c>
      <c r="D757" s="102">
        <v>3960</v>
      </c>
      <c r="E757" s="103">
        <v>7.9040404040404036E-2</v>
      </c>
      <c r="F757" s="102">
        <v>22123</v>
      </c>
      <c r="G757" s="104" t="s">
        <v>2590</v>
      </c>
    </row>
    <row r="758" spans="1:7" x14ac:dyDescent="0.25">
      <c r="A758" s="101">
        <v>1738520</v>
      </c>
      <c r="B758" s="101" t="s">
        <v>2455</v>
      </c>
      <c r="C758" s="102">
        <v>62</v>
      </c>
      <c r="D758" s="102">
        <v>370</v>
      </c>
      <c r="E758" s="103">
        <v>0.16756756756756758</v>
      </c>
      <c r="F758" s="102">
        <v>3240</v>
      </c>
      <c r="G758" s="104" t="s">
        <v>2589</v>
      </c>
    </row>
    <row r="759" spans="1:7" x14ac:dyDescent="0.25">
      <c r="A759" s="101">
        <v>1738550</v>
      </c>
      <c r="B759" s="101" t="s">
        <v>2456</v>
      </c>
      <c r="C759" s="102">
        <v>12</v>
      </c>
      <c r="D759" s="102">
        <v>90</v>
      </c>
      <c r="E759" s="103">
        <v>0.13333333333333333</v>
      </c>
      <c r="F759" s="102">
        <v>781</v>
      </c>
      <c r="G759" s="104" t="s">
        <v>2589</v>
      </c>
    </row>
    <row r="760" spans="1:7" x14ac:dyDescent="0.25">
      <c r="A760" s="101">
        <v>1738700</v>
      </c>
      <c r="B760" s="101" t="s">
        <v>2457</v>
      </c>
      <c r="C760" s="102">
        <v>425</v>
      </c>
      <c r="D760" s="102">
        <v>2445</v>
      </c>
      <c r="E760" s="103">
        <v>0.17382413087934559</v>
      </c>
      <c r="F760" s="102">
        <v>19016</v>
      </c>
      <c r="G760" s="104" t="s">
        <v>2589</v>
      </c>
    </row>
    <row r="761" spans="1:7" x14ac:dyDescent="0.25">
      <c r="A761" s="101">
        <v>1738760</v>
      </c>
      <c r="B761" s="101" t="s">
        <v>2458</v>
      </c>
      <c r="C761" s="102">
        <v>50</v>
      </c>
      <c r="D761" s="102">
        <v>1179</v>
      </c>
      <c r="E761" s="103">
        <v>4.2408821034775231E-2</v>
      </c>
      <c r="F761" s="102">
        <v>5918</v>
      </c>
      <c r="G761" s="104" t="s">
        <v>2589</v>
      </c>
    </row>
    <row r="762" spans="1:7" x14ac:dyDescent="0.25">
      <c r="A762" s="101">
        <v>1738790</v>
      </c>
      <c r="B762" s="101" t="s">
        <v>2459</v>
      </c>
      <c r="C762" s="102">
        <v>67</v>
      </c>
      <c r="D762" s="102">
        <v>257</v>
      </c>
      <c r="E762" s="103">
        <v>0.26070038910505838</v>
      </c>
      <c r="F762" s="102">
        <v>2171</v>
      </c>
      <c r="G762" s="104" t="s">
        <v>2589</v>
      </c>
    </row>
    <row r="763" spans="1:7" x14ac:dyDescent="0.25">
      <c r="A763" s="101">
        <v>1701382</v>
      </c>
      <c r="B763" s="101" t="s">
        <v>2460</v>
      </c>
      <c r="C763" s="102">
        <v>58</v>
      </c>
      <c r="D763" s="102">
        <v>327</v>
      </c>
      <c r="E763" s="103">
        <v>0.17737003058103976</v>
      </c>
      <c r="F763" s="102">
        <v>1860</v>
      </c>
      <c r="G763" s="104" t="s">
        <v>2589</v>
      </c>
    </row>
    <row r="764" spans="1:7" x14ac:dyDescent="0.25">
      <c r="A764" s="101">
        <v>1738940</v>
      </c>
      <c r="B764" s="101" t="s">
        <v>2461</v>
      </c>
      <c r="C764" s="102">
        <v>830</v>
      </c>
      <c r="D764" s="102">
        <v>3681</v>
      </c>
      <c r="E764" s="103">
        <v>0.22548220592230372</v>
      </c>
      <c r="F764" s="102">
        <v>57527</v>
      </c>
      <c r="G764" s="104" t="s">
        <v>2590</v>
      </c>
    </row>
    <row r="765" spans="1:7" x14ac:dyDescent="0.25">
      <c r="A765" s="101">
        <v>1738910</v>
      </c>
      <c r="B765" s="101" t="s">
        <v>2462</v>
      </c>
      <c r="C765" s="102">
        <v>45</v>
      </c>
      <c r="D765" s="102">
        <v>282</v>
      </c>
      <c r="E765" s="103">
        <v>0.15957446808510639</v>
      </c>
      <c r="F765" s="102">
        <v>2719</v>
      </c>
      <c r="G765" s="104" t="s">
        <v>2589</v>
      </c>
    </row>
    <row r="766" spans="1:7" x14ac:dyDescent="0.25">
      <c r="A766" s="101">
        <v>1738970</v>
      </c>
      <c r="B766" s="101" t="s">
        <v>2463</v>
      </c>
      <c r="C766" s="102">
        <v>2045</v>
      </c>
      <c r="D766" s="102">
        <v>6316</v>
      </c>
      <c r="E766" s="103">
        <v>0.32378087397086763</v>
      </c>
      <c r="F766" s="102">
        <v>100580</v>
      </c>
      <c r="G766" s="104" t="s">
        <v>2590</v>
      </c>
    </row>
    <row r="767" spans="1:7" x14ac:dyDescent="0.25">
      <c r="A767" s="101">
        <v>1739120</v>
      </c>
      <c r="B767" s="101" t="s">
        <v>2464</v>
      </c>
      <c r="C767" s="102">
        <v>90</v>
      </c>
      <c r="D767" s="102">
        <v>1698</v>
      </c>
      <c r="E767" s="103">
        <v>5.3003533568904596E-2</v>
      </c>
      <c r="F767" s="102">
        <v>9124</v>
      </c>
      <c r="G767" s="104" t="s">
        <v>2589</v>
      </c>
    </row>
    <row r="768" spans="1:7" x14ac:dyDescent="0.25">
      <c r="A768" s="101">
        <v>1739180</v>
      </c>
      <c r="B768" s="101" t="s">
        <v>2465</v>
      </c>
      <c r="C768" s="102">
        <v>18</v>
      </c>
      <c r="D768" s="102">
        <v>165</v>
      </c>
      <c r="E768" s="103">
        <v>0.10909090909090909</v>
      </c>
      <c r="F768" s="102">
        <v>1504</v>
      </c>
      <c r="G768" s="104" t="s">
        <v>2589</v>
      </c>
    </row>
    <row r="769" spans="1:7" x14ac:dyDescent="0.25">
      <c r="A769" s="101">
        <v>1719080</v>
      </c>
      <c r="B769" s="101" t="s">
        <v>2466</v>
      </c>
      <c r="C769" s="102">
        <v>119</v>
      </c>
      <c r="D769" s="102">
        <v>3443</v>
      </c>
      <c r="E769" s="103">
        <v>3.4562881208248623E-2</v>
      </c>
      <c r="F769" s="102">
        <v>58556</v>
      </c>
      <c r="G769" s="104" t="s">
        <v>2590</v>
      </c>
    </row>
    <row r="770" spans="1:7" x14ac:dyDescent="0.25">
      <c r="A770" s="101">
        <v>1730450</v>
      </c>
      <c r="B770" s="101" t="s">
        <v>2467</v>
      </c>
      <c r="C770" s="102">
        <v>1106</v>
      </c>
      <c r="D770" s="102">
        <v>12557</v>
      </c>
      <c r="E770" s="103">
        <v>8.807836266624193E-2</v>
      </c>
      <c r="F770" s="102">
        <v>232947</v>
      </c>
      <c r="G770" s="104" t="s">
        <v>2590</v>
      </c>
    </row>
    <row r="771" spans="1:7" x14ac:dyDescent="0.25">
      <c r="A771" s="101">
        <v>1704170</v>
      </c>
      <c r="B771" s="101" t="s">
        <v>2468</v>
      </c>
      <c r="C771" s="102">
        <v>916</v>
      </c>
      <c r="D771" s="102">
        <v>12562</v>
      </c>
      <c r="E771" s="103">
        <v>7.2918325107466958E-2</v>
      </c>
      <c r="F771" s="102">
        <v>250082</v>
      </c>
      <c r="G771" s="104" t="s">
        <v>2590</v>
      </c>
    </row>
    <row r="772" spans="1:7" x14ac:dyDescent="0.25">
      <c r="A772" s="101">
        <v>1739390</v>
      </c>
      <c r="B772" s="101" t="s">
        <v>2469</v>
      </c>
      <c r="C772" s="102">
        <v>45</v>
      </c>
      <c r="D772" s="102">
        <v>1003</v>
      </c>
      <c r="E772" s="103">
        <v>4.4865403788634101E-2</v>
      </c>
      <c r="F772" s="102">
        <v>4904</v>
      </c>
      <c r="G772" s="104" t="s">
        <v>2589</v>
      </c>
    </row>
    <row r="773" spans="1:7" x14ac:dyDescent="0.25">
      <c r="A773" s="101">
        <v>1737350</v>
      </c>
      <c r="B773" s="101" t="s">
        <v>2470</v>
      </c>
      <c r="C773" s="102">
        <v>166</v>
      </c>
      <c r="D773" s="102">
        <v>4292</v>
      </c>
      <c r="E773" s="103">
        <v>3.8676607642124883E-2</v>
      </c>
      <c r="F773" s="102">
        <v>22809</v>
      </c>
      <c r="G773" s="104" t="s">
        <v>2590</v>
      </c>
    </row>
    <row r="774" spans="1:7" x14ac:dyDescent="0.25">
      <c r="A774" s="101">
        <v>1739450</v>
      </c>
      <c r="B774" s="101" t="s">
        <v>2471</v>
      </c>
      <c r="C774" s="102">
        <v>49</v>
      </c>
      <c r="D774" s="102">
        <v>576</v>
      </c>
      <c r="E774" s="103">
        <v>8.5069444444444448E-2</v>
      </c>
      <c r="F774" s="102">
        <v>3600</v>
      </c>
      <c r="G774" s="104" t="s">
        <v>2589</v>
      </c>
    </row>
    <row r="775" spans="1:7" x14ac:dyDescent="0.25">
      <c r="A775" s="101">
        <v>1708250</v>
      </c>
      <c r="B775" s="101" t="s">
        <v>2472</v>
      </c>
      <c r="C775" s="102">
        <v>217</v>
      </c>
      <c r="D775" s="102">
        <v>1075</v>
      </c>
      <c r="E775" s="103">
        <v>0.20186046511627906</v>
      </c>
      <c r="F775" s="102">
        <v>6105</v>
      </c>
      <c r="G775" s="104" t="s">
        <v>2589</v>
      </c>
    </row>
    <row r="776" spans="1:7" x14ac:dyDescent="0.25">
      <c r="A776" s="101">
        <v>1710830</v>
      </c>
      <c r="B776" s="101" t="s">
        <v>2473</v>
      </c>
      <c r="C776" s="102">
        <v>42</v>
      </c>
      <c r="D776" s="102">
        <v>367</v>
      </c>
      <c r="E776" s="103">
        <v>0.11444141689373297</v>
      </c>
      <c r="F776" s="102">
        <v>2190</v>
      </c>
      <c r="G776" s="104" t="s">
        <v>2589</v>
      </c>
    </row>
    <row r="777" spans="1:7" x14ac:dyDescent="0.25">
      <c r="A777" s="101">
        <v>1739480</v>
      </c>
      <c r="B777" s="101" t="s">
        <v>2474</v>
      </c>
      <c r="C777" s="102">
        <v>63</v>
      </c>
      <c r="D777" s="102">
        <v>403</v>
      </c>
      <c r="E777" s="103">
        <v>0.15632754342431762</v>
      </c>
      <c r="F777" s="102">
        <v>2526</v>
      </c>
      <c r="G777" s="104" t="s">
        <v>2589</v>
      </c>
    </row>
    <row r="778" spans="1:7" x14ac:dyDescent="0.25">
      <c r="A778" s="101">
        <v>1713920</v>
      </c>
      <c r="B778" s="101" t="s">
        <v>2475</v>
      </c>
      <c r="C778" s="102">
        <v>29</v>
      </c>
      <c r="D778" s="102">
        <v>1150</v>
      </c>
      <c r="E778" s="103">
        <v>2.5217391304347827E-2</v>
      </c>
      <c r="F778" s="102">
        <v>5027</v>
      </c>
      <c r="G778" s="104" t="s">
        <v>2589</v>
      </c>
    </row>
    <row r="779" spans="1:7" x14ac:dyDescent="0.25">
      <c r="A779" s="101">
        <v>1739510</v>
      </c>
      <c r="B779" s="101" t="s">
        <v>2476</v>
      </c>
      <c r="C779" s="102">
        <v>292</v>
      </c>
      <c r="D779" s="102">
        <v>4332</v>
      </c>
      <c r="E779" s="103">
        <v>6.7405355493998148E-2</v>
      </c>
      <c r="F779" s="102">
        <v>38066</v>
      </c>
      <c r="G779" s="104" t="s">
        <v>2590</v>
      </c>
    </row>
    <row r="780" spans="1:7" x14ac:dyDescent="0.25">
      <c r="A780" s="101">
        <v>1739600</v>
      </c>
      <c r="B780" s="101" t="s">
        <v>2477</v>
      </c>
      <c r="C780" s="102">
        <v>101</v>
      </c>
      <c r="D780" s="102">
        <v>999</v>
      </c>
      <c r="E780" s="103">
        <v>0.1011011011011011</v>
      </c>
      <c r="F780" s="102">
        <v>5910</v>
      </c>
      <c r="G780" s="104" t="s">
        <v>2589</v>
      </c>
    </row>
    <row r="781" spans="1:7" x14ac:dyDescent="0.25">
      <c r="A781" s="101">
        <v>1739780</v>
      </c>
      <c r="B781" s="101" t="s">
        <v>2478</v>
      </c>
      <c r="C781" s="102">
        <v>65</v>
      </c>
      <c r="D781" s="102">
        <v>559</v>
      </c>
      <c r="E781" s="103">
        <v>0.11627906976744186</v>
      </c>
      <c r="F781" s="102">
        <v>6453</v>
      </c>
      <c r="G781" s="104" t="s">
        <v>2589</v>
      </c>
    </row>
    <row r="782" spans="1:7" x14ac:dyDescent="0.25">
      <c r="A782" s="101">
        <v>1739660</v>
      </c>
      <c r="B782" s="101" t="s">
        <v>2479</v>
      </c>
      <c r="C782" s="102">
        <v>10</v>
      </c>
      <c r="D782" s="102">
        <v>136</v>
      </c>
      <c r="E782" s="103">
        <v>7.3529411764705885E-2</v>
      </c>
      <c r="F782" s="102">
        <v>1424</v>
      </c>
      <c r="G782" s="104" t="s">
        <v>2589</v>
      </c>
    </row>
    <row r="783" spans="1:7" x14ac:dyDescent="0.25">
      <c r="A783" s="101">
        <v>1700321</v>
      </c>
      <c r="B783" s="101" t="s">
        <v>2480</v>
      </c>
      <c r="C783" s="102">
        <v>106</v>
      </c>
      <c r="D783" s="102">
        <v>933</v>
      </c>
      <c r="E783" s="103">
        <v>0.11361200428724544</v>
      </c>
      <c r="F783" s="102">
        <v>5690</v>
      </c>
      <c r="G783" s="104" t="s">
        <v>2589</v>
      </c>
    </row>
    <row r="784" spans="1:7" x14ac:dyDescent="0.25">
      <c r="A784" s="101">
        <v>1739870</v>
      </c>
      <c r="B784" s="101" t="s">
        <v>2481</v>
      </c>
      <c r="C784" s="102">
        <v>302</v>
      </c>
      <c r="D784" s="102">
        <v>1902</v>
      </c>
      <c r="E784" s="103">
        <v>0.15878023133543639</v>
      </c>
      <c r="F784" s="102">
        <v>38952</v>
      </c>
      <c r="G784" s="104" t="s">
        <v>2590</v>
      </c>
    </row>
    <row r="785" spans="1:7" x14ac:dyDescent="0.25">
      <c r="A785" s="101">
        <v>1739930</v>
      </c>
      <c r="B785" s="101" t="s">
        <v>2482</v>
      </c>
      <c r="C785" s="102">
        <v>105</v>
      </c>
      <c r="D785" s="102">
        <v>470</v>
      </c>
      <c r="E785" s="103">
        <v>0.22340425531914893</v>
      </c>
      <c r="F785" s="102">
        <v>4718</v>
      </c>
      <c r="G785" s="104" t="s">
        <v>2589</v>
      </c>
    </row>
    <row r="786" spans="1:7" x14ac:dyDescent="0.25">
      <c r="A786" s="101">
        <v>1739960</v>
      </c>
      <c r="B786" s="101" t="s">
        <v>2483</v>
      </c>
      <c r="C786" s="102">
        <v>1081</v>
      </c>
      <c r="D786" s="102">
        <v>4800</v>
      </c>
      <c r="E786" s="103">
        <v>0.22520833333333334</v>
      </c>
      <c r="F786" s="102">
        <v>48618</v>
      </c>
      <c r="G786" s="104" t="s">
        <v>2590</v>
      </c>
    </row>
    <row r="787" spans="1:7" x14ac:dyDescent="0.25">
      <c r="A787" s="101">
        <v>1738490</v>
      </c>
      <c r="B787" s="101" t="s">
        <v>2484</v>
      </c>
      <c r="C787" s="102">
        <v>51</v>
      </c>
      <c r="D787" s="102">
        <v>325</v>
      </c>
      <c r="E787" s="103">
        <v>0.15692307692307692</v>
      </c>
      <c r="F787" s="102">
        <v>2011</v>
      </c>
      <c r="G787" s="104" t="s">
        <v>2589</v>
      </c>
    </row>
    <row r="788" spans="1:7" x14ac:dyDescent="0.25">
      <c r="A788" s="101">
        <v>1740070</v>
      </c>
      <c r="B788" s="101" t="s">
        <v>2485</v>
      </c>
      <c r="C788" s="102">
        <v>1827</v>
      </c>
      <c r="D788" s="102">
        <v>15312</v>
      </c>
      <c r="E788" s="103">
        <v>0.11931818181818182</v>
      </c>
      <c r="F788" s="102">
        <v>89908</v>
      </c>
      <c r="G788" s="104" t="s">
        <v>2590</v>
      </c>
    </row>
    <row r="789" spans="1:7" x14ac:dyDescent="0.25">
      <c r="A789" s="101">
        <v>1740080</v>
      </c>
      <c r="B789" s="101" t="s">
        <v>2486</v>
      </c>
      <c r="C789" s="102">
        <v>21</v>
      </c>
      <c r="D789" s="102">
        <v>409</v>
      </c>
      <c r="E789" s="103">
        <v>5.1344743276283619E-2</v>
      </c>
      <c r="F789" s="102">
        <v>2461</v>
      </c>
      <c r="G789" s="104" t="s">
        <v>2589</v>
      </c>
    </row>
    <row r="790" spans="1:7" x14ac:dyDescent="0.25">
      <c r="A790" s="101">
        <v>1740140</v>
      </c>
      <c r="B790" s="101" t="s">
        <v>2487</v>
      </c>
      <c r="C790" s="102">
        <v>210</v>
      </c>
      <c r="D790" s="102">
        <v>1489</v>
      </c>
      <c r="E790" s="103">
        <v>0.14103425117528542</v>
      </c>
      <c r="F790" s="102">
        <v>11588</v>
      </c>
      <c r="G790" s="104" t="s">
        <v>2589</v>
      </c>
    </row>
    <row r="791" spans="1:7" x14ac:dyDescent="0.25">
      <c r="A791" s="101">
        <v>1740200</v>
      </c>
      <c r="B791" s="101" t="s">
        <v>2488</v>
      </c>
      <c r="C791" s="102">
        <v>22</v>
      </c>
      <c r="D791" s="102">
        <v>101</v>
      </c>
      <c r="E791" s="103">
        <v>0.21782178217821782</v>
      </c>
      <c r="F791" s="102">
        <v>723</v>
      </c>
      <c r="G791" s="104" t="s">
        <v>2589</v>
      </c>
    </row>
    <row r="792" spans="1:7" x14ac:dyDescent="0.25">
      <c r="A792" s="101">
        <v>1740290</v>
      </c>
      <c r="B792" s="101" t="s">
        <v>2489</v>
      </c>
      <c r="C792" s="102">
        <v>53</v>
      </c>
      <c r="D792" s="102">
        <v>360</v>
      </c>
      <c r="E792" s="103">
        <v>0.14722222222222223</v>
      </c>
      <c r="F792" s="102">
        <v>9701</v>
      </c>
      <c r="G792" s="104" t="s">
        <v>2589</v>
      </c>
    </row>
    <row r="793" spans="1:7" x14ac:dyDescent="0.25">
      <c r="A793" s="101">
        <v>1740260</v>
      </c>
      <c r="B793" s="101" t="s">
        <v>2490</v>
      </c>
      <c r="C793" s="102">
        <v>66</v>
      </c>
      <c r="D793" s="102">
        <v>351</v>
      </c>
      <c r="E793" s="103">
        <v>0.18803418803418803</v>
      </c>
      <c r="F793" s="102">
        <v>5821</v>
      </c>
      <c r="G793" s="104" t="s">
        <v>2589</v>
      </c>
    </row>
    <row r="794" spans="1:7" x14ac:dyDescent="0.25">
      <c r="A794" s="101">
        <v>1740320</v>
      </c>
      <c r="B794" s="101" t="s">
        <v>2491</v>
      </c>
      <c r="C794" s="102">
        <v>84</v>
      </c>
      <c r="D794" s="102">
        <v>670</v>
      </c>
      <c r="E794" s="103">
        <v>0.1253731343283582</v>
      </c>
      <c r="F794" s="102">
        <v>3972</v>
      </c>
      <c r="G794" s="104" t="s">
        <v>2589</v>
      </c>
    </row>
    <row r="795" spans="1:7" x14ac:dyDescent="0.25">
      <c r="A795" s="101">
        <v>1740410</v>
      </c>
      <c r="B795" s="101" t="s">
        <v>2493</v>
      </c>
      <c r="C795" s="102">
        <v>42</v>
      </c>
      <c r="D795" s="102">
        <v>342</v>
      </c>
      <c r="E795" s="103">
        <v>0.12280701754385964</v>
      </c>
      <c r="F795" s="102">
        <v>2157</v>
      </c>
      <c r="G795" s="104" t="s">
        <v>2589</v>
      </c>
    </row>
    <row r="796" spans="1:7" x14ac:dyDescent="0.25">
      <c r="A796" s="101">
        <v>1740470</v>
      </c>
      <c r="B796" s="101" t="s">
        <v>2494</v>
      </c>
      <c r="C796" s="102">
        <v>226</v>
      </c>
      <c r="D796" s="102">
        <v>1632</v>
      </c>
      <c r="E796" s="103">
        <v>0.13848039215686275</v>
      </c>
      <c r="F796" s="102">
        <v>10064</v>
      </c>
      <c r="G796" s="104" t="s">
        <v>2589</v>
      </c>
    </row>
    <row r="797" spans="1:7" x14ac:dyDescent="0.25">
      <c r="A797" s="101">
        <v>1740530</v>
      </c>
      <c r="B797" s="101" t="s">
        <v>2495</v>
      </c>
      <c r="C797" s="102">
        <v>62</v>
      </c>
      <c r="D797" s="102">
        <v>349</v>
      </c>
      <c r="E797" s="103">
        <v>0.17765042979942694</v>
      </c>
      <c r="F797" s="102">
        <v>2991</v>
      </c>
      <c r="G797" s="104" t="s">
        <v>2589</v>
      </c>
    </row>
    <row r="798" spans="1:7" x14ac:dyDescent="0.25">
      <c r="A798" s="101">
        <v>1740620</v>
      </c>
      <c r="B798" s="101" t="s">
        <v>2496</v>
      </c>
      <c r="C798" s="102">
        <v>32</v>
      </c>
      <c r="D798" s="102">
        <v>292</v>
      </c>
      <c r="E798" s="103">
        <v>0.1095890410958904</v>
      </c>
      <c r="F798" s="102">
        <v>2373</v>
      </c>
      <c r="G798" s="104" t="s">
        <v>2589</v>
      </c>
    </row>
    <row r="799" spans="1:7" x14ac:dyDescent="0.25">
      <c r="A799" s="101">
        <v>1740650</v>
      </c>
      <c r="B799" s="101" t="s">
        <v>2497</v>
      </c>
      <c r="C799" s="102">
        <v>61</v>
      </c>
      <c r="D799" s="102">
        <v>319</v>
      </c>
      <c r="E799" s="103">
        <v>0.19122257053291536</v>
      </c>
      <c r="F799" s="102">
        <v>2011</v>
      </c>
      <c r="G799" s="104" t="s">
        <v>2589</v>
      </c>
    </row>
    <row r="800" spans="1:7" x14ac:dyDescent="0.25">
      <c r="A800" s="101">
        <v>1740740</v>
      </c>
      <c r="B800" s="101" t="s">
        <v>2498</v>
      </c>
      <c r="C800" s="102">
        <v>48</v>
      </c>
      <c r="D800" s="102">
        <v>377</v>
      </c>
      <c r="E800" s="103">
        <v>0.1273209549071618</v>
      </c>
      <c r="F800" s="102">
        <v>2544</v>
      </c>
      <c r="G800" s="104" t="s">
        <v>2589</v>
      </c>
    </row>
    <row r="801" spans="1:7" x14ac:dyDescent="0.25">
      <c r="A801" s="101">
        <v>1740800</v>
      </c>
      <c r="B801" s="101" t="s">
        <v>2499</v>
      </c>
      <c r="C801" s="102">
        <v>310</v>
      </c>
      <c r="D801" s="102">
        <v>3927</v>
      </c>
      <c r="E801" s="103">
        <v>7.8940667175961293E-2</v>
      </c>
      <c r="F801" s="102">
        <v>69096</v>
      </c>
      <c r="G801" s="104" t="s">
        <v>2590</v>
      </c>
    </row>
    <row r="802" spans="1:7" x14ac:dyDescent="0.25">
      <c r="A802" s="101">
        <v>1740830</v>
      </c>
      <c r="B802" s="101" t="s">
        <v>2500</v>
      </c>
      <c r="C802" s="102">
        <v>81</v>
      </c>
      <c r="D802" s="102">
        <v>1067</v>
      </c>
      <c r="E802" s="103">
        <v>7.5913776944704775E-2</v>
      </c>
      <c r="F802" s="102">
        <v>6106</v>
      </c>
      <c r="G802" s="104" t="s">
        <v>2589</v>
      </c>
    </row>
    <row r="803" spans="1:7" x14ac:dyDescent="0.25">
      <c r="A803" s="101">
        <v>1740890</v>
      </c>
      <c r="B803" s="101" t="s">
        <v>2501</v>
      </c>
      <c r="C803" s="102">
        <v>43</v>
      </c>
      <c r="D803" s="102">
        <v>387</v>
      </c>
      <c r="E803" s="103">
        <v>0.1111111111111111</v>
      </c>
      <c r="F803" s="102">
        <v>2404</v>
      </c>
      <c r="G803" s="104" t="s">
        <v>2589</v>
      </c>
    </row>
    <row r="804" spans="1:7" x14ac:dyDescent="0.25">
      <c r="A804" s="101">
        <v>1740980</v>
      </c>
      <c r="B804" s="101" t="s">
        <v>2502</v>
      </c>
      <c r="C804" s="102">
        <v>83</v>
      </c>
      <c r="D804" s="102">
        <v>1383</v>
      </c>
      <c r="E804" s="103">
        <v>6.0014461315979754E-2</v>
      </c>
      <c r="F804" s="102">
        <v>24168</v>
      </c>
      <c r="G804" s="104" t="s">
        <v>2590</v>
      </c>
    </row>
    <row r="805" spans="1:7" x14ac:dyDescent="0.25">
      <c r="A805" s="101">
        <v>1741040</v>
      </c>
      <c r="B805" s="101" t="s">
        <v>2503</v>
      </c>
      <c r="C805" s="102">
        <v>53</v>
      </c>
      <c r="D805" s="102">
        <v>1039</v>
      </c>
      <c r="E805" s="103">
        <v>5.1010587102983639E-2</v>
      </c>
      <c r="F805" s="102">
        <v>8023</v>
      </c>
      <c r="G805" s="104" t="s">
        <v>2589</v>
      </c>
    </row>
    <row r="806" spans="1:7" x14ac:dyDescent="0.25">
      <c r="A806" s="101">
        <v>1741070</v>
      </c>
      <c r="B806" s="101" t="s">
        <v>2504</v>
      </c>
      <c r="C806" s="102">
        <v>146</v>
      </c>
      <c r="D806" s="102">
        <v>3051</v>
      </c>
      <c r="E806" s="103">
        <v>4.7853162897410685E-2</v>
      </c>
      <c r="F806" s="102">
        <v>19064</v>
      </c>
      <c r="G806" s="104" t="s">
        <v>2589</v>
      </c>
    </row>
    <row r="807" spans="1:7" x14ac:dyDescent="0.25">
      <c r="A807" s="101">
        <v>1741190</v>
      </c>
      <c r="B807" s="101" t="s">
        <v>2505</v>
      </c>
      <c r="C807" s="102">
        <v>360</v>
      </c>
      <c r="D807" s="102">
        <v>4679</v>
      </c>
      <c r="E807" s="103">
        <v>7.6939516990810003E-2</v>
      </c>
      <c r="F807" s="102">
        <v>28853</v>
      </c>
      <c r="G807" s="104" t="s">
        <v>2590</v>
      </c>
    </row>
    <row r="808" spans="1:7" x14ac:dyDescent="0.25">
      <c r="A808" s="101">
        <v>1741250</v>
      </c>
      <c r="B808" s="101" t="s">
        <v>2506</v>
      </c>
      <c r="C808" s="102">
        <v>3244</v>
      </c>
      <c r="D808" s="102">
        <v>14802</v>
      </c>
      <c r="E808" s="103">
        <v>0.21915957303067152</v>
      </c>
      <c r="F808" s="102">
        <v>82801</v>
      </c>
      <c r="G808" s="104" t="s">
        <v>2590</v>
      </c>
    </row>
    <row r="809" spans="1:7" x14ac:dyDescent="0.25">
      <c r="A809" s="101">
        <v>1741280</v>
      </c>
      <c r="B809" s="101" t="s">
        <v>2507</v>
      </c>
      <c r="C809" s="102">
        <v>54</v>
      </c>
      <c r="D809" s="102">
        <v>357</v>
      </c>
      <c r="E809" s="103">
        <v>0.15126050420168066</v>
      </c>
      <c r="F809" s="102">
        <v>1984</v>
      </c>
      <c r="G809" s="104" t="s">
        <v>2589</v>
      </c>
    </row>
    <row r="810" spans="1:7" x14ac:dyDescent="0.25">
      <c r="A810" s="101">
        <v>1741360</v>
      </c>
      <c r="B810" s="101" t="s">
        <v>2508</v>
      </c>
      <c r="C810" s="102">
        <v>100</v>
      </c>
      <c r="D810" s="102">
        <v>606</v>
      </c>
      <c r="E810" s="103">
        <v>0.16501650165016502</v>
      </c>
      <c r="F810" s="102">
        <v>3380</v>
      </c>
      <c r="G810" s="104" t="s">
        <v>2589</v>
      </c>
    </row>
    <row r="811" spans="1:7" x14ac:dyDescent="0.25">
      <c r="A811" s="101">
        <v>1739420</v>
      </c>
      <c r="B811" s="101" t="s">
        <v>2509</v>
      </c>
      <c r="C811" s="102">
        <v>123</v>
      </c>
      <c r="D811" s="102">
        <v>1364</v>
      </c>
      <c r="E811" s="103">
        <v>9.0175953079178889E-2</v>
      </c>
      <c r="F811" s="102">
        <v>8135</v>
      </c>
      <c r="G811" s="104" t="s">
        <v>2589</v>
      </c>
    </row>
    <row r="812" spans="1:7" x14ac:dyDescent="0.25">
      <c r="A812" s="101">
        <v>1700310</v>
      </c>
      <c r="B812" s="101" t="s">
        <v>2510</v>
      </c>
      <c r="C812" s="102">
        <v>197</v>
      </c>
      <c r="D812" s="102">
        <v>1045</v>
      </c>
      <c r="E812" s="103">
        <v>0.18851674641148325</v>
      </c>
      <c r="F812" s="102">
        <v>8984</v>
      </c>
      <c r="G812" s="104" t="s">
        <v>2589</v>
      </c>
    </row>
    <row r="813" spans="1:7" x14ac:dyDescent="0.25">
      <c r="A813" s="101">
        <v>1700319</v>
      </c>
      <c r="B813" s="101" t="s">
        <v>2511</v>
      </c>
      <c r="C813" s="102">
        <v>113</v>
      </c>
      <c r="D813" s="102">
        <v>743</v>
      </c>
      <c r="E813" s="103">
        <v>0.15208613728129206</v>
      </c>
      <c r="F813" s="102">
        <v>5312</v>
      </c>
      <c r="G813" s="104" t="s">
        <v>2589</v>
      </c>
    </row>
    <row r="814" spans="1:7" x14ac:dyDescent="0.25">
      <c r="A814" s="101">
        <v>1741550</v>
      </c>
      <c r="B814" s="101" t="s">
        <v>2512</v>
      </c>
      <c r="C814" s="102">
        <v>499</v>
      </c>
      <c r="D814" s="102">
        <v>3376</v>
      </c>
      <c r="E814" s="103">
        <v>0.14780805687203791</v>
      </c>
      <c r="F814" s="102">
        <v>28986</v>
      </c>
      <c r="G814" s="104" t="s">
        <v>2590</v>
      </c>
    </row>
    <row r="815" spans="1:7" x14ac:dyDescent="0.25">
      <c r="A815" s="101">
        <v>1718480</v>
      </c>
      <c r="B815" s="101" t="s">
        <v>2513</v>
      </c>
      <c r="C815" s="102">
        <v>409</v>
      </c>
      <c r="D815" s="102">
        <v>1096</v>
      </c>
      <c r="E815" s="103">
        <v>0.3731751824817518</v>
      </c>
      <c r="F815" s="102">
        <v>8962</v>
      </c>
      <c r="G815" s="104" t="s">
        <v>2589</v>
      </c>
    </row>
    <row r="816" spans="1:7" x14ac:dyDescent="0.25">
      <c r="A816" s="101">
        <v>1741600</v>
      </c>
      <c r="B816" s="101" t="s">
        <v>2514</v>
      </c>
      <c r="C816" s="102">
        <v>17</v>
      </c>
      <c r="D816" s="102">
        <v>176</v>
      </c>
      <c r="E816" s="103">
        <v>9.6590909090909088E-2</v>
      </c>
      <c r="F816" s="102">
        <v>4550</v>
      </c>
      <c r="G816" s="104" t="s">
        <v>2589</v>
      </c>
    </row>
    <row r="817" spans="1:7" x14ac:dyDescent="0.25">
      <c r="A817" s="101">
        <v>1741700</v>
      </c>
      <c r="B817" s="101" t="s">
        <v>2515</v>
      </c>
      <c r="C817" s="102">
        <v>129</v>
      </c>
      <c r="D817" s="102">
        <v>1016</v>
      </c>
      <c r="E817" s="103">
        <v>0.12696850393700787</v>
      </c>
      <c r="F817" s="102">
        <v>10155</v>
      </c>
      <c r="G817" s="104" t="s">
        <v>2589</v>
      </c>
    </row>
    <row r="818" spans="1:7" x14ac:dyDescent="0.25">
      <c r="A818" s="101">
        <v>1700314</v>
      </c>
      <c r="B818" s="101" t="s">
        <v>2516</v>
      </c>
      <c r="C818" s="102">
        <v>113</v>
      </c>
      <c r="D818" s="102">
        <v>670</v>
      </c>
      <c r="E818" s="103">
        <v>0.16865671641791044</v>
      </c>
      <c r="F818" s="102">
        <v>4417</v>
      </c>
      <c r="G818" s="104" t="s">
        <v>2589</v>
      </c>
    </row>
    <row r="819" spans="1:7" x14ac:dyDescent="0.25">
      <c r="A819" s="101">
        <v>1741750</v>
      </c>
      <c r="B819" s="101" t="s">
        <v>2517</v>
      </c>
      <c r="C819" s="102">
        <v>60</v>
      </c>
      <c r="D819" s="102">
        <v>562</v>
      </c>
      <c r="E819" s="103">
        <v>0.10676156583629894</v>
      </c>
      <c r="F819" s="102">
        <v>3820</v>
      </c>
      <c r="G819" s="104" t="s">
        <v>2589</v>
      </c>
    </row>
    <row r="820" spans="1:7" x14ac:dyDescent="0.25">
      <c r="A820" s="101">
        <v>1741790</v>
      </c>
      <c r="B820" s="101" t="s">
        <v>2518</v>
      </c>
      <c r="C820" s="102">
        <v>121</v>
      </c>
      <c r="D820" s="102">
        <v>1378</v>
      </c>
      <c r="E820" s="103">
        <v>8.7808417997097238E-2</v>
      </c>
      <c r="F820" s="102">
        <v>15534</v>
      </c>
      <c r="G820" s="104" t="s">
        <v>2589</v>
      </c>
    </row>
    <row r="821" spans="1:7" x14ac:dyDescent="0.25">
      <c r="A821" s="101">
        <v>1701387</v>
      </c>
      <c r="B821" s="101" t="s">
        <v>2519</v>
      </c>
      <c r="C821" s="102">
        <v>100</v>
      </c>
      <c r="D821" s="102">
        <v>550</v>
      </c>
      <c r="E821" s="103">
        <v>0.18181818181818182</v>
      </c>
      <c r="F821" s="102">
        <v>3284</v>
      </c>
      <c r="G821" s="104" t="s">
        <v>2589</v>
      </c>
    </row>
    <row r="822" spans="1:7" x14ac:dyDescent="0.25">
      <c r="A822" s="101">
        <v>1741820</v>
      </c>
      <c r="B822" s="101" t="s">
        <v>2520</v>
      </c>
      <c r="C822" s="102">
        <v>48</v>
      </c>
      <c r="D822" s="102">
        <v>1747</v>
      </c>
      <c r="E822" s="103">
        <v>2.7475672581568404E-2</v>
      </c>
      <c r="F822" s="102">
        <v>10338</v>
      </c>
      <c r="G822" s="104" t="s">
        <v>2589</v>
      </c>
    </row>
    <row r="823" spans="1:7" x14ac:dyDescent="0.25">
      <c r="A823" s="101">
        <v>1741980</v>
      </c>
      <c r="B823" s="101" t="s">
        <v>2521</v>
      </c>
      <c r="C823" s="102">
        <v>125</v>
      </c>
      <c r="D823" s="102">
        <v>1711</v>
      </c>
      <c r="E823" s="103">
        <v>7.3056691992986561E-2</v>
      </c>
      <c r="F823" s="102">
        <v>12453</v>
      </c>
      <c r="G823" s="104" t="s">
        <v>2589</v>
      </c>
    </row>
    <row r="824" spans="1:7" x14ac:dyDescent="0.25">
      <c r="A824" s="101">
        <v>1710820</v>
      </c>
      <c r="B824" s="101" t="s">
        <v>2522</v>
      </c>
      <c r="C824" s="102">
        <v>209</v>
      </c>
      <c r="D824" s="102">
        <v>1171</v>
      </c>
      <c r="E824" s="103">
        <v>0.17847993168232279</v>
      </c>
      <c r="F824" s="102">
        <v>6528</v>
      </c>
      <c r="G824" s="104" t="s">
        <v>2589</v>
      </c>
    </row>
    <row r="825" spans="1:7" x14ac:dyDescent="0.25">
      <c r="A825" s="101">
        <v>1742060</v>
      </c>
      <c r="B825" s="101" t="s">
        <v>2523</v>
      </c>
      <c r="C825" s="102">
        <v>43</v>
      </c>
      <c r="D825" s="102">
        <v>546</v>
      </c>
      <c r="E825" s="103">
        <v>7.8754578754578752E-2</v>
      </c>
      <c r="F825" s="102">
        <v>3788</v>
      </c>
      <c r="G825" s="104" t="s">
        <v>2589</v>
      </c>
    </row>
    <row r="826" spans="1:7" x14ac:dyDescent="0.25">
      <c r="A826" s="101">
        <v>1742210</v>
      </c>
      <c r="B826" s="101" t="s">
        <v>2524</v>
      </c>
      <c r="C826" s="102">
        <v>709</v>
      </c>
      <c r="D826" s="102">
        <v>6253</v>
      </c>
      <c r="E826" s="103">
        <v>0.11338557492403646</v>
      </c>
      <c r="F826" s="102">
        <v>65583</v>
      </c>
      <c r="G826" s="104" t="s">
        <v>2590</v>
      </c>
    </row>
    <row r="827" spans="1:7" x14ac:dyDescent="0.25">
      <c r="A827" s="101">
        <v>1742300</v>
      </c>
      <c r="B827" s="101" t="s">
        <v>2525</v>
      </c>
      <c r="C827" s="102">
        <v>222</v>
      </c>
      <c r="D827" s="102">
        <v>1424</v>
      </c>
      <c r="E827" s="103">
        <v>0.15589887640449437</v>
      </c>
      <c r="F827" s="102">
        <v>12635</v>
      </c>
      <c r="G827" s="104" t="s">
        <v>2589</v>
      </c>
    </row>
    <row r="828" spans="1:7" x14ac:dyDescent="0.25">
      <c r="A828" s="101">
        <v>1723730</v>
      </c>
      <c r="B828" s="101" t="s">
        <v>2526</v>
      </c>
      <c r="C828" s="102">
        <v>70</v>
      </c>
      <c r="D828" s="102">
        <v>1638</v>
      </c>
      <c r="E828" s="103">
        <v>4.2735042735042736E-2</v>
      </c>
      <c r="F828" s="102">
        <v>14510</v>
      </c>
      <c r="G828" s="104" t="s">
        <v>2589</v>
      </c>
    </row>
    <row r="829" spans="1:7" x14ac:dyDescent="0.25">
      <c r="A829" s="101">
        <v>1742450</v>
      </c>
      <c r="B829" s="101" t="s">
        <v>2527</v>
      </c>
      <c r="C829" s="102">
        <v>19</v>
      </c>
      <c r="D829" s="102">
        <v>289</v>
      </c>
      <c r="E829" s="103">
        <v>6.5743944636678195E-2</v>
      </c>
      <c r="F829" s="102">
        <v>1862</v>
      </c>
      <c r="G829" s="104" t="s">
        <v>2589</v>
      </c>
    </row>
    <row r="830" spans="1:7" x14ac:dyDescent="0.25">
      <c r="A830" s="101">
        <v>1742480</v>
      </c>
      <c r="B830" s="101" t="s">
        <v>2528</v>
      </c>
      <c r="C830" s="102">
        <v>52</v>
      </c>
      <c r="D830" s="102">
        <v>1448</v>
      </c>
      <c r="E830" s="103">
        <v>3.591160220994475E-2</v>
      </c>
      <c r="F830" s="102">
        <v>7658</v>
      </c>
      <c r="G830" s="104" t="s">
        <v>2589</v>
      </c>
    </row>
    <row r="831" spans="1:7" x14ac:dyDescent="0.25">
      <c r="A831" s="101">
        <v>1742510</v>
      </c>
      <c r="B831" s="101" t="s">
        <v>2529</v>
      </c>
      <c r="C831" s="102">
        <v>31</v>
      </c>
      <c r="D831" s="102">
        <v>145</v>
      </c>
      <c r="E831" s="103">
        <v>0.21379310344827587</v>
      </c>
      <c r="F831" s="102">
        <v>1556</v>
      </c>
      <c r="G831" s="104" t="s">
        <v>2589</v>
      </c>
    </row>
    <row r="832" spans="1:7" x14ac:dyDescent="0.25">
      <c r="A832" s="101">
        <v>1742570</v>
      </c>
      <c r="B832" s="101" t="s">
        <v>2530</v>
      </c>
      <c r="C832" s="102">
        <v>102</v>
      </c>
      <c r="D832" s="102">
        <v>428</v>
      </c>
      <c r="E832" s="103">
        <v>0.23831775700934579</v>
      </c>
      <c r="F832" s="102">
        <v>4277</v>
      </c>
      <c r="G832" s="104" t="s">
        <v>2589</v>
      </c>
    </row>
    <row r="833" spans="1:7" x14ac:dyDescent="0.25">
      <c r="A833" s="101">
        <v>1742600</v>
      </c>
      <c r="B833" s="101" t="s">
        <v>2531</v>
      </c>
      <c r="C833" s="102">
        <v>120</v>
      </c>
      <c r="D833" s="102">
        <v>4163</v>
      </c>
      <c r="E833" s="103">
        <v>2.8825366322363679E-2</v>
      </c>
      <c r="F833" s="102">
        <v>26192</v>
      </c>
      <c r="G833" s="104" t="s">
        <v>2590</v>
      </c>
    </row>
    <row r="834" spans="1:7" x14ac:dyDescent="0.25">
      <c r="A834" s="101">
        <v>1742630</v>
      </c>
      <c r="B834" s="101" t="s">
        <v>2532</v>
      </c>
      <c r="C834" s="102">
        <v>71</v>
      </c>
      <c r="D834" s="102">
        <v>1289</v>
      </c>
      <c r="E834" s="103">
        <v>5.5081458494957332E-2</v>
      </c>
      <c r="F834" s="102">
        <v>9057</v>
      </c>
      <c r="G834" s="104" t="s">
        <v>2589</v>
      </c>
    </row>
    <row r="835" spans="1:7" x14ac:dyDescent="0.25">
      <c r="A835" s="101">
        <v>1742660</v>
      </c>
      <c r="B835" s="101" t="s">
        <v>2533</v>
      </c>
      <c r="C835" s="102">
        <v>85</v>
      </c>
      <c r="D835" s="102">
        <v>559</v>
      </c>
      <c r="E835" s="103">
        <v>0.15205724508050089</v>
      </c>
      <c r="F835" s="102">
        <v>3507</v>
      </c>
      <c r="G835" s="104" t="s">
        <v>2589</v>
      </c>
    </row>
    <row r="836" spans="1:7" x14ac:dyDescent="0.25">
      <c r="A836" s="101">
        <v>1742690</v>
      </c>
      <c r="B836" s="101" t="s">
        <v>2534</v>
      </c>
      <c r="C836" s="102">
        <v>60</v>
      </c>
      <c r="D836" s="102">
        <v>352</v>
      </c>
      <c r="E836" s="103">
        <v>0.17045454545454544</v>
      </c>
      <c r="F836" s="102">
        <v>2143</v>
      </c>
      <c r="G836" s="104" t="s">
        <v>2589</v>
      </c>
    </row>
    <row r="837" spans="1:7" x14ac:dyDescent="0.25">
      <c r="A837" s="101">
        <v>1742720</v>
      </c>
      <c r="B837" s="101" t="s">
        <v>2535</v>
      </c>
      <c r="C837" s="102">
        <v>24</v>
      </c>
      <c r="D837" s="102">
        <v>406</v>
      </c>
      <c r="E837" s="103">
        <v>5.9113300492610835E-2</v>
      </c>
      <c r="F837" s="102">
        <v>4465</v>
      </c>
      <c r="G837" s="104" t="s">
        <v>2589</v>
      </c>
    </row>
    <row r="838" spans="1:7" x14ac:dyDescent="0.25">
      <c r="A838" s="101">
        <v>1742790</v>
      </c>
      <c r="B838" s="101" t="s">
        <v>2536</v>
      </c>
      <c r="C838" s="102">
        <v>132</v>
      </c>
      <c r="D838" s="102">
        <v>1463</v>
      </c>
      <c r="E838" s="103">
        <v>9.0225563909774431E-2</v>
      </c>
      <c r="F838" s="102">
        <v>7712</v>
      </c>
      <c r="G838" s="104" t="s">
        <v>2589</v>
      </c>
    </row>
    <row r="839" spans="1:7" x14ac:dyDescent="0.25">
      <c r="A839" s="101">
        <v>1742840</v>
      </c>
      <c r="B839" s="101" t="s">
        <v>2537</v>
      </c>
      <c r="C839" s="102">
        <v>53</v>
      </c>
      <c r="D839" s="102">
        <v>2163</v>
      </c>
      <c r="E839" s="103">
        <v>2.4503005085529356E-2</v>
      </c>
      <c r="F839" s="102">
        <v>12074</v>
      </c>
      <c r="G839" s="104" t="s">
        <v>2589</v>
      </c>
    </row>
    <row r="840" spans="1:7" x14ac:dyDescent="0.25">
      <c r="A840" s="101">
        <v>1742900</v>
      </c>
      <c r="B840" s="101" t="s">
        <v>2538</v>
      </c>
      <c r="C840" s="102">
        <v>82</v>
      </c>
      <c r="D840" s="102">
        <v>598</v>
      </c>
      <c r="E840" s="103">
        <v>0.13712374581939799</v>
      </c>
      <c r="F840" s="102">
        <v>6386</v>
      </c>
      <c r="G840" s="104" t="s">
        <v>2589</v>
      </c>
    </row>
    <row r="841" spans="1:7" x14ac:dyDescent="0.25">
      <c r="A841" s="101">
        <v>1742960</v>
      </c>
      <c r="B841" s="101" t="s">
        <v>2539</v>
      </c>
      <c r="C841" s="102">
        <v>57</v>
      </c>
      <c r="D841" s="102">
        <v>843</v>
      </c>
      <c r="E841" s="103">
        <v>6.7615658362989328E-2</v>
      </c>
      <c r="F841" s="102">
        <v>7721</v>
      </c>
      <c r="G841" s="104" t="s">
        <v>2589</v>
      </c>
    </row>
    <row r="842" spans="1:7" x14ac:dyDescent="0.25">
      <c r="A842" s="101">
        <v>1743020</v>
      </c>
      <c r="B842" s="101" t="s">
        <v>2540</v>
      </c>
      <c r="C842" s="102">
        <v>124</v>
      </c>
      <c r="D842" s="102">
        <v>1004</v>
      </c>
      <c r="E842" s="103">
        <v>0.12350597609561753</v>
      </c>
      <c r="F842" s="102">
        <v>10252</v>
      </c>
      <c r="G842" s="104" t="s">
        <v>2589</v>
      </c>
    </row>
    <row r="843" spans="1:7" x14ac:dyDescent="0.25">
      <c r="A843" s="101">
        <v>1743050</v>
      </c>
      <c r="B843" s="101" t="s">
        <v>2541</v>
      </c>
      <c r="C843" s="102">
        <v>128</v>
      </c>
      <c r="D843" s="102">
        <v>621</v>
      </c>
      <c r="E843" s="103">
        <v>0.20611916264090177</v>
      </c>
      <c r="F843" s="102">
        <v>5584</v>
      </c>
      <c r="G843" s="104" t="s">
        <v>2589</v>
      </c>
    </row>
    <row r="844" spans="1:7" x14ac:dyDescent="0.25">
      <c r="A844" s="101">
        <v>1743110</v>
      </c>
      <c r="B844" s="101" t="s">
        <v>2542</v>
      </c>
      <c r="C844" s="102">
        <v>475</v>
      </c>
      <c r="D844" s="102">
        <v>5957</v>
      </c>
      <c r="E844" s="103">
        <v>7.9738123216384085E-2</v>
      </c>
      <c r="F844" s="102">
        <v>50994</v>
      </c>
      <c r="G844" s="104" t="s">
        <v>2590</v>
      </c>
    </row>
    <row r="845" spans="1:7" x14ac:dyDescent="0.25">
      <c r="A845" s="101">
        <v>1738070</v>
      </c>
      <c r="B845" s="101" t="s">
        <v>2543</v>
      </c>
      <c r="C845" s="102">
        <v>57</v>
      </c>
      <c r="D845" s="102">
        <v>440</v>
      </c>
      <c r="E845" s="103">
        <v>0.12954545454545455</v>
      </c>
      <c r="F845" s="102">
        <v>2966</v>
      </c>
      <c r="G845" s="104" t="s">
        <v>2589</v>
      </c>
    </row>
    <row r="846" spans="1:7" x14ac:dyDescent="0.25">
      <c r="A846" s="101">
        <v>1701422</v>
      </c>
      <c r="B846" s="101" t="s">
        <v>2544</v>
      </c>
      <c r="C846" s="102">
        <v>51</v>
      </c>
      <c r="D846" s="102">
        <v>522</v>
      </c>
      <c r="E846" s="103">
        <v>9.7701149425287362E-2</v>
      </c>
      <c r="F846" s="102">
        <v>3675</v>
      </c>
      <c r="G846" s="104" t="s">
        <v>2589</v>
      </c>
    </row>
    <row r="847" spans="1:7" x14ac:dyDescent="0.25">
      <c r="A847" s="101">
        <v>1717040</v>
      </c>
      <c r="B847" s="101" t="s">
        <v>2545</v>
      </c>
      <c r="C847" s="102">
        <v>299</v>
      </c>
      <c r="D847" s="102">
        <v>2973</v>
      </c>
      <c r="E847" s="103">
        <v>0.10057181298351833</v>
      </c>
      <c r="F847" s="102">
        <v>32608</v>
      </c>
      <c r="G847" s="104" t="s">
        <v>2590</v>
      </c>
    </row>
    <row r="848" spans="1:7" x14ac:dyDescent="0.25">
      <c r="A848" s="101">
        <v>1743330</v>
      </c>
      <c r="B848" s="101" t="s">
        <v>2546</v>
      </c>
      <c r="C848" s="102">
        <v>585</v>
      </c>
      <c r="D848" s="102">
        <v>6150</v>
      </c>
      <c r="E848" s="103">
        <v>9.5121951219512196E-2</v>
      </c>
      <c r="F848" s="102">
        <v>38351</v>
      </c>
      <c r="G848" s="104" t="s">
        <v>2590</v>
      </c>
    </row>
    <row r="849" spans="1:7" x14ac:dyDescent="0.25">
      <c r="A849" s="101">
        <v>1743380</v>
      </c>
      <c r="B849" s="101" t="s">
        <v>2547</v>
      </c>
      <c r="C849" s="102">
        <v>355</v>
      </c>
      <c r="D849" s="102">
        <v>1138</v>
      </c>
      <c r="E849" s="103">
        <v>0.31195079086115995</v>
      </c>
      <c r="F849" s="102">
        <v>11065</v>
      </c>
      <c r="G849" s="104" t="s">
        <v>2589</v>
      </c>
    </row>
    <row r="850" spans="1:7" x14ac:dyDescent="0.25">
      <c r="A850" s="101">
        <v>1743960</v>
      </c>
      <c r="B850" s="101" t="s">
        <v>2548</v>
      </c>
      <c r="C850" s="102">
        <v>359</v>
      </c>
      <c r="D850" s="102">
        <v>7247</v>
      </c>
      <c r="E850" s="103">
        <v>4.9537739754381124E-2</v>
      </c>
      <c r="F850" s="102">
        <v>35455</v>
      </c>
      <c r="G850" s="104" t="s">
        <v>2590</v>
      </c>
    </row>
    <row r="851" spans="1:7" x14ac:dyDescent="0.25">
      <c r="A851" s="101">
        <v>1743800</v>
      </c>
      <c r="B851" s="101" t="s">
        <v>2549</v>
      </c>
      <c r="C851" s="102">
        <v>161</v>
      </c>
      <c r="D851" s="102">
        <v>547</v>
      </c>
      <c r="E851" s="103">
        <v>0.29433272394881171</v>
      </c>
      <c r="F851" s="102">
        <v>3757</v>
      </c>
      <c r="G851" s="104" t="s">
        <v>2589</v>
      </c>
    </row>
    <row r="852" spans="1:7" x14ac:dyDescent="0.25">
      <c r="A852" s="101">
        <v>1743860</v>
      </c>
      <c r="B852" s="101" t="s">
        <v>2550</v>
      </c>
      <c r="C852" s="102">
        <v>645</v>
      </c>
      <c r="D852" s="102">
        <v>2362</v>
      </c>
      <c r="E852" s="103">
        <v>0.27307366638441999</v>
      </c>
      <c r="F852" s="102">
        <v>17228</v>
      </c>
      <c r="G852" s="104" t="s">
        <v>2589</v>
      </c>
    </row>
    <row r="853" spans="1:7" x14ac:dyDescent="0.25">
      <c r="A853" s="101">
        <v>1743890</v>
      </c>
      <c r="B853" s="101" t="s">
        <v>2551</v>
      </c>
      <c r="C853" s="102">
        <v>461</v>
      </c>
      <c r="D853" s="102">
        <v>2721</v>
      </c>
      <c r="E853" s="103">
        <v>0.16942300624770304</v>
      </c>
      <c r="F853" s="102">
        <v>44642</v>
      </c>
      <c r="G853" s="104" t="s">
        <v>2590</v>
      </c>
    </row>
    <row r="854" spans="1:7" x14ac:dyDescent="0.25">
      <c r="A854" s="105"/>
      <c r="B854" s="97" t="s">
        <v>2598</v>
      </c>
      <c r="C854" s="106">
        <f>SUM(C3:C853)</f>
        <v>301563</v>
      </c>
      <c r="D854" s="106">
        <f>SUM(D3:D853)</f>
        <v>2039790</v>
      </c>
      <c r="E854" s="107">
        <f>IF(C854&gt;0,C854/D854,0)</f>
        <v>0.14784021884605769</v>
      </c>
      <c r="F854" s="106">
        <f>SUM(F3:F853)</f>
        <v>17308728</v>
      </c>
      <c r="G854" s="108">
        <f>COUNTIF(G3:G853,"Yes")</f>
        <v>652</v>
      </c>
    </row>
    <row r="855" spans="1:7" x14ac:dyDescent="0.25">
      <c r="A855" s="105"/>
      <c r="B855" s="97" t="s">
        <v>2552</v>
      </c>
      <c r="C855" s="109"/>
      <c r="D855" s="109"/>
      <c r="E855" s="110"/>
      <c r="F855" s="109"/>
      <c r="G855" s="108">
        <f>COUNTA(G4:G854)</f>
        <v>851</v>
      </c>
    </row>
    <row r="856" spans="1:7" x14ac:dyDescent="0.25">
      <c r="A856" s="105"/>
      <c r="B856" s="97" t="s">
        <v>2553</v>
      </c>
      <c r="C856" s="109"/>
      <c r="D856" s="109"/>
      <c r="E856" s="110"/>
      <c r="F856" s="109"/>
      <c r="G856" s="107">
        <f>G854/G855</f>
        <v>0.76615746180963573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707A-383E-4769-B089-98D9A36CB66C}">
  <dimension ref="A1:I4859"/>
  <sheetViews>
    <sheetView workbookViewId="0">
      <selection activeCell="A2" sqref="A2"/>
    </sheetView>
  </sheetViews>
  <sheetFormatPr defaultRowHeight="12.75" x14ac:dyDescent="0.2"/>
  <cols>
    <col min="1" max="1" width="15.7109375" style="117" customWidth="1"/>
    <col min="2" max="2" width="13.140625" style="115" bestFit="1" customWidth="1"/>
    <col min="3" max="3" width="12.85546875" style="117" customWidth="1"/>
    <col min="4" max="4" width="13.42578125" style="119" customWidth="1"/>
    <col min="5" max="5" width="5" style="119" customWidth="1"/>
    <col min="6" max="6" width="6.7109375" style="119" customWidth="1"/>
    <col min="7" max="7" width="42.28515625" style="117" customWidth="1"/>
    <col min="8" max="8" width="35.5703125" style="117" customWidth="1"/>
    <col min="9" max="9" width="18.28515625" style="117" customWidth="1"/>
    <col min="10" max="244" width="9.140625" style="117"/>
    <col min="245" max="245" width="14.28515625" style="117" customWidth="1"/>
    <col min="246" max="246" width="17.7109375" style="117" customWidth="1"/>
    <col min="247" max="247" width="13.42578125" style="117" customWidth="1"/>
    <col min="248" max="248" width="5" style="117" customWidth="1"/>
    <col min="249" max="249" width="6.7109375" style="117" customWidth="1"/>
    <col min="250" max="250" width="42.28515625" style="117" customWidth="1"/>
    <col min="251" max="252" width="30.28515625" style="117" customWidth="1"/>
    <col min="253" max="253" width="25.140625" style="117" customWidth="1"/>
    <col min="254" max="254" width="21.42578125" style="117" customWidth="1"/>
    <col min="255" max="255" width="10.5703125" style="117" customWidth="1"/>
    <col min="256" max="256" width="11.5703125" style="117" customWidth="1"/>
    <col min="257" max="257" width="13.85546875" style="117" customWidth="1"/>
    <col min="258" max="258" width="6" style="117" customWidth="1"/>
    <col min="259" max="259" width="6.140625" style="117" customWidth="1"/>
    <col min="260" max="260" width="8.42578125" style="117" customWidth="1"/>
    <col min="261" max="261" width="3.85546875" style="117" customWidth="1"/>
    <col min="262" max="262" width="13.140625" style="117" bestFit="1" customWidth="1"/>
    <col min="263" max="263" width="35.5703125" style="117" customWidth="1"/>
    <col min="264" max="264" width="18.28515625" style="117" customWidth="1"/>
    <col min="265" max="500" width="9.140625" style="117"/>
    <col min="501" max="501" width="14.28515625" style="117" customWidth="1"/>
    <col min="502" max="502" width="17.7109375" style="117" customWidth="1"/>
    <col min="503" max="503" width="13.42578125" style="117" customWidth="1"/>
    <col min="504" max="504" width="5" style="117" customWidth="1"/>
    <col min="505" max="505" width="6.7109375" style="117" customWidth="1"/>
    <col min="506" max="506" width="42.28515625" style="117" customWidth="1"/>
    <col min="507" max="508" width="30.28515625" style="117" customWidth="1"/>
    <col min="509" max="509" width="25.140625" style="117" customWidth="1"/>
    <col min="510" max="510" width="21.42578125" style="117" customWidth="1"/>
    <col min="511" max="511" width="10.5703125" style="117" customWidth="1"/>
    <col min="512" max="512" width="11.5703125" style="117" customWidth="1"/>
    <col min="513" max="513" width="13.85546875" style="117" customWidth="1"/>
    <col min="514" max="514" width="6" style="117" customWidth="1"/>
    <col min="515" max="515" width="6.140625" style="117" customWidth="1"/>
    <col min="516" max="516" width="8.42578125" style="117" customWidth="1"/>
    <col min="517" max="517" width="3.85546875" style="117" customWidth="1"/>
    <col min="518" max="518" width="13.140625" style="117" bestFit="1" customWidth="1"/>
    <col min="519" max="519" width="35.5703125" style="117" customWidth="1"/>
    <col min="520" max="520" width="18.28515625" style="117" customWidth="1"/>
    <col min="521" max="756" width="9.140625" style="117"/>
    <col min="757" max="757" width="14.28515625" style="117" customWidth="1"/>
    <col min="758" max="758" width="17.7109375" style="117" customWidth="1"/>
    <col min="759" max="759" width="13.42578125" style="117" customWidth="1"/>
    <col min="760" max="760" width="5" style="117" customWidth="1"/>
    <col min="761" max="761" width="6.7109375" style="117" customWidth="1"/>
    <col min="762" max="762" width="42.28515625" style="117" customWidth="1"/>
    <col min="763" max="764" width="30.28515625" style="117" customWidth="1"/>
    <col min="765" max="765" width="25.140625" style="117" customWidth="1"/>
    <col min="766" max="766" width="21.42578125" style="117" customWidth="1"/>
    <col min="767" max="767" width="10.5703125" style="117" customWidth="1"/>
    <col min="768" max="768" width="11.5703125" style="117" customWidth="1"/>
    <col min="769" max="769" width="13.85546875" style="117" customWidth="1"/>
    <col min="770" max="770" width="6" style="117" customWidth="1"/>
    <col min="771" max="771" width="6.140625" style="117" customWidth="1"/>
    <col min="772" max="772" width="8.42578125" style="117" customWidth="1"/>
    <col min="773" max="773" width="3.85546875" style="117" customWidth="1"/>
    <col min="774" max="774" width="13.140625" style="117" bestFit="1" customWidth="1"/>
    <col min="775" max="775" width="35.5703125" style="117" customWidth="1"/>
    <col min="776" max="776" width="18.28515625" style="117" customWidth="1"/>
    <col min="777" max="1012" width="9.140625" style="117"/>
    <col min="1013" max="1013" width="14.28515625" style="117" customWidth="1"/>
    <col min="1014" max="1014" width="17.7109375" style="117" customWidth="1"/>
    <col min="1015" max="1015" width="13.42578125" style="117" customWidth="1"/>
    <col min="1016" max="1016" width="5" style="117" customWidth="1"/>
    <col min="1017" max="1017" width="6.7109375" style="117" customWidth="1"/>
    <col min="1018" max="1018" width="42.28515625" style="117" customWidth="1"/>
    <col min="1019" max="1020" width="30.28515625" style="117" customWidth="1"/>
    <col min="1021" max="1021" width="25.140625" style="117" customWidth="1"/>
    <col min="1022" max="1022" width="21.42578125" style="117" customWidth="1"/>
    <col min="1023" max="1023" width="10.5703125" style="117" customWidth="1"/>
    <col min="1024" max="1024" width="11.5703125" style="117" customWidth="1"/>
    <col min="1025" max="1025" width="13.85546875" style="117" customWidth="1"/>
    <col min="1026" max="1026" width="6" style="117" customWidth="1"/>
    <col min="1027" max="1027" width="6.140625" style="117" customWidth="1"/>
    <col min="1028" max="1028" width="8.42578125" style="117" customWidth="1"/>
    <col min="1029" max="1029" width="3.85546875" style="117" customWidth="1"/>
    <col min="1030" max="1030" width="13.140625" style="117" bestFit="1" customWidth="1"/>
    <col min="1031" max="1031" width="35.5703125" style="117" customWidth="1"/>
    <col min="1032" max="1032" width="18.28515625" style="117" customWidth="1"/>
    <col min="1033" max="1268" width="9.140625" style="117"/>
    <col min="1269" max="1269" width="14.28515625" style="117" customWidth="1"/>
    <col min="1270" max="1270" width="17.7109375" style="117" customWidth="1"/>
    <col min="1271" max="1271" width="13.42578125" style="117" customWidth="1"/>
    <col min="1272" max="1272" width="5" style="117" customWidth="1"/>
    <col min="1273" max="1273" width="6.7109375" style="117" customWidth="1"/>
    <col min="1274" max="1274" width="42.28515625" style="117" customWidth="1"/>
    <col min="1275" max="1276" width="30.28515625" style="117" customWidth="1"/>
    <col min="1277" max="1277" width="25.140625" style="117" customWidth="1"/>
    <col min="1278" max="1278" width="21.42578125" style="117" customWidth="1"/>
    <col min="1279" max="1279" width="10.5703125" style="117" customWidth="1"/>
    <col min="1280" max="1280" width="11.5703125" style="117" customWidth="1"/>
    <col min="1281" max="1281" width="13.85546875" style="117" customWidth="1"/>
    <col min="1282" max="1282" width="6" style="117" customWidth="1"/>
    <col min="1283" max="1283" width="6.140625" style="117" customWidth="1"/>
    <col min="1284" max="1284" width="8.42578125" style="117" customWidth="1"/>
    <col min="1285" max="1285" width="3.85546875" style="117" customWidth="1"/>
    <col min="1286" max="1286" width="13.140625" style="117" bestFit="1" customWidth="1"/>
    <col min="1287" max="1287" width="35.5703125" style="117" customWidth="1"/>
    <col min="1288" max="1288" width="18.28515625" style="117" customWidth="1"/>
    <col min="1289" max="1524" width="9.140625" style="117"/>
    <col min="1525" max="1525" width="14.28515625" style="117" customWidth="1"/>
    <col min="1526" max="1526" width="17.7109375" style="117" customWidth="1"/>
    <col min="1527" max="1527" width="13.42578125" style="117" customWidth="1"/>
    <col min="1528" max="1528" width="5" style="117" customWidth="1"/>
    <col min="1529" max="1529" width="6.7109375" style="117" customWidth="1"/>
    <col min="1530" max="1530" width="42.28515625" style="117" customWidth="1"/>
    <col min="1531" max="1532" width="30.28515625" style="117" customWidth="1"/>
    <col min="1533" max="1533" width="25.140625" style="117" customWidth="1"/>
    <col min="1534" max="1534" width="21.42578125" style="117" customWidth="1"/>
    <col min="1535" max="1535" width="10.5703125" style="117" customWidth="1"/>
    <col min="1536" max="1536" width="11.5703125" style="117" customWidth="1"/>
    <col min="1537" max="1537" width="13.85546875" style="117" customWidth="1"/>
    <col min="1538" max="1538" width="6" style="117" customWidth="1"/>
    <col min="1539" max="1539" width="6.140625" style="117" customWidth="1"/>
    <col min="1540" max="1540" width="8.42578125" style="117" customWidth="1"/>
    <col min="1541" max="1541" width="3.85546875" style="117" customWidth="1"/>
    <col min="1542" max="1542" width="13.140625" style="117" bestFit="1" customWidth="1"/>
    <col min="1543" max="1543" width="35.5703125" style="117" customWidth="1"/>
    <col min="1544" max="1544" width="18.28515625" style="117" customWidth="1"/>
    <col min="1545" max="1780" width="9.140625" style="117"/>
    <col min="1781" max="1781" width="14.28515625" style="117" customWidth="1"/>
    <col min="1782" max="1782" width="17.7109375" style="117" customWidth="1"/>
    <col min="1783" max="1783" width="13.42578125" style="117" customWidth="1"/>
    <col min="1784" max="1784" width="5" style="117" customWidth="1"/>
    <col min="1785" max="1785" width="6.7109375" style="117" customWidth="1"/>
    <col min="1786" max="1786" width="42.28515625" style="117" customWidth="1"/>
    <col min="1787" max="1788" width="30.28515625" style="117" customWidth="1"/>
    <col min="1789" max="1789" width="25.140625" style="117" customWidth="1"/>
    <col min="1790" max="1790" width="21.42578125" style="117" customWidth="1"/>
    <col min="1791" max="1791" width="10.5703125" style="117" customWidth="1"/>
    <col min="1792" max="1792" width="11.5703125" style="117" customWidth="1"/>
    <col min="1793" max="1793" width="13.85546875" style="117" customWidth="1"/>
    <col min="1794" max="1794" width="6" style="117" customWidth="1"/>
    <col min="1795" max="1795" width="6.140625" style="117" customWidth="1"/>
    <col min="1796" max="1796" width="8.42578125" style="117" customWidth="1"/>
    <col min="1797" max="1797" width="3.85546875" style="117" customWidth="1"/>
    <col min="1798" max="1798" width="13.140625" style="117" bestFit="1" customWidth="1"/>
    <col min="1799" max="1799" width="35.5703125" style="117" customWidth="1"/>
    <col min="1800" max="1800" width="18.28515625" style="117" customWidth="1"/>
    <col min="1801" max="2036" width="9.140625" style="117"/>
    <col min="2037" max="2037" width="14.28515625" style="117" customWidth="1"/>
    <col min="2038" max="2038" width="17.7109375" style="117" customWidth="1"/>
    <col min="2039" max="2039" width="13.42578125" style="117" customWidth="1"/>
    <col min="2040" max="2040" width="5" style="117" customWidth="1"/>
    <col min="2041" max="2041" width="6.7109375" style="117" customWidth="1"/>
    <col min="2042" max="2042" width="42.28515625" style="117" customWidth="1"/>
    <col min="2043" max="2044" width="30.28515625" style="117" customWidth="1"/>
    <col min="2045" max="2045" width="25.140625" style="117" customWidth="1"/>
    <col min="2046" max="2046" width="21.42578125" style="117" customWidth="1"/>
    <col min="2047" max="2047" width="10.5703125" style="117" customWidth="1"/>
    <col min="2048" max="2048" width="11.5703125" style="117" customWidth="1"/>
    <col min="2049" max="2049" width="13.85546875" style="117" customWidth="1"/>
    <col min="2050" max="2050" width="6" style="117" customWidth="1"/>
    <col min="2051" max="2051" width="6.140625" style="117" customWidth="1"/>
    <col min="2052" max="2052" width="8.42578125" style="117" customWidth="1"/>
    <col min="2053" max="2053" width="3.85546875" style="117" customWidth="1"/>
    <col min="2054" max="2054" width="13.140625" style="117" bestFit="1" customWidth="1"/>
    <col min="2055" max="2055" width="35.5703125" style="117" customWidth="1"/>
    <col min="2056" max="2056" width="18.28515625" style="117" customWidth="1"/>
    <col min="2057" max="2292" width="9.140625" style="117"/>
    <col min="2293" max="2293" width="14.28515625" style="117" customWidth="1"/>
    <col min="2294" max="2294" width="17.7109375" style="117" customWidth="1"/>
    <col min="2295" max="2295" width="13.42578125" style="117" customWidth="1"/>
    <col min="2296" max="2296" width="5" style="117" customWidth="1"/>
    <col min="2297" max="2297" width="6.7109375" style="117" customWidth="1"/>
    <col min="2298" max="2298" width="42.28515625" style="117" customWidth="1"/>
    <col min="2299" max="2300" width="30.28515625" style="117" customWidth="1"/>
    <col min="2301" max="2301" width="25.140625" style="117" customWidth="1"/>
    <col min="2302" max="2302" width="21.42578125" style="117" customWidth="1"/>
    <col min="2303" max="2303" width="10.5703125" style="117" customWidth="1"/>
    <col min="2304" max="2304" width="11.5703125" style="117" customWidth="1"/>
    <col min="2305" max="2305" width="13.85546875" style="117" customWidth="1"/>
    <col min="2306" max="2306" width="6" style="117" customWidth="1"/>
    <col min="2307" max="2307" width="6.140625" style="117" customWidth="1"/>
    <col min="2308" max="2308" width="8.42578125" style="117" customWidth="1"/>
    <col min="2309" max="2309" width="3.85546875" style="117" customWidth="1"/>
    <col min="2310" max="2310" width="13.140625" style="117" bestFit="1" customWidth="1"/>
    <col min="2311" max="2311" width="35.5703125" style="117" customWidth="1"/>
    <col min="2312" max="2312" width="18.28515625" style="117" customWidth="1"/>
    <col min="2313" max="2548" width="9.140625" style="117"/>
    <col min="2549" max="2549" width="14.28515625" style="117" customWidth="1"/>
    <col min="2550" max="2550" width="17.7109375" style="117" customWidth="1"/>
    <col min="2551" max="2551" width="13.42578125" style="117" customWidth="1"/>
    <col min="2552" max="2552" width="5" style="117" customWidth="1"/>
    <col min="2553" max="2553" width="6.7109375" style="117" customWidth="1"/>
    <col min="2554" max="2554" width="42.28515625" style="117" customWidth="1"/>
    <col min="2555" max="2556" width="30.28515625" style="117" customWidth="1"/>
    <col min="2557" max="2557" width="25.140625" style="117" customWidth="1"/>
    <col min="2558" max="2558" width="21.42578125" style="117" customWidth="1"/>
    <col min="2559" max="2559" width="10.5703125" style="117" customWidth="1"/>
    <col min="2560" max="2560" width="11.5703125" style="117" customWidth="1"/>
    <col min="2561" max="2561" width="13.85546875" style="117" customWidth="1"/>
    <col min="2562" max="2562" width="6" style="117" customWidth="1"/>
    <col min="2563" max="2563" width="6.140625" style="117" customWidth="1"/>
    <col min="2564" max="2564" width="8.42578125" style="117" customWidth="1"/>
    <col min="2565" max="2565" width="3.85546875" style="117" customWidth="1"/>
    <col min="2566" max="2566" width="13.140625" style="117" bestFit="1" customWidth="1"/>
    <col min="2567" max="2567" width="35.5703125" style="117" customWidth="1"/>
    <col min="2568" max="2568" width="18.28515625" style="117" customWidth="1"/>
    <col min="2569" max="2804" width="9.140625" style="117"/>
    <col min="2805" max="2805" width="14.28515625" style="117" customWidth="1"/>
    <col min="2806" max="2806" width="17.7109375" style="117" customWidth="1"/>
    <col min="2807" max="2807" width="13.42578125" style="117" customWidth="1"/>
    <col min="2808" max="2808" width="5" style="117" customWidth="1"/>
    <col min="2809" max="2809" width="6.7109375" style="117" customWidth="1"/>
    <col min="2810" max="2810" width="42.28515625" style="117" customWidth="1"/>
    <col min="2811" max="2812" width="30.28515625" style="117" customWidth="1"/>
    <col min="2813" max="2813" width="25.140625" style="117" customWidth="1"/>
    <col min="2814" max="2814" width="21.42578125" style="117" customWidth="1"/>
    <col min="2815" max="2815" width="10.5703125" style="117" customWidth="1"/>
    <col min="2816" max="2816" width="11.5703125" style="117" customWidth="1"/>
    <col min="2817" max="2817" width="13.85546875" style="117" customWidth="1"/>
    <col min="2818" max="2818" width="6" style="117" customWidth="1"/>
    <col min="2819" max="2819" width="6.140625" style="117" customWidth="1"/>
    <col min="2820" max="2820" width="8.42578125" style="117" customWidth="1"/>
    <col min="2821" max="2821" width="3.85546875" style="117" customWidth="1"/>
    <col min="2822" max="2822" width="13.140625" style="117" bestFit="1" customWidth="1"/>
    <col min="2823" max="2823" width="35.5703125" style="117" customWidth="1"/>
    <col min="2824" max="2824" width="18.28515625" style="117" customWidth="1"/>
    <col min="2825" max="3060" width="9.140625" style="117"/>
    <col min="3061" max="3061" width="14.28515625" style="117" customWidth="1"/>
    <col min="3062" max="3062" width="17.7109375" style="117" customWidth="1"/>
    <col min="3063" max="3063" width="13.42578125" style="117" customWidth="1"/>
    <col min="3064" max="3064" width="5" style="117" customWidth="1"/>
    <col min="3065" max="3065" width="6.7109375" style="117" customWidth="1"/>
    <col min="3066" max="3066" width="42.28515625" style="117" customWidth="1"/>
    <col min="3067" max="3068" width="30.28515625" style="117" customWidth="1"/>
    <col min="3069" max="3069" width="25.140625" style="117" customWidth="1"/>
    <col min="3070" max="3070" width="21.42578125" style="117" customWidth="1"/>
    <col min="3071" max="3071" width="10.5703125" style="117" customWidth="1"/>
    <col min="3072" max="3072" width="11.5703125" style="117" customWidth="1"/>
    <col min="3073" max="3073" width="13.85546875" style="117" customWidth="1"/>
    <col min="3074" max="3074" width="6" style="117" customWidth="1"/>
    <col min="3075" max="3075" width="6.140625" style="117" customWidth="1"/>
    <col min="3076" max="3076" width="8.42578125" style="117" customWidth="1"/>
    <col min="3077" max="3077" width="3.85546875" style="117" customWidth="1"/>
    <col min="3078" max="3078" width="13.140625" style="117" bestFit="1" customWidth="1"/>
    <col min="3079" max="3079" width="35.5703125" style="117" customWidth="1"/>
    <col min="3080" max="3080" width="18.28515625" style="117" customWidth="1"/>
    <col min="3081" max="3316" width="9.140625" style="117"/>
    <col min="3317" max="3317" width="14.28515625" style="117" customWidth="1"/>
    <col min="3318" max="3318" width="17.7109375" style="117" customWidth="1"/>
    <col min="3319" max="3319" width="13.42578125" style="117" customWidth="1"/>
    <col min="3320" max="3320" width="5" style="117" customWidth="1"/>
    <col min="3321" max="3321" width="6.7109375" style="117" customWidth="1"/>
    <col min="3322" max="3322" width="42.28515625" style="117" customWidth="1"/>
    <col min="3323" max="3324" width="30.28515625" style="117" customWidth="1"/>
    <col min="3325" max="3325" width="25.140625" style="117" customWidth="1"/>
    <col min="3326" max="3326" width="21.42578125" style="117" customWidth="1"/>
    <col min="3327" max="3327" width="10.5703125" style="117" customWidth="1"/>
    <col min="3328" max="3328" width="11.5703125" style="117" customWidth="1"/>
    <col min="3329" max="3329" width="13.85546875" style="117" customWidth="1"/>
    <col min="3330" max="3330" width="6" style="117" customWidth="1"/>
    <col min="3331" max="3331" width="6.140625" style="117" customWidth="1"/>
    <col min="3332" max="3332" width="8.42578125" style="117" customWidth="1"/>
    <col min="3333" max="3333" width="3.85546875" style="117" customWidth="1"/>
    <col min="3334" max="3334" width="13.140625" style="117" bestFit="1" customWidth="1"/>
    <col min="3335" max="3335" width="35.5703125" style="117" customWidth="1"/>
    <col min="3336" max="3336" width="18.28515625" style="117" customWidth="1"/>
    <col min="3337" max="3572" width="9.140625" style="117"/>
    <col min="3573" max="3573" width="14.28515625" style="117" customWidth="1"/>
    <col min="3574" max="3574" width="17.7109375" style="117" customWidth="1"/>
    <col min="3575" max="3575" width="13.42578125" style="117" customWidth="1"/>
    <col min="3576" max="3576" width="5" style="117" customWidth="1"/>
    <col min="3577" max="3577" width="6.7109375" style="117" customWidth="1"/>
    <col min="3578" max="3578" width="42.28515625" style="117" customWidth="1"/>
    <col min="3579" max="3580" width="30.28515625" style="117" customWidth="1"/>
    <col min="3581" max="3581" width="25.140625" style="117" customWidth="1"/>
    <col min="3582" max="3582" width="21.42578125" style="117" customWidth="1"/>
    <col min="3583" max="3583" width="10.5703125" style="117" customWidth="1"/>
    <col min="3584" max="3584" width="11.5703125" style="117" customWidth="1"/>
    <col min="3585" max="3585" width="13.85546875" style="117" customWidth="1"/>
    <col min="3586" max="3586" width="6" style="117" customWidth="1"/>
    <col min="3587" max="3587" width="6.140625" style="117" customWidth="1"/>
    <col min="3588" max="3588" width="8.42578125" style="117" customWidth="1"/>
    <col min="3589" max="3589" width="3.85546875" style="117" customWidth="1"/>
    <col min="3590" max="3590" width="13.140625" style="117" bestFit="1" customWidth="1"/>
    <col min="3591" max="3591" width="35.5703125" style="117" customWidth="1"/>
    <col min="3592" max="3592" width="18.28515625" style="117" customWidth="1"/>
    <col min="3593" max="3828" width="9.140625" style="117"/>
    <col min="3829" max="3829" width="14.28515625" style="117" customWidth="1"/>
    <col min="3830" max="3830" width="17.7109375" style="117" customWidth="1"/>
    <col min="3831" max="3831" width="13.42578125" style="117" customWidth="1"/>
    <col min="3832" max="3832" width="5" style="117" customWidth="1"/>
    <col min="3833" max="3833" width="6.7109375" style="117" customWidth="1"/>
    <col min="3834" max="3834" width="42.28515625" style="117" customWidth="1"/>
    <col min="3835" max="3836" width="30.28515625" style="117" customWidth="1"/>
    <col min="3837" max="3837" width="25.140625" style="117" customWidth="1"/>
    <col min="3838" max="3838" width="21.42578125" style="117" customWidth="1"/>
    <col min="3839" max="3839" width="10.5703125" style="117" customWidth="1"/>
    <col min="3840" max="3840" width="11.5703125" style="117" customWidth="1"/>
    <col min="3841" max="3841" width="13.85546875" style="117" customWidth="1"/>
    <col min="3842" max="3842" width="6" style="117" customWidth="1"/>
    <col min="3843" max="3843" width="6.140625" style="117" customWidth="1"/>
    <col min="3844" max="3844" width="8.42578125" style="117" customWidth="1"/>
    <col min="3845" max="3845" width="3.85546875" style="117" customWidth="1"/>
    <col min="3846" max="3846" width="13.140625" style="117" bestFit="1" customWidth="1"/>
    <col min="3847" max="3847" width="35.5703125" style="117" customWidth="1"/>
    <col min="3848" max="3848" width="18.28515625" style="117" customWidth="1"/>
    <col min="3849" max="4084" width="9.140625" style="117"/>
    <col min="4085" max="4085" width="14.28515625" style="117" customWidth="1"/>
    <col min="4086" max="4086" width="17.7109375" style="117" customWidth="1"/>
    <col min="4087" max="4087" width="13.42578125" style="117" customWidth="1"/>
    <col min="4088" max="4088" width="5" style="117" customWidth="1"/>
    <col min="4089" max="4089" width="6.7109375" style="117" customWidth="1"/>
    <col min="4090" max="4090" width="42.28515625" style="117" customWidth="1"/>
    <col min="4091" max="4092" width="30.28515625" style="117" customWidth="1"/>
    <col min="4093" max="4093" width="25.140625" style="117" customWidth="1"/>
    <col min="4094" max="4094" width="21.42578125" style="117" customWidth="1"/>
    <col min="4095" max="4095" width="10.5703125" style="117" customWidth="1"/>
    <col min="4096" max="4096" width="11.5703125" style="117" customWidth="1"/>
    <col min="4097" max="4097" width="13.85546875" style="117" customWidth="1"/>
    <col min="4098" max="4098" width="6" style="117" customWidth="1"/>
    <col min="4099" max="4099" width="6.140625" style="117" customWidth="1"/>
    <col min="4100" max="4100" width="8.42578125" style="117" customWidth="1"/>
    <col min="4101" max="4101" width="3.85546875" style="117" customWidth="1"/>
    <col min="4102" max="4102" width="13.140625" style="117" bestFit="1" customWidth="1"/>
    <col min="4103" max="4103" width="35.5703125" style="117" customWidth="1"/>
    <col min="4104" max="4104" width="18.28515625" style="117" customWidth="1"/>
    <col min="4105" max="4340" width="9.140625" style="117"/>
    <col min="4341" max="4341" width="14.28515625" style="117" customWidth="1"/>
    <col min="4342" max="4342" width="17.7109375" style="117" customWidth="1"/>
    <col min="4343" max="4343" width="13.42578125" style="117" customWidth="1"/>
    <col min="4344" max="4344" width="5" style="117" customWidth="1"/>
    <col min="4345" max="4345" width="6.7109375" style="117" customWidth="1"/>
    <col min="4346" max="4346" width="42.28515625" style="117" customWidth="1"/>
    <col min="4347" max="4348" width="30.28515625" style="117" customWidth="1"/>
    <col min="4349" max="4349" width="25.140625" style="117" customWidth="1"/>
    <col min="4350" max="4350" width="21.42578125" style="117" customWidth="1"/>
    <col min="4351" max="4351" width="10.5703125" style="117" customWidth="1"/>
    <col min="4352" max="4352" width="11.5703125" style="117" customWidth="1"/>
    <col min="4353" max="4353" width="13.85546875" style="117" customWidth="1"/>
    <col min="4354" max="4354" width="6" style="117" customWidth="1"/>
    <col min="4355" max="4355" width="6.140625" style="117" customWidth="1"/>
    <col min="4356" max="4356" width="8.42578125" style="117" customWidth="1"/>
    <col min="4357" max="4357" width="3.85546875" style="117" customWidth="1"/>
    <col min="4358" max="4358" width="13.140625" style="117" bestFit="1" customWidth="1"/>
    <col min="4359" max="4359" width="35.5703125" style="117" customWidth="1"/>
    <col min="4360" max="4360" width="18.28515625" style="117" customWidth="1"/>
    <col min="4361" max="4596" width="9.140625" style="117"/>
    <col min="4597" max="4597" width="14.28515625" style="117" customWidth="1"/>
    <col min="4598" max="4598" width="17.7109375" style="117" customWidth="1"/>
    <col min="4599" max="4599" width="13.42578125" style="117" customWidth="1"/>
    <col min="4600" max="4600" width="5" style="117" customWidth="1"/>
    <col min="4601" max="4601" width="6.7109375" style="117" customWidth="1"/>
    <col min="4602" max="4602" width="42.28515625" style="117" customWidth="1"/>
    <col min="4603" max="4604" width="30.28515625" style="117" customWidth="1"/>
    <col min="4605" max="4605" width="25.140625" style="117" customWidth="1"/>
    <col min="4606" max="4606" width="21.42578125" style="117" customWidth="1"/>
    <col min="4607" max="4607" width="10.5703125" style="117" customWidth="1"/>
    <col min="4608" max="4608" width="11.5703125" style="117" customWidth="1"/>
    <col min="4609" max="4609" width="13.85546875" style="117" customWidth="1"/>
    <col min="4610" max="4610" width="6" style="117" customWidth="1"/>
    <col min="4611" max="4611" width="6.140625" style="117" customWidth="1"/>
    <col min="4612" max="4612" width="8.42578125" style="117" customWidth="1"/>
    <col min="4613" max="4613" width="3.85546875" style="117" customWidth="1"/>
    <col min="4614" max="4614" width="13.140625" style="117" bestFit="1" customWidth="1"/>
    <col min="4615" max="4615" width="35.5703125" style="117" customWidth="1"/>
    <col min="4616" max="4616" width="18.28515625" style="117" customWidth="1"/>
    <col min="4617" max="4852" width="9.140625" style="117"/>
    <col min="4853" max="4853" width="14.28515625" style="117" customWidth="1"/>
    <col min="4854" max="4854" width="17.7109375" style="117" customWidth="1"/>
    <col min="4855" max="4855" width="13.42578125" style="117" customWidth="1"/>
    <col min="4856" max="4856" width="5" style="117" customWidth="1"/>
    <col min="4857" max="4857" width="6.7109375" style="117" customWidth="1"/>
    <col min="4858" max="4858" width="42.28515625" style="117" customWidth="1"/>
    <col min="4859" max="4860" width="30.28515625" style="117" customWidth="1"/>
    <col min="4861" max="4861" width="25.140625" style="117" customWidth="1"/>
    <col min="4862" max="4862" width="21.42578125" style="117" customWidth="1"/>
    <col min="4863" max="4863" width="10.5703125" style="117" customWidth="1"/>
    <col min="4864" max="4864" width="11.5703125" style="117" customWidth="1"/>
    <col min="4865" max="4865" width="13.85546875" style="117" customWidth="1"/>
    <col min="4866" max="4866" width="6" style="117" customWidth="1"/>
    <col min="4867" max="4867" width="6.140625" style="117" customWidth="1"/>
    <col min="4868" max="4868" width="8.42578125" style="117" customWidth="1"/>
    <col min="4869" max="4869" width="3.85546875" style="117" customWidth="1"/>
    <col min="4870" max="4870" width="13.140625" style="117" bestFit="1" customWidth="1"/>
    <col min="4871" max="4871" width="35.5703125" style="117" customWidth="1"/>
    <col min="4872" max="4872" width="18.28515625" style="117" customWidth="1"/>
    <col min="4873" max="5108" width="9.140625" style="117"/>
    <col min="5109" max="5109" width="14.28515625" style="117" customWidth="1"/>
    <col min="5110" max="5110" width="17.7109375" style="117" customWidth="1"/>
    <col min="5111" max="5111" width="13.42578125" style="117" customWidth="1"/>
    <col min="5112" max="5112" width="5" style="117" customWidth="1"/>
    <col min="5113" max="5113" width="6.7109375" style="117" customWidth="1"/>
    <col min="5114" max="5114" width="42.28515625" style="117" customWidth="1"/>
    <col min="5115" max="5116" width="30.28515625" style="117" customWidth="1"/>
    <col min="5117" max="5117" width="25.140625" style="117" customWidth="1"/>
    <col min="5118" max="5118" width="21.42578125" style="117" customWidth="1"/>
    <col min="5119" max="5119" width="10.5703125" style="117" customWidth="1"/>
    <col min="5120" max="5120" width="11.5703125" style="117" customWidth="1"/>
    <col min="5121" max="5121" width="13.85546875" style="117" customWidth="1"/>
    <col min="5122" max="5122" width="6" style="117" customWidth="1"/>
    <col min="5123" max="5123" width="6.140625" style="117" customWidth="1"/>
    <col min="5124" max="5124" width="8.42578125" style="117" customWidth="1"/>
    <col min="5125" max="5125" width="3.85546875" style="117" customWidth="1"/>
    <col min="5126" max="5126" width="13.140625" style="117" bestFit="1" customWidth="1"/>
    <col min="5127" max="5127" width="35.5703125" style="117" customWidth="1"/>
    <col min="5128" max="5128" width="18.28515625" style="117" customWidth="1"/>
    <col min="5129" max="5364" width="9.140625" style="117"/>
    <col min="5365" max="5365" width="14.28515625" style="117" customWidth="1"/>
    <col min="5366" max="5366" width="17.7109375" style="117" customWidth="1"/>
    <col min="5367" max="5367" width="13.42578125" style="117" customWidth="1"/>
    <col min="5368" max="5368" width="5" style="117" customWidth="1"/>
    <col min="5369" max="5369" width="6.7109375" style="117" customWidth="1"/>
    <col min="5370" max="5370" width="42.28515625" style="117" customWidth="1"/>
    <col min="5371" max="5372" width="30.28515625" style="117" customWidth="1"/>
    <col min="5373" max="5373" width="25.140625" style="117" customWidth="1"/>
    <col min="5374" max="5374" width="21.42578125" style="117" customWidth="1"/>
    <col min="5375" max="5375" width="10.5703125" style="117" customWidth="1"/>
    <col min="5376" max="5376" width="11.5703125" style="117" customWidth="1"/>
    <col min="5377" max="5377" width="13.85546875" style="117" customWidth="1"/>
    <col min="5378" max="5378" width="6" style="117" customWidth="1"/>
    <col min="5379" max="5379" width="6.140625" style="117" customWidth="1"/>
    <col min="5380" max="5380" width="8.42578125" style="117" customWidth="1"/>
    <col min="5381" max="5381" width="3.85546875" style="117" customWidth="1"/>
    <col min="5382" max="5382" width="13.140625" style="117" bestFit="1" customWidth="1"/>
    <col min="5383" max="5383" width="35.5703125" style="117" customWidth="1"/>
    <col min="5384" max="5384" width="18.28515625" style="117" customWidth="1"/>
    <col min="5385" max="5620" width="9.140625" style="117"/>
    <col min="5621" max="5621" width="14.28515625" style="117" customWidth="1"/>
    <col min="5622" max="5622" width="17.7109375" style="117" customWidth="1"/>
    <col min="5623" max="5623" width="13.42578125" style="117" customWidth="1"/>
    <col min="5624" max="5624" width="5" style="117" customWidth="1"/>
    <col min="5625" max="5625" width="6.7109375" style="117" customWidth="1"/>
    <col min="5626" max="5626" width="42.28515625" style="117" customWidth="1"/>
    <col min="5627" max="5628" width="30.28515625" style="117" customWidth="1"/>
    <col min="5629" max="5629" width="25.140625" style="117" customWidth="1"/>
    <col min="5630" max="5630" width="21.42578125" style="117" customWidth="1"/>
    <col min="5631" max="5631" width="10.5703125" style="117" customWidth="1"/>
    <col min="5632" max="5632" width="11.5703125" style="117" customWidth="1"/>
    <col min="5633" max="5633" width="13.85546875" style="117" customWidth="1"/>
    <col min="5634" max="5634" width="6" style="117" customWidth="1"/>
    <col min="5635" max="5635" width="6.140625" style="117" customWidth="1"/>
    <col min="5636" max="5636" width="8.42578125" style="117" customWidth="1"/>
    <col min="5637" max="5637" width="3.85546875" style="117" customWidth="1"/>
    <col min="5638" max="5638" width="13.140625" style="117" bestFit="1" customWidth="1"/>
    <col min="5639" max="5639" width="35.5703125" style="117" customWidth="1"/>
    <col min="5640" max="5640" width="18.28515625" style="117" customWidth="1"/>
    <col min="5641" max="5876" width="9.140625" style="117"/>
    <col min="5877" max="5877" width="14.28515625" style="117" customWidth="1"/>
    <col min="5878" max="5878" width="17.7109375" style="117" customWidth="1"/>
    <col min="5879" max="5879" width="13.42578125" style="117" customWidth="1"/>
    <col min="5880" max="5880" width="5" style="117" customWidth="1"/>
    <col min="5881" max="5881" width="6.7109375" style="117" customWidth="1"/>
    <col min="5882" max="5882" width="42.28515625" style="117" customWidth="1"/>
    <col min="5883" max="5884" width="30.28515625" style="117" customWidth="1"/>
    <col min="5885" max="5885" width="25.140625" style="117" customWidth="1"/>
    <col min="5886" max="5886" width="21.42578125" style="117" customWidth="1"/>
    <col min="5887" max="5887" width="10.5703125" style="117" customWidth="1"/>
    <col min="5888" max="5888" width="11.5703125" style="117" customWidth="1"/>
    <col min="5889" max="5889" width="13.85546875" style="117" customWidth="1"/>
    <col min="5890" max="5890" width="6" style="117" customWidth="1"/>
    <col min="5891" max="5891" width="6.140625" style="117" customWidth="1"/>
    <col min="5892" max="5892" width="8.42578125" style="117" customWidth="1"/>
    <col min="5893" max="5893" width="3.85546875" style="117" customWidth="1"/>
    <col min="5894" max="5894" width="13.140625" style="117" bestFit="1" customWidth="1"/>
    <col min="5895" max="5895" width="35.5703125" style="117" customWidth="1"/>
    <col min="5896" max="5896" width="18.28515625" style="117" customWidth="1"/>
    <col min="5897" max="6132" width="9.140625" style="117"/>
    <col min="6133" max="6133" width="14.28515625" style="117" customWidth="1"/>
    <col min="6134" max="6134" width="17.7109375" style="117" customWidth="1"/>
    <col min="6135" max="6135" width="13.42578125" style="117" customWidth="1"/>
    <col min="6136" max="6136" width="5" style="117" customWidth="1"/>
    <col min="6137" max="6137" width="6.7109375" style="117" customWidth="1"/>
    <col min="6138" max="6138" width="42.28515625" style="117" customWidth="1"/>
    <col min="6139" max="6140" width="30.28515625" style="117" customWidth="1"/>
    <col min="6141" max="6141" width="25.140625" style="117" customWidth="1"/>
    <col min="6142" max="6142" width="21.42578125" style="117" customWidth="1"/>
    <col min="6143" max="6143" width="10.5703125" style="117" customWidth="1"/>
    <col min="6144" max="6144" width="11.5703125" style="117" customWidth="1"/>
    <col min="6145" max="6145" width="13.85546875" style="117" customWidth="1"/>
    <col min="6146" max="6146" width="6" style="117" customWidth="1"/>
    <col min="6147" max="6147" width="6.140625" style="117" customWidth="1"/>
    <col min="6148" max="6148" width="8.42578125" style="117" customWidth="1"/>
    <col min="6149" max="6149" width="3.85546875" style="117" customWidth="1"/>
    <col min="6150" max="6150" width="13.140625" style="117" bestFit="1" customWidth="1"/>
    <col min="6151" max="6151" width="35.5703125" style="117" customWidth="1"/>
    <col min="6152" max="6152" width="18.28515625" style="117" customWidth="1"/>
    <col min="6153" max="6388" width="9.140625" style="117"/>
    <col min="6389" max="6389" width="14.28515625" style="117" customWidth="1"/>
    <col min="6390" max="6390" width="17.7109375" style="117" customWidth="1"/>
    <col min="6391" max="6391" width="13.42578125" style="117" customWidth="1"/>
    <col min="6392" max="6392" width="5" style="117" customWidth="1"/>
    <col min="6393" max="6393" width="6.7109375" style="117" customWidth="1"/>
    <col min="6394" max="6394" width="42.28515625" style="117" customWidth="1"/>
    <col min="6395" max="6396" width="30.28515625" style="117" customWidth="1"/>
    <col min="6397" max="6397" width="25.140625" style="117" customWidth="1"/>
    <col min="6398" max="6398" width="21.42578125" style="117" customWidth="1"/>
    <col min="6399" max="6399" width="10.5703125" style="117" customWidth="1"/>
    <col min="6400" max="6400" width="11.5703125" style="117" customWidth="1"/>
    <col min="6401" max="6401" width="13.85546875" style="117" customWidth="1"/>
    <col min="6402" max="6402" width="6" style="117" customWidth="1"/>
    <col min="6403" max="6403" width="6.140625" style="117" customWidth="1"/>
    <col min="6404" max="6404" width="8.42578125" style="117" customWidth="1"/>
    <col min="6405" max="6405" width="3.85546875" style="117" customWidth="1"/>
    <col min="6406" max="6406" width="13.140625" style="117" bestFit="1" customWidth="1"/>
    <col min="6407" max="6407" width="35.5703125" style="117" customWidth="1"/>
    <col min="6408" max="6408" width="18.28515625" style="117" customWidth="1"/>
    <col min="6409" max="6644" width="9.140625" style="117"/>
    <col min="6645" max="6645" width="14.28515625" style="117" customWidth="1"/>
    <col min="6646" max="6646" width="17.7109375" style="117" customWidth="1"/>
    <col min="6647" max="6647" width="13.42578125" style="117" customWidth="1"/>
    <col min="6648" max="6648" width="5" style="117" customWidth="1"/>
    <col min="6649" max="6649" width="6.7109375" style="117" customWidth="1"/>
    <col min="6650" max="6650" width="42.28515625" style="117" customWidth="1"/>
    <col min="6651" max="6652" width="30.28515625" style="117" customWidth="1"/>
    <col min="6653" max="6653" width="25.140625" style="117" customWidth="1"/>
    <col min="6654" max="6654" width="21.42578125" style="117" customWidth="1"/>
    <col min="6655" max="6655" width="10.5703125" style="117" customWidth="1"/>
    <col min="6656" max="6656" width="11.5703125" style="117" customWidth="1"/>
    <col min="6657" max="6657" width="13.85546875" style="117" customWidth="1"/>
    <col min="6658" max="6658" width="6" style="117" customWidth="1"/>
    <col min="6659" max="6659" width="6.140625" style="117" customWidth="1"/>
    <col min="6660" max="6660" width="8.42578125" style="117" customWidth="1"/>
    <col min="6661" max="6661" width="3.85546875" style="117" customWidth="1"/>
    <col min="6662" max="6662" width="13.140625" style="117" bestFit="1" customWidth="1"/>
    <col min="6663" max="6663" width="35.5703125" style="117" customWidth="1"/>
    <col min="6664" max="6664" width="18.28515625" style="117" customWidth="1"/>
    <col min="6665" max="6900" width="9.140625" style="117"/>
    <col min="6901" max="6901" width="14.28515625" style="117" customWidth="1"/>
    <col min="6902" max="6902" width="17.7109375" style="117" customWidth="1"/>
    <col min="6903" max="6903" width="13.42578125" style="117" customWidth="1"/>
    <col min="6904" max="6904" width="5" style="117" customWidth="1"/>
    <col min="6905" max="6905" width="6.7109375" style="117" customWidth="1"/>
    <col min="6906" max="6906" width="42.28515625" style="117" customWidth="1"/>
    <col min="6907" max="6908" width="30.28515625" style="117" customWidth="1"/>
    <col min="6909" max="6909" width="25.140625" style="117" customWidth="1"/>
    <col min="6910" max="6910" width="21.42578125" style="117" customWidth="1"/>
    <col min="6911" max="6911" width="10.5703125" style="117" customWidth="1"/>
    <col min="6912" max="6912" width="11.5703125" style="117" customWidth="1"/>
    <col min="6913" max="6913" width="13.85546875" style="117" customWidth="1"/>
    <col min="6914" max="6914" width="6" style="117" customWidth="1"/>
    <col min="6915" max="6915" width="6.140625" style="117" customWidth="1"/>
    <col min="6916" max="6916" width="8.42578125" style="117" customWidth="1"/>
    <col min="6917" max="6917" width="3.85546875" style="117" customWidth="1"/>
    <col min="6918" max="6918" width="13.140625" style="117" bestFit="1" customWidth="1"/>
    <col min="6919" max="6919" width="35.5703125" style="117" customWidth="1"/>
    <col min="6920" max="6920" width="18.28515625" style="117" customWidth="1"/>
    <col min="6921" max="7156" width="9.140625" style="117"/>
    <col min="7157" max="7157" width="14.28515625" style="117" customWidth="1"/>
    <col min="7158" max="7158" width="17.7109375" style="117" customWidth="1"/>
    <col min="7159" max="7159" width="13.42578125" style="117" customWidth="1"/>
    <col min="7160" max="7160" width="5" style="117" customWidth="1"/>
    <col min="7161" max="7161" width="6.7109375" style="117" customWidth="1"/>
    <col min="7162" max="7162" width="42.28515625" style="117" customWidth="1"/>
    <col min="7163" max="7164" width="30.28515625" style="117" customWidth="1"/>
    <col min="7165" max="7165" width="25.140625" style="117" customWidth="1"/>
    <col min="7166" max="7166" width="21.42578125" style="117" customWidth="1"/>
    <col min="7167" max="7167" width="10.5703125" style="117" customWidth="1"/>
    <col min="7168" max="7168" width="11.5703125" style="117" customWidth="1"/>
    <col min="7169" max="7169" width="13.85546875" style="117" customWidth="1"/>
    <col min="7170" max="7170" width="6" style="117" customWidth="1"/>
    <col min="7171" max="7171" width="6.140625" style="117" customWidth="1"/>
    <col min="7172" max="7172" width="8.42578125" style="117" customWidth="1"/>
    <col min="7173" max="7173" width="3.85546875" style="117" customWidth="1"/>
    <col min="7174" max="7174" width="13.140625" style="117" bestFit="1" customWidth="1"/>
    <col min="7175" max="7175" width="35.5703125" style="117" customWidth="1"/>
    <col min="7176" max="7176" width="18.28515625" style="117" customWidth="1"/>
    <col min="7177" max="7412" width="9.140625" style="117"/>
    <col min="7413" max="7413" width="14.28515625" style="117" customWidth="1"/>
    <col min="7414" max="7414" width="17.7109375" style="117" customWidth="1"/>
    <col min="7415" max="7415" width="13.42578125" style="117" customWidth="1"/>
    <col min="7416" max="7416" width="5" style="117" customWidth="1"/>
    <col min="7417" max="7417" width="6.7109375" style="117" customWidth="1"/>
    <col min="7418" max="7418" width="42.28515625" style="117" customWidth="1"/>
    <col min="7419" max="7420" width="30.28515625" style="117" customWidth="1"/>
    <col min="7421" max="7421" width="25.140625" style="117" customWidth="1"/>
    <col min="7422" max="7422" width="21.42578125" style="117" customWidth="1"/>
    <col min="7423" max="7423" width="10.5703125" style="117" customWidth="1"/>
    <col min="7424" max="7424" width="11.5703125" style="117" customWidth="1"/>
    <col min="7425" max="7425" width="13.85546875" style="117" customWidth="1"/>
    <col min="7426" max="7426" width="6" style="117" customWidth="1"/>
    <col min="7427" max="7427" width="6.140625" style="117" customWidth="1"/>
    <col min="7428" max="7428" width="8.42578125" style="117" customWidth="1"/>
    <col min="7429" max="7429" width="3.85546875" style="117" customWidth="1"/>
    <col min="7430" max="7430" width="13.140625" style="117" bestFit="1" customWidth="1"/>
    <col min="7431" max="7431" width="35.5703125" style="117" customWidth="1"/>
    <col min="7432" max="7432" width="18.28515625" style="117" customWidth="1"/>
    <col min="7433" max="7668" width="9.140625" style="117"/>
    <col min="7669" max="7669" width="14.28515625" style="117" customWidth="1"/>
    <col min="7670" max="7670" width="17.7109375" style="117" customWidth="1"/>
    <col min="7671" max="7671" width="13.42578125" style="117" customWidth="1"/>
    <col min="7672" max="7672" width="5" style="117" customWidth="1"/>
    <col min="7673" max="7673" width="6.7109375" style="117" customWidth="1"/>
    <col min="7674" max="7674" width="42.28515625" style="117" customWidth="1"/>
    <col min="7675" max="7676" width="30.28515625" style="117" customWidth="1"/>
    <col min="7677" max="7677" width="25.140625" style="117" customWidth="1"/>
    <col min="7678" max="7678" width="21.42578125" style="117" customWidth="1"/>
    <col min="7679" max="7679" width="10.5703125" style="117" customWidth="1"/>
    <col min="7680" max="7680" width="11.5703125" style="117" customWidth="1"/>
    <col min="7681" max="7681" width="13.85546875" style="117" customWidth="1"/>
    <col min="7682" max="7682" width="6" style="117" customWidth="1"/>
    <col min="7683" max="7683" width="6.140625" style="117" customWidth="1"/>
    <col min="7684" max="7684" width="8.42578125" style="117" customWidth="1"/>
    <col min="7685" max="7685" width="3.85546875" style="117" customWidth="1"/>
    <col min="7686" max="7686" width="13.140625" style="117" bestFit="1" customWidth="1"/>
    <col min="7687" max="7687" width="35.5703125" style="117" customWidth="1"/>
    <col min="7688" max="7688" width="18.28515625" style="117" customWidth="1"/>
    <col min="7689" max="7924" width="9.140625" style="117"/>
    <col min="7925" max="7925" width="14.28515625" style="117" customWidth="1"/>
    <col min="7926" max="7926" width="17.7109375" style="117" customWidth="1"/>
    <col min="7927" max="7927" width="13.42578125" style="117" customWidth="1"/>
    <col min="7928" max="7928" width="5" style="117" customWidth="1"/>
    <col min="7929" max="7929" width="6.7109375" style="117" customWidth="1"/>
    <col min="7930" max="7930" width="42.28515625" style="117" customWidth="1"/>
    <col min="7931" max="7932" width="30.28515625" style="117" customWidth="1"/>
    <col min="7933" max="7933" width="25.140625" style="117" customWidth="1"/>
    <col min="7934" max="7934" width="21.42578125" style="117" customWidth="1"/>
    <col min="7935" max="7935" width="10.5703125" style="117" customWidth="1"/>
    <col min="7936" max="7936" width="11.5703125" style="117" customWidth="1"/>
    <col min="7937" max="7937" width="13.85546875" style="117" customWidth="1"/>
    <col min="7938" max="7938" width="6" style="117" customWidth="1"/>
    <col min="7939" max="7939" width="6.140625" style="117" customWidth="1"/>
    <col min="7940" max="7940" width="8.42578125" style="117" customWidth="1"/>
    <col min="7941" max="7941" width="3.85546875" style="117" customWidth="1"/>
    <col min="7942" max="7942" width="13.140625" style="117" bestFit="1" customWidth="1"/>
    <col min="7943" max="7943" width="35.5703125" style="117" customWidth="1"/>
    <col min="7944" max="7944" width="18.28515625" style="117" customWidth="1"/>
    <col min="7945" max="8180" width="9.140625" style="117"/>
    <col min="8181" max="8181" width="14.28515625" style="117" customWidth="1"/>
    <col min="8182" max="8182" width="17.7109375" style="117" customWidth="1"/>
    <col min="8183" max="8183" width="13.42578125" style="117" customWidth="1"/>
    <col min="8184" max="8184" width="5" style="117" customWidth="1"/>
    <col min="8185" max="8185" width="6.7109375" style="117" customWidth="1"/>
    <col min="8186" max="8186" width="42.28515625" style="117" customWidth="1"/>
    <col min="8187" max="8188" width="30.28515625" style="117" customWidth="1"/>
    <col min="8189" max="8189" width="25.140625" style="117" customWidth="1"/>
    <col min="8190" max="8190" width="21.42578125" style="117" customWidth="1"/>
    <col min="8191" max="8191" width="10.5703125" style="117" customWidth="1"/>
    <col min="8192" max="8192" width="11.5703125" style="117" customWidth="1"/>
    <col min="8193" max="8193" width="13.85546875" style="117" customWidth="1"/>
    <col min="8194" max="8194" width="6" style="117" customWidth="1"/>
    <col min="8195" max="8195" width="6.140625" style="117" customWidth="1"/>
    <col min="8196" max="8196" width="8.42578125" style="117" customWidth="1"/>
    <col min="8197" max="8197" width="3.85546875" style="117" customWidth="1"/>
    <col min="8198" max="8198" width="13.140625" style="117" bestFit="1" customWidth="1"/>
    <col min="8199" max="8199" width="35.5703125" style="117" customWidth="1"/>
    <col min="8200" max="8200" width="18.28515625" style="117" customWidth="1"/>
    <col min="8201" max="8436" width="9.140625" style="117"/>
    <col min="8437" max="8437" width="14.28515625" style="117" customWidth="1"/>
    <col min="8438" max="8438" width="17.7109375" style="117" customWidth="1"/>
    <col min="8439" max="8439" width="13.42578125" style="117" customWidth="1"/>
    <col min="8440" max="8440" width="5" style="117" customWidth="1"/>
    <col min="8441" max="8441" width="6.7109375" style="117" customWidth="1"/>
    <col min="8442" max="8442" width="42.28515625" style="117" customWidth="1"/>
    <col min="8443" max="8444" width="30.28515625" style="117" customWidth="1"/>
    <col min="8445" max="8445" width="25.140625" style="117" customWidth="1"/>
    <col min="8446" max="8446" width="21.42578125" style="117" customWidth="1"/>
    <col min="8447" max="8447" width="10.5703125" style="117" customWidth="1"/>
    <col min="8448" max="8448" width="11.5703125" style="117" customWidth="1"/>
    <col min="8449" max="8449" width="13.85546875" style="117" customWidth="1"/>
    <col min="8450" max="8450" width="6" style="117" customWidth="1"/>
    <col min="8451" max="8451" width="6.140625" style="117" customWidth="1"/>
    <col min="8452" max="8452" width="8.42578125" style="117" customWidth="1"/>
    <col min="8453" max="8453" width="3.85546875" style="117" customWidth="1"/>
    <col min="8454" max="8454" width="13.140625" style="117" bestFit="1" customWidth="1"/>
    <col min="8455" max="8455" width="35.5703125" style="117" customWidth="1"/>
    <col min="8456" max="8456" width="18.28515625" style="117" customWidth="1"/>
    <col min="8457" max="8692" width="9.140625" style="117"/>
    <col min="8693" max="8693" width="14.28515625" style="117" customWidth="1"/>
    <col min="8694" max="8694" width="17.7109375" style="117" customWidth="1"/>
    <col min="8695" max="8695" width="13.42578125" style="117" customWidth="1"/>
    <col min="8696" max="8696" width="5" style="117" customWidth="1"/>
    <col min="8697" max="8697" width="6.7109375" style="117" customWidth="1"/>
    <col min="8698" max="8698" width="42.28515625" style="117" customWidth="1"/>
    <col min="8699" max="8700" width="30.28515625" style="117" customWidth="1"/>
    <col min="8701" max="8701" width="25.140625" style="117" customWidth="1"/>
    <col min="8702" max="8702" width="21.42578125" style="117" customWidth="1"/>
    <col min="8703" max="8703" width="10.5703125" style="117" customWidth="1"/>
    <col min="8704" max="8704" width="11.5703125" style="117" customWidth="1"/>
    <col min="8705" max="8705" width="13.85546875" style="117" customWidth="1"/>
    <col min="8706" max="8706" width="6" style="117" customWidth="1"/>
    <col min="8707" max="8707" width="6.140625" style="117" customWidth="1"/>
    <col min="8708" max="8708" width="8.42578125" style="117" customWidth="1"/>
    <col min="8709" max="8709" width="3.85546875" style="117" customWidth="1"/>
    <col min="8710" max="8710" width="13.140625" style="117" bestFit="1" customWidth="1"/>
    <col min="8711" max="8711" width="35.5703125" style="117" customWidth="1"/>
    <col min="8712" max="8712" width="18.28515625" style="117" customWidth="1"/>
    <col min="8713" max="8948" width="9.140625" style="117"/>
    <col min="8949" max="8949" width="14.28515625" style="117" customWidth="1"/>
    <col min="8950" max="8950" width="17.7109375" style="117" customWidth="1"/>
    <col min="8951" max="8951" width="13.42578125" style="117" customWidth="1"/>
    <col min="8952" max="8952" width="5" style="117" customWidth="1"/>
    <col min="8953" max="8953" width="6.7109375" style="117" customWidth="1"/>
    <col min="8954" max="8954" width="42.28515625" style="117" customWidth="1"/>
    <col min="8955" max="8956" width="30.28515625" style="117" customWidth="1"/>
    <col min="8957" max="8957" width="25.140625" style="117" customWidth="1"/>
    <col min="8958" max="8958" width="21.42578125" style="117" customWidth="1"/>
    <col min="8959" max="8959" width="10.5703125" style="117" customWidth="1"/>
    <col min="8960" max="8960" width="11.5703125" style="117" customWidth="1"/>
    <col min="8961" max="8961" width="13.85546875" style="117" customWidth="1"/>
    <col min="8962" max="8962" width="6" style="117" customWidth="1"/>
    <col min="8963" max="8963" width="6.140625" style="117" customWidth="1"/>
    <col min="8964" max="8964" width="8.42578125" style="117" customWidth="1"/>
    <col min="8965" max="8965" width="3.85546875" style="117" customWidth="1"/>
    <col min="8966" max="8966" width="13.140625" style="117" bestFit="1" customWidth="1"/>
    <col min="8967" max="8967" width="35.5703125" style="117" customWidth="1"/>
    <col min="8968" max="8968" width="18.28515625" style="117" customWidth="1"/>
    <col min="8969" max="9204" width="9.140625" style="117"/>
    <col min="9205" max="9205" width="14.28515625" style="117" customWidth="1"/>
    <col min="9206" max="9206" width="17.7109375" style="117" customWidth="1"/>
    <col min="9207" max="9207" width="13.42578125" style="117" customWidth="1"/>
    <col min="9208" max="9208" width="5" style="117" customWidth="1"/>
    <col min="9209" max="9209" width="6.7109375" style="117" customWidth="1"/>
    <col min="9210" max="9210" width="42.28515625" style="117" customWidth="1"/>
    <col min="9211" max="9212" width="30.28515625" style="117" customWidth="1"/>
    <col min="9213" max="9213" width="25.140625" style="117" customWidth="1"/>
    <col min="9214" max="9214" width="21.42578125" style="117" customWidth="1"/>
    <col min="9215" max="9215" width="10.5703125" style="117" customWidth="1"/>
    <col min="9216" max="9216" width="11.5703125" style="117" customWidth="1"/>
    <col min="9217" max="9217" width="13.85546875" style="117" customWidth="1"/>
    <col min="9218" max="9218" width="6" style="117" customWidth="1"/>
    <col min="9219" max="9219" width="6.140625" style="117" customWidth="1"/>
    <col min="9220" max="9220" width="8.42578125" style="117" customWidth="1"/>
    <col min="9221" max="9221" width="3.85546875" style="117" customWidth="1"/>
    <col min="9222" max="9222" width="13.140625" style="117" bestFit="1" customWidth="1"/>
    <col min="9223" max="9223" width="35.5703125" style="117" customWidth="1"/>
    <col min="9224" max="9224" width="18.28515625" style="117" customWidth="1"/>
    <col min="9225" max="9460" width="9.140625" style="117"/>
    <col min="9461" max="9461" width="14.28515625" style="117" customWidth="1"/>
    <col min="9462" max="9462" width="17.7109375" style="117" customWidth="1"/>
    <col min="9463" max="9463" width="13.42578125" style="117" customWidth="1"/>
    <col min="9464" max="9464" width="5" style="117" customWidth="1"/>
    <col min="9465" max="9465" width="6.7109375" style="117" customWidth="1"/>
    <col min="9466" max="9466" width="42.28515625" style="117" customWidth="1"/>
    <col min="9467" max="9468" width="30.28515625" style="117" customWidth="1"/>
    <col min="9469" max="9469" width="25.140625" style="117" customWidth="1"/>
    <col min="9470" max="9470" width="21.42578125" style="117" customWidth="1"/>
    <col min="9471" max="9471" width="10.5703125" style="117" customWidth="1"/>
    <col min="9472" max="9472" width="11.5703125" style="117" customWidth="1"/>
    <col min="9473" max="9473" width="13.85546875" style="117" customWidth="1"/>
    <col min="9474" max="9474" width="6" style="117" customWidth="1"/>
    <col min="9475" max="9475" width="6.140625" style="117" customWidth="1"/>
    <col min="9476" max="9476" width="8.42578125" style="117" customWidth="1"/>
    <col min="9477" max="9477" width="3.85546875" style="117" customWidth="1"/>
    <col min="9478" max="9478" width="13.140625" style="117" bestFit="1" customWidth="1"/>
    <col min="9479" max="9479" width="35.5703125" style="117" customWidth="1"/>
    <col min="9480" max="9480" width="18.28515625" style="117" customWidth="1"/>
    <col min="9481" max="9716" width="9.140625" style="117"/>
    <col min="9717" max="9717" width="14.28515625" style="117" customWidth="1"/>
    <col min="9718" max="9718" width="17.7109375" style="117" customWidth="1"/>
    <col min="9719" max="9719" width="13.42578125" style="117" customWidth="1"/>
    <col min="9720" max="9720" width="5" style="117" customWidth="1"/>
    <col min="9721" max="9721" width="6.7109375" style="117" customWidth="1"/>
    <col min="9722" max="9722" width="42.28515625" style="117" customWidth="1"/>
    <col min="9723" max="9724" width="30.28515625" style="117" customWidth="1"/>
    <col min="9725" max="9725" width="25.140625" style="117" customWidth="1"/>
    <col min="9726" max="9726" width="21.42578125" style="117" customWidth="1"/>
    <col min="9727" max="9727" width="10.5703125" style="117" customWidth="1"/>
    <col min="9728" max="9728" width="11.5703125" style="117" customWidth="1"/>
    <col min="9729" max="9729" width="13.85546875" style="117" customWidth="1"/>
    <col min="9730" max="9730" width="6" style="117" customWidth="1"/>
    <col min="9731" max="9731" width="6.140625" style="117" customWidth="1"/>
    <col min="9732" max="9732" width="8.42578125" style="117" customWidth="1"/>
    <col min="9733" max="9733" width="3.85546875" style="117" customWidth="1"/>
    <col min="9734" max="9734" width="13.140625" style="117" bestFit="1" customWidth="1"/>
    <col min="9735" max="9735" width="35.5703125" style="117" customWidth="1"/>
    <col min="9736" max="9736" width="18.28515625" style="117" customWidth="1"/>
    <col min="9737" max="9972" width="9.140625" style="117"/>
    <col min="9973" max="9973" width="14.28515625" style="117" customWidth="1"/>
    <col min="9974" max="9974" width="17.7109375" style="117" customWidth="1"/>
    <col min="9975" max="9975" width="13.42578125" style="117" customWidth="1"/>
    <col min="9976" max="9976" width="5" style="117" customWidth="1"/>
    <col min="9977" max="9977" width="6.7109375" style="117" customWidth="1"/>
    <col min="9978" max="9978" width="42.28515625" style="117" customWidth="1"/>
    <col min="9979" max="9980" width="30.28515625" style="117" customWidth="1"/>
    <col min="9981" max="9981" width="25.140625" style="117" customWidth="1"/>
    <col min="9982" max="9982" width="21.42578125" style="117" customWidth="1"/>
    <col min="9983" max="9983" width="10.5703125" style="117" customWidth="1"/>
    <col min="9984" max="9984" width="11.5703125" style="117" customWidth="1"/>
    <col min="9985" max="9985" width="13.85546875" style="117" customWidth="1"/>
    <col min="9986" max="9986" width="6" style="117" customWidth="1"/>
    <col min="9987" max="9987" width="6.140625" style="117" customWidth="1"/>
    <col min="9988" max="9988" width="8.42578125" style="117" customWidth="1"/>
    <col min="9989" max="9989" width="3.85546875" style="117" customWidth="1"/>
    <col min="9990" max="9990" width="13.140625" style="117" bestFit="1" customWidth="1"/>
    <col min="9991" max="9991" width="35.5703125" style="117" customWidth="1"/>
    <col min="9992" max="9992" width="18.28515625" style="117" customWidth="1"/>
    <col min="9993" max="10228" width="9.140625" style="117"/>
    <col min="10229" max="10229" width="14.28515625" style="117" customWidth="1"/>
    <col min="10230" max="10230" width="17.7109375" style="117" customWidth="1"/>
    <col min="10231" max="10231" width="13.42578125" style="117" customWidth="1"/>
    <col min="10232" max="10232" width="5" style="117" customWidth="1"/>
    <col min="10233" max="10233" width="6.7109375" style="117" customWidth="1"/>
    <col min="10234" max="10234" width="42.28515625" style="117" customWidth="1"/>
    <col min="10235" max="10236" width="30.28515625" style="117" customWidth="1"/>
    <col min="10237" max="10237" width="25.140625" style="117" customWidth="1"/>
    <col min="10238" max="10238" width="21.42578125" style="117" customWidth="1"/>
    <col min="10239" max="10239" width="10.5703125" style="117" customWidth="1"/>
    <col min="10240" max="10240" width="11.5703125" style="117" customWidth="1"/>
    <col min="10241" max="10241" width="13.85546875" style="117" customWidth="1"/>
    <col min="10242" max="10242" width="6" style="117" customWidth="1"/>
    <col min="10243" max="10243" width="6.140625" style="117" customWidth="1"/>
    <col min="10244" max="10244" width="8.42578125" style="117" customWidth="1"/>
    <col min="10245" max="10245" width="3.85546875" style="117" customWidth="1"/>
    <col min="10246" max="10246" width="13.140625" style="117" bestFit="1" customWidth="1"/>
    <col min="10247" max="10247" width="35.5703125" style="117" customWidth="1"/>
    <col min="10248" max="10248" width="18.28515625" style="117" customWidth="1"/>
    <col min="10249" max="10484" width="9.140625" style="117"/>
    <col min="10485" max="10485" width="14.28515625" style="117" customWidth="1"/>
    <col min="10486" max="10486" width="17.7109375" style="117" customWidth="1"/>
    <col min="10487" max="10487" width="13.42578125" style="117" customWidth="1"/>
    <col min="10488" max="10488" width="5" style="117" customWidth="1"/>
    <col min="10489" max="10489" width="6.7109375" style="117" customWidth="1"/>
    <col min="10490" max="10490" width="42.28515625" style="117" customWidth="1"/>
    <col min="10491" max="10492" width="30.28515625" style="117" customWidth="1"/>
    <col min="10493" max="10493" width="25.140625" style="117" customWidth="1"/>
    <col min="10494" max="10494" width="21.42578125" style="117" customWidth="1"/>
    <col min="10495" max="10495" width="10.5703125" style="117" customWidth="1"/>
    <col min="10496" max="10496" width="11.5703125" style="117" customWidth="1"/>
    <col min="10497" max="10497" width="13.85546875" style="117" customWidth="1"/>
    <col min="10498" max="10498" width="6" style="117" customWidth="1"/>
    <col min="10499" max="10499" width="6.140625" style="117" customWidth="1"/>
    <col min="10500" max="10500" width="8.42578125" style="117" customWidth="1"/>
    <col min="10501" max="10501" width="3.85546875" style="117" customWidth="1"/>
    <col min="10502" max="10502" width="13.140625" style="117" bestFit="1" customWidth="1"/>
    <col min="10503" max="10503" width="35.5703125" style="117" customWidth="1"/>
    <col min="10504" max="10504" width="18.28515625" style="117" customWidth="1"/>
    <col min="10505" max="10740" width="9.140625" style="117"/>
    <col min="10741" max="10741" width="14.28515625" style="117" customWidth="1"/>
    <col min="10742" max="10742" width="17.7109375" style="117" customWidth="1"/>
    <col min="10743" max="10743" width="13.42578125" style="117" customWidth="1"/>
    <col min="10744" max="10744" width="5" style="117" customWidth="1"/>
    <col min="10745" max="10745" width="6.7109375" style="117" customWidth="1"/>
    <col min="10746" max="10746" width="42.28515625" style="117" customWidth="1"/>
    <col min="10747" max="10748" width="30.28515625" style="117" customWidth="1"/>
    <col min="10749" max="10749" width="25.140625" style="117" customWidth="1"/>
    <col min="10750" max="10750" width="21.42578125" style="117" customWidth="1"/>
    <col min="10751" max="10751" width="10.5703125" style="117" customWidth="1"/>
    <col min="10752" max="10752" width="11.5703125" style="117" customWidth="1"/>
    <col min="10753" max="10753" width="13.85546875" style="117" customWidth="1"/>
    <col min="10754" max="10754" width="6" style="117" customWidth="1"/>
    <col min="10755" max="10755" width="6.140625" style="117" customWidth="1"/>
    <col min="10756" max="10756" width="8.42578125" style="117" customWidth="1"/>
    <col min="10757" max="10757" width="3.85546875" style="117" customWidth="1"/>
    <col min="10758" max="10758" width="13.140625" style="117" bestFit="1" customWidth="1"/>
    <col min="10759" max="10759" width="35.5703125" style="117" customWidth="1"/>
    <col min="10760" max="10760" width="18.28515625" style="117" customWidth="1"/>
    <col min="10761" max="10996" width="9.140625" style="117"/>
    <col min="10997" max="10997" width="14.28515625" style="117" customWidth="1"/>
    <col min="10998" max="10998" width="17.7109375" style="117" customWidth="1"/>
    <col min="10999" max="10999" width="13.42578125" style="117" customWidth="1"/>
    <col min="11000" max="11000" width="5" style="117" customWidth="1"/>
    <col min="11001" max="11001" width="6.7109375" style="117" customWidth="1"/>
    <col min="11002" max="11002" width="42.28515625" style="117" customWidth="1"/>
    <col min="11003" max="11004" width="30.28515625" style="117" customWidth="1"/>
    <col min="11005" max="11005" width="25.140625" style="117" customWidth="1"/>
    <col min="11006" max="11006" width="21.42578125" style="117" customWidth="1"/>
    <col min="11007" max="11007" width="10.5703125" style="117" customWidth="1"/>
    <col min="11008" max="11008" width="11.5703125" style="117" customWidth="1"/>
    <col min="11009" max="11009" width="13.85546875" style="117" customWidth="1"/>
    <col min="11010" max="11010" width="6" style="117" customWidth="1"/>
    <col min="11011" max="11011" width="6.140625" style="117" customWidth="1"/>
    <col min="11012" max="11012" width="8.42578125" style="117" customWidth="1"/>
    <col min="11013" max="11013" width="3.85546875" style="117" customWidth="1"/>
    <col min="11014" max="11014" width="13.140625" style="117" bestFit="1" customWidth="1"/>
    <col min="11015" max="11015" width="35.5703125" style="117" customWidth="1"/>
    <col min="11016" max="11016" width="18.28515625" style="117" customWidth="1"/>
    <col min="11017" max="11252" width="9.140625" style="117"/>
    <col min="11253" max="11253" width="14.28515625" style="117" customWidth="1"/>
    <col min="11254" max="11254" width="17.7109375" style="117" customWidth="1"/>
    <col min="11255" max="11255" width="13.42578125" style="117" customWidth="1"/>
    <col min="11256" max="11256" width="5" style="117" customWidth="1"/>
    <col min="11257" max="11257" width="6.7109375" style="117" customWidth="1"/>
    <col min="11258" max="11258" width="42.28515625" style="117" customWidth="1"/>
    <col min="11259" max="11260" width="30.28515625" style="117" customWidth="1"/>
    <col min="11261" max="11261" width="25.140625" style="117" customWidth="1"/>
    <col min="11262" max="11262" width="21.42578125" style="117" customWidth="1"/>
    <col min="11263" max="11263" width="10.5703125" style="117" customWidth="1"/>
    <col min="11264" max="11264" width="11.5703125" style="117" customWidth="1"/>
    <col min="11265" max="11265" width="13.85546875" style="117" customWidth="1"/>
    <col min="11266" max="11266" width="6" style="117" customWidth="1"/>
    <col min="11267" max="11267" width="6.140625" style="117" customWidth="1"/>
    <col min="11268" max="11268" width="8.42578125" style="117" customWidth="1"/>
    <col min="11269" max="11269" width="3.85546875" style="117" customWidth="1"/>
    <col min="11270" max="11270" width="13.140625" style="117" bestFit="1" customWidth="1"/>
    <col min="11271" max="11271" width="35.5703125" style="117" customWidth="1"/>
    <col min="11272" max="11272" width="18.28515625" style="117" customWidth="1"/>
    <col min="11273" max="11508" width="9.140625" style="117"/>
    <col min="11509" max="11509" width="14.28515625" style="117" customWidth="1"/>
    <col min="11510" max="11510" width="17.7109375" style="117" customWidth="1"/>
    <col min="11511" max="11511" width="13.42578125" style="117" customWidth="1"/>
    <col min="11512" max="11512" width="5" style="117" customWidth="1"/>
    <col min="11513" max="11513" width="6.7109375" style="117" customWidth="1"/>
    <col min="11514" max="11514" width="42.28515625" style="117" customWidth="1"/>
    <col min="11515" max="11516" width="30.28515625" style="117" customWidth="1"/>
    <col min="11517" max="11517" width="25.140625" style="117" customWidth="1"/>
    <col min="11518" max="11518" width="21.42578125" style="117" customWidth="1"/>
    <col min="11519" max="11519" width="10.5703125" style="117" customWidth="1"/>
    <col min="11520" max="11520" width="11.5703125" style="117" customWidth="1"/>
    <col min="11521" max="11521" width="13.85546875" style="117" customWidth="1"/>
    <col min="11522" max="11522" width="6" style="117" customWidth="1"/>
    <col min="11523" max="11523" width="6.140625" style="117" customWidth="1"/>
    <col min="11524" max="11524" width="8.42578125" style="117" customWidth="1"/>
    <col min="11525" max="11525" width="3.85546875" style="117" customWidth="1"/>
    <col min="11526" max="11526" width="13.140625" style="117" bestFit="1" customWidth="1"/>
    <col min="11527" max="11527" width="35.5703125" style="117" customWidth="1"/>
    <col min="11528" max="11528" width="18.28515625" style="117" customWidth="1"/>
    <col min="11529" max="11764" width="9.140625" style="117"/>
    <col min="11765" max="11765" width="14.28515625" style="117" customWidth="1"/>
    <col min="11766" max="11766" width="17.7109375" style="117" customWidth="1"/>
    <col min="11767" max="11767" width="13.42578125" style="117" customWidth="1"/>
    <col min="11768" max="11768" width="5" style="117" customWidth="1"/>
    <col min="11769" max="11769" width="6.7109375" style="117" customWidth="1"/>
    <col min="11770" max="11770" width="42.28515625" style="117" customWidth="1"/>
    <col min="11771" max="11772" width="30.28515625" style="117" customWidth="1"/>
    <col min="11773" max="11773" width="25.140625" style="117" customWidth="1"/>
    <col min="11774" max="11774" width="21.42578125" style="117" customWidth="1"/>
    <col min="11775" max="11775" width="10.5703125" style="117" customWidth="1"/>
    <col min="11776" max="11776" width="11.5703125" style="117" customWidth="1"/>
    <col min="11777" max="11777" width="13.85546875" style="117" customWidth="1"/>
    <col min="11778" max="11778" width="6" style="117" customWidth="1"/>
    <col min="11779" max="11779" width="6.140625" style="117" customWidth="1"/>
    <col min="11780" max="11780" width="8.42578125" style="117" customWidth="1"/>
    <col min="11781" max="11781" width="3.85546875" style="117" customWidth="1"/>
    <col min="11782" max="11782" width="13.140625" style="117" bestFit="1" customWidth="1"/>
    <col min="11783" max="11783" width="35.5703125" style="117" customWidth="1"/>
    <col min="11784" max="11784" width="18.28515625" style="117" customWidth="1"/>
    <col min="11785" max="12020" width="9.140625" style="117"/>
    <col min="12021" max="12021" width="14.28515625" style="117" customWidth="1"/>
    <col min="12022" max="12022" width="17.7109375" style="117" customWidth="1"/>
    <col min="12023" max="12023" width="13.42578125" style="117" customWidth="1"/>
    <col min="12024" max="12024" width="5" style="117" customWidth="1"/>
    <col min="12025" max="12025" width="6.7109375" style="117" customWidth="1"/>
    <col min="12026" max="12026" width="42.28515625" style="117" customWidth="1"/>
    <col min="12027" max="12028" width="30.28515625" style="117" customWidth="1"/>
    <col min="12029" max="12029" width="25.140625" style="117" customWidth="1"/>
    <col min="12030" max="12030" width="21.42578125" style="117" customWidth="1"/>
    <col min="12031" max="12031" width="10.5703125" style="117" customWidth="1"/>
    <col min="12032" max="12032" width="11.5703125" style="117" customWidth="1"/>
    <col min="12033" max="12033" width="13.85546875" style="117" customWidth="1"/>
    <col min="12034" max="12034" width="6" style="117" customWidth="1"/>
    <col min="12035" max="12035" width="6.140625" style="117" customWidth="1"/>
    <col min="12036" max="12036" width="8.42578125" style="117" customWidth="1"/>
    <col min="12037" max="12037" width="3.85546875" style="117" customWidth="1"/>
    <col min="12038" max="12038" width="13.140625" style="117" bestFit="1" customWidth="1"/>
    <col min="12039" max="12039" width="35.5703125" style="117" customWidth="1"/>
    <col min="12040" max="12040" width="18.28515625" style="117" customWidth="1"/>
    <col min="12041" max="12276" width="9.140625" style="117"/>
    <col min="12277" max="12277" width="14.28515625" style="117" customWidth="1"/>
    <col min="12278" max="12278" width="17.7109375" style="117" customWidth="1"/>
    <col min="12279" max="12279" width="13.42578125" style="117" customWidth="1"/>
    <col min="12280" max="12280" width="5" style="117" customWidth="1"/>
    <col min="12281" max="12281" width="6.7109375" style="117" customWidth="1"/>
    <col min="12282" max="12282" width="42.28515625" style="117" customWidth="1"/>
    <col min="12283" max="12284" width="30.28515625" style="117" customWidth="1"/>
    <col min="12285" max="12285" width="25.140625" style="117" customWidth="1"/>
    <col min="12286" max="12286" width="21.42578125" style="117" customWidth="1"/>
    <col min="12287" max="12287" width="10.5703125" style="117" customWidth="1"/>
    <col min="12288" max="12288" width="11.5703125" style="117" customWidth="1"/>
    <col min="12289" max="12289" width="13.85546875" style="117" customWidth="1"/>
    <col min="12290" max="12290" width="6" style="117" customWidth="1"/>
    <col min="12291" max="12291" width="6.140625" style="117" customWidth="1"/>
    <col min="12292" max="12292" width="8.42578125" style="117" customWidth="1"/>
    <col min="12293" max="12293" width="3.85546875" style="117" customWidth="1"/>
    <col min="12294" max="12294" width="13.140625" style="117" bestFit="1" customWidth="1"/>
    <col min="12295" max="12295" width="35.5703125" style="117" customWidth="1"/>
    <col min="12296" max="12296" width="18.28515625" style="117" customWidth="1"/>
    <col min="12297" max="12532" width="9.140625" style="117"/>
    <col min="12533" max="12533" width="14.28515625" style="117" customWidth="1"/>
    <col min="12534" max="12534" width="17.7109375" style="117" customWidth="1"/>
    <col min="12535" max="12535" width="13.42578125" style="117" customWidth="1"/>
    <col min="12536" max="12536" width="5" style="117" customWidth="1"/>
    <col min="12537" max="12537" width="6.7109375" style="117" customWidth="1"/>
    <col min="12538" max="12538" width="42.28515625" style="117" customWidth="1"/>
    <col min="12539" max="12540" width="30.28515625" style="117" customWidth="1"/>
    <col min="12541" max="12541" width="25.140625" style="117" customWidth="1"/>
    <col min="12542" max="12542" width="21.42578125" style="117" customWidth="1"/>
    <col min="12543" max="12543" width="10.5703125" style="117" customWidth="1"/>
    <col min="12544" max="12544" width="11.5703125" style="117" customWidth="1"/>
    <col min="12545" max="12545" width="13.85546875" style="117" customWidth="1"/>
    <col min="12546" max="12546" width="6" style="117" customWidth="1"/>
    <col min="12547" max="12547" width="6.140625" style="117" customWidth="1"/>
    <col min="12548" max="12548" width="8.42578125" style="117" customWidth="1"/>
    <col min="12549" max="12549" width="3.85546875" style="117" customWidth="1"/>
    <col min="12550" max="12550" width="13.140625" style="117" bestFit="1" customWidth="1"/>
    <col min="12551" max="12551" width="35.5703125" style="117" customWidth="1"/>
    <col min="12552" max="12552" width="18.28515625" style="117" customWidth="1"/>
    <col min="12553" max="12788" width="9.140625" style="117"/>
    <col min="12789" max="12789" width="14.28515625" style="117" customWidth="1"/>
    <col min="12790" max="12790" width="17.7109375" style="117" customWidth="1"/>
    <col min="12791" max="12791" width="13.42578125" style="117" customWidth="1"/>
    <col min="12792" max="12792" width="5" style="117" customWidth="1"/>
    <col min="12793" max="12793" width="6.7109375" style="117" customWidth="1"/>
    <col min="12794" max="12794" width="42.28515625" style="117" customWidth="1"/>
    <col min="12795" max="12796" width="30.28515625" style="117" customWidth="1"/>
    <col min="12797" max="12797" width="25.140625" style="117" customWidth="1"/>
    <col min="12798" max="12798" width="21.42578125" style="117" customWidth="1"/>
    <col min="12799" max="12799" width="10.5703125" style="117" customWidth="1"/>
    <col min="12800" max="12800" width="11.5703125" style="117" customWidth="1"/>
    <col min="12801" max="12801" width="13.85546875" style="117" customWidth="1"/>
    <col min="12802" max="12802" width="6" style="117" customWidth="1"/>
    <col min="12803" max="12803" width="6.140625" style="117" customWidth="1"/>
    <col min="12804" max="12804" width="8.42578125" style="117" customWidth="1"/>
    <col min="12805" max="12805" width="3.85546875" style="117" customWidth="1"/>
    <col min="12806" max="12806" width="13.140625" style="117" bestFit="1" customWidth="1"/>
    <col min="12807" max="12807" width="35.5703125" style="117" customWidth="1"/>
    <col min="12808" max="12808" width="18.28515625" style="117" customWidth="1"/>
    <col min="12809" max="13044" width="9.140625" style="117"/>
    <col min="13045" max="13045" width="14.28515625" style="117" customWidth="1"/>
    <col min="13046" max="13046" width="17.7109375" style="117" customWidth="1"/>
    <col min="13047" max="13047" width="13.42578125" style="117" customWidth="1"/>
    <col min="13048" max="13048" width="5" style="117" customWidth="1"/>
    <col min="13049" max="13049" width="6.7109375" style="117" customWidth="1"/>
    <col min="13050" max="13050" width="42.28515625" style="117" customWidth="1"/>
    <col min="13051" max="13052" width="30.28515625" style="117" customWidth="1"/>
    <col min="13053" max="13053" width="25.140625" style="117" customWidth="1"/>
    <col min="13054" max="13054" width="21.42578125" style="117" customWidth="1"/>
    <col min="13055" max="13055" width="10.5703125" style="117" customWidth="1"/>
    <col min="13056" max="13056" width="11.5703125" style="117" customWidth="1"/>
    <col min="13057" max="13057" width="13.85546875" style="117" customWidth="1"/>
    <col min="13058" max="13058" width="6" style="117" customWidth="1"/>
    <col min="13059" max="13059" width="6.140625" style="117" customWidth="1"/>
    <col min="13060" max="13060" width="8.42578125" style="117" customWidth="1"/>
    <col min="13061" max="13061" width="3.85546875" style="117" customWidth="1"/>
    <col min="13062" max="13062" width="13.140625" style="117" bestFit="1" customWidth="1"/>
    <col min="13063" max="13063" width="35.5703125" style="117" customWidth="1"/>
    <col min="13064" max="13064" width="18.28515625" style="117" customWidth="1"/>
    <col min="13065" max="13300" width="9.140625" style="117"/>
    <col min="13301" max="13301" width="14.28515625" style="117" customWidth="1"/>
    <col min="13302" max="13302" width="17.7109375" style="117" customWidth="1"/>
    <col min="13303" max="13303" width="13.42578125" style="117" customWidth="1"/>
    <col min="13304" max="13304" width="5" style="117" customWidth="1"/>
    <col min="13305" max="13305" width="6.7109375" style="117" customWidth="1"/>
    <col min="13306" max="13306" width="42.28515625" style="117" customWidth="1"/>
    <col min="13307" max="13308" width="30.28515625" style="117" customWidth="1"/>
    <col min="13309" max="13309" width="25.140625" style="117" customWidth="1"/>
    <col min="13310" max="13310" width="21.42578125" style="117" customWidth="1"/>
    <col min="13311" max="13311" width="10.5703125" style="117" customWidth="1"/>
    <col min="13312" max="13312" width="11.5703125" style="117" customWidth="1"/>
    <col min="13313" max="13313" width="13.85546875" style="117" customWidth="1"/>
    <col min="13314" max="13314" width="6" style="117" customWidth="1"/>
    <col min="13315" max="13315" width="6.140625" style="117" customWidth="1"/>
    <col min="13316" max="13316" width="8.42578125" style="117" customWidth="1"/>
    <col min="13317" max="13317" width="3.85546875" style="117" customWidth="1"/>
    <col min="13318" max="13318" width="13.140625" style="117" bestFit="1" customWidth="1"/>
    <col min="13319" max="13319" width="35.5703125" style="117" customWidth="1"/>
    <col min="13320" max="13320" width="18.28515625" style="117" customWidth="1"/>
    <col min="13321" max="13556" width="9.140625" style="117"/>
    <col min="13557" max="13557" width="14.28515625" style="117" customWidth="1"/>
    <col min="13558" max="13558" width="17.7109375" style="117" customWidth="1"/>
    <col min="13559" max="13559" width="13.42578125" style="117" customWidth="1"/>
    <col min="13560" max="13560" width="5" style="117" customWidth="1"/>
    <col min="13561" max="13561" width="6.7109375" style="117" customWidth="1"/>
    <col min="13562" max="13562" width="42.28515625" style="117" customWidth="1"/>
    <col min="13563" max="13564" width="30.28515625" style="117" customWidth="1"/>
    <col min="13565" max="13565" width="25.140625" style="117" customWidth="1"/>
    <col min="13566" max="13566" width="21.42578125" style="117" customWidth="1"/>
    <col min="13567" max="13567" width="10.5703125" style="117" customWidth="1"/>
    <col min="13568" max="13568" width="11.5703125" style="117" customWidth="1"/>
    <col min="13569" max="13569" width="13.85546875" style="117" customWidth="1"/>
    <col min="13570" max="13570" width="6" style="117" customWidth="1"/>
    <col min="13571" max="13571" width="6.140625" style="117" customWidth="1"/>
    <col min="13572" max="13572" width="8.42578125" style="117" customWidth="1"/>
    <col min="13573" max="13573" width="3.85546875" style="117" customWidth="1"/>
    <col min="13574" max="13574" width="13.140625" style="117" bestFit="1" customWidth="1"/>
    <col min="13575" max="13575" width="35.5703125" style="117" customWidth="1"/>
    <col min="13576" max="13576" width="18.28515625" style="117" customWidth="1"/>
    <col min="13577" max="13812" width="9.140625" style="117"/>
    <col min="13813" max="13813" width="14.28515625" style="117" customWidth="1"/>
    <col min="13814" max="13814" width="17.7109375" style="117" customWidth="1"/>
    <col min="13815" max="13815" width="13.42578125" style="117" customWidth="1"/>
    <col min="13816" max="13816" width="5" style="117" customWidth="1"/>
    <col min="13817" max="13817" width="6.7109375" style="117" customWidth="1"/>
    <col min="13818" max="13818" width="42.28515625" style="117" customWidth="1"/>
    <col min="13819" max="13820" width="30.28515625" style="117" customWidth="1"/>
    <col min="13821" max="13821" width="25.140625" style="117" customWidth="1"/>
    <col min="13822" max="13822" width="21.42578125" style="117" customWidth="1"/>
    <col min="13823" max="13823" width="10.5703125" style="117" customWidth="1"/>
    <col min="13824" max="13824" width="11.5703125" style="117" customWidth="1"/>
    <col min="13825" max="13825" width="13.85546875" style="117" customWidth="1"/>
    <col min="13826" max="13826" width="6" style="117" customWidth="1"/>
    <col min="13827" max="13827" width="6.140625" style="117" customWidth="1"/>
    <col min="13828" max="13828" width="8.42578125" style="117" customWidth="1"/>
    <col min="13829" max="13829" width="3.85546875" style="117" customWidth="1"/>
    <col min="13830" max="13830" width="13.140625" style="117" bestFit="1" customWidth="1"/>
    <col min="13831" max="13831" width="35.5703125" style="117" customWidth="1"/>
    <col min="13832" max="13832" width="18.28515625" style="117" customWidth="1"/>
    <col min="13833" max="14068" width="9.140625" style="117"/>
    <col min="14069" max="14069" width="14.28515625" style="117" customWidth="1"/>
    <col min="14070" max="14070" width="17.7109375" style="117" customWidth="1"/>
    <col min="14071" max="14071" width="13.42578125" style="117" customWidth="1"/>
    <col min="14072" max="14072" width="5" style="117" customWidth="1"/>
    <col min="14073" max="14073" width="6.7109375" style="117" customWidth="1"/>
    <col min="14074" max="14074" width="42.28515625" style="117" customWidth="1"/>
    <col min="14075" max="14076" width="30.28515625" style="117" customWidth="1"/>
    <col min="14077" max="14077" width="25.140625" style="117" customWidth="1"/>
    <col min="14078" max="14078" width="21.42578125" style="117" customWidth="1"/>
    <col min="14079" max="14079" width="10.5703125" style="117" customWidth="1"/>
    <col min="14080" max="14080" width="11.5703125" style="117" customWidth="1"/>
    <col min="14081" max="14081" width="13.85546875" style="117" customWidth="1"/>
    <col min="14082" max="14082" width="6" style="117" customWidth="1"/>
    <col min="14083" max="14083" width="6.140625" style="117" customWidth="1"/>
    <col min="14084" max="14084" width="8.42578125" style="117" customWidth="1"/>
    <col min="14085" max="14085" width="3.85546875" style="117" customWidth="1"/>
    <col min="14086" max="14086" width="13.140625" style="117" bestFit="1" customWidth="1"/>
    <col min="14087" max="14087" width="35.5703125" style="117" customWidth="1"/>
    <col min="14088" max="14088" width="18.28515625" style="117" customWidth="1"/>
    <col min="14089" max="14324" width="9.140625" style="117"/>
    <col min="14325" max="14325" width="14.28515625" style="117" customWidth="1"/>
    <col min="14326" max="14326" width="17.7109375" style="117" customWidth="1"/>
    <col min="14327" max="14327" width="13.42578125" style="117" customWidth="1"/>
    <col min="14328" max="14328" width="5" style="117" customWidth="1"/>
    <col min="14329" max="14329" width="6.7109375" style="117" customWidth="1"/>
    <col min="14330" max="14330" width="42.28515625" style="117" customWidth="1"/>
    <col min="14331" max="14332" width="30.28515625" style="117" customWidth="1"/>
    <col min="14333" max="14333" width="25.140625" style="117" customWidth="1"/>
    <col min="14334" max="14334" width="21.42578125" style="117" customWidth="1"/>
    <col min="14335" max="14335" width="10.5703125" style="117" customWidth="1"/>
    <col min="14336" max="14336" width="11.5703125" style="117" customWidth="1"/>
    <col min="14337" max="14337" width="13.85546875" style="117" customWidth="1"/>
    <col min="14338" max="14338" width="6" style="117" customWidth="1"/>
    <col min="14339" max="14339" width="6.140625" style="117" customWidth="1"/>
    <col min="14340" max="14340" width="8.42578125" style="117" customWidth="1"/>
    <col min="14341" max="14341" width="3.85546875" style="117" customWidth="1"/>
    <col min="14342" max="14342" width="13.140625" style="117" bestFit="1" customWidth="1"/>
    <col min="14343" max="14343" width="35.5703125" style="117" customWidth="1"/>
    <col min="14344" max="14344" width="18.28515625" style="117" customWidth="1"/>
    <col min="14345" max="14580" width="9.140625" style="117"/>
    <col min="14581" max="14581" width="14.28515625" style="117" customWidth="1"/>
    <col min="14582" max="14582" width="17.7109375" style="117" customWidth="1"/>
    <col min="14583" max="14583" width="13.42578125" style="117" customWidth="1"/>
    <col min="14584" max="14584" width="5" style="117" customWidth="1"/>
    <col min="14585" max="14585" width="6.7109375" style="117" customWidth="1"/>
    <col min="14586" max="14586" width="42.28515625" style="117" customWidth="1"/>
    <col min="14587" max="14588" width="30.28515625" style="117" customWidth="1"/>
    <col min="14589" max="14589" width="25.140625" style="117" customWidth="1"/>
    <col min="14590" max="14590" width="21.42578125" style="117" customWidth="1"/>
    <col min="14591" max="14591" width="10.5703125" style="117" customWidth="1"/>
    <col min="14592" max="14592" width="11.5703125" style="117" customWidth="1"/>
    <col min="14593" max="14593" width="13.85546875" style="117" customWidth="1"/>
    <col min="14594" max="14594" width="6" style="117" customWidth="1"/>
    <col min="14595" max="14595" width="6.140625" style="117" customWidth="1"/>
    <col min="14596" max="14596" width="8.42578125" style="117" customWidth="1"/>
    <col min="14597" max="14597" width="3.85546875" style="117" customWidth="1"/>
    <col min="14598" max="14598" width="13.140625" style="117" bestFit="1" customWidth="1"/>
    <col min="14599" max="14599" width="35.5703125" style="117" customWidth="1"/>
    <col min="14600" max="14600" width="18.28515625" style="117" customWidth="1"/>
    <col min="14601" max="14836" width="9.140625" style="117"/>
    <col min="14837" max="14837" width="14.28515625" style="117" customWidth="1"/>
    <col min="14838" max="14838" width="17.7109375" style="117" customWidth="1"/>
    <col min="14839" max="14839" width="13.42578125" style="117" customWidth="1"/>
    <col min="14840" max="14840" width="5" style="117" customWidth="1"/>
    <col min="14841" max="14841" width="6.7109375" style="117" customWidth="1"/>
    <col min="14842" max="14842" width="42.28515625" style="117" customWidth="1"/>
    <col min="14843" max="14844" width="30.28515625" style="117" customWidth="1"/>
    <col min="14845" max="14845" width="25.140625" style="117" customWidth="1"/>
    <col min="14846" max="14846" width="21.42578125" style="117" customWidth="1"/>
    <col min="14847" max="14847" width="10.5703125" style="117" customWidth="1"/>
    <col min="14848" max="14848" width="11.5703125" style="117" customWidth="1"/>
    <col min="14849" max="14849" width="13.85546875" style="117" customWidth="1"/>
    <col min="14850" max="14850" width="6" style="117" customWidth="1"/>
    <col min="14851" max="14851" width="6.140625" style="117" customWidth="1"/>
    <col min="14852" max="14852" width="8.42578125" style="117" customWidth="1"/>
    <col min="14853" max="14853" width="3.85546875" style="117" customWidth="1"/>
    <col min="14854" max="14854" width="13.140625" style="117" bestFit="1" customWidth="1"/>
    <col min="14855" max="14855" width="35.5703125" style="117" customWidth="1"/>
    <col min="14856" max="14856" width="18.28515625" style="117" customWidth="1"/>
    <col min="14857" max="15092" width="9.140625" style="117"/>
    <col min="15093" max="15093" width="14.28515625" style="117" customWidth="1"/>
    <col min="15094" max="15094" width="17.7109375" style="117" customWidth="1"/>
    <col min="15095" max="15095" width="13.42578125" style="117" customWidth="1"/>
    <col min="15096" max="15096" width="5" style="117" customWidth="1"/>
    <col min="15097" max="15097" width="6.7109375" style="117" customWidth="1"/>
    <col min="15098" max="15098" width="42.28515625" style="117" customWidth="1"/>
    <col min="15099" max="15100" width="30.28515625" style="117" customWidth="1"/>
    <col min="15101" max="15101" width="25.140625" style="117" customWidth="1"/>
    <col min="15102" max="15102" width="21.42578125" style="117" customWidth="1"/>
    <col min="15103" max="15103" width="10.5703125" style="117" customWidth="1"/>
    <col min="15104" max="15104" width="11.5703125" style="117" customWidth="1"/>
    <col min="15105" max="15105" width="13.85546875" style="117" customWidth="1"/>
    <col min="15106" max="15106" width="6" style="117" customWidth="1"/>
    <col min="15107" max="15107" width="6.140625" style="117" customWidth="1"/>
    <col min="15108" max="15108" width="8.42578125" style="117" customWidth="1"/>
    <col min="15109" max="15109" width="3.85546875" style="117" customWidth="1"/>
    <col min="15110" max="15110" width="13.140625" style="117" bestFit="1" customWidth="1"/>
    <col min="15111" max="15111" width="35.5703125" style="117" customWidth="1"/>
    <col min="15112" max="15112" width="18.28515625" style="117" customWidth="1"/>
    <col min="15113" max="15348" width="9.140625" style="117"/>
    <col min="15349" max="15349" width="14.28515625" style="117" customWidth="1"/>
    <col min="15350" max="15350" width="17.7109375" style="117" customWidth="1"/>
    <col min="15351" max="15351" width="13.42578125" style="117" customWidth="1"/>
    <col min="15352" max="15352" width="5" style="117" customWidth="1"/>
    <col min="15353" max="15353" width="6.7109375" style="117" customWidth="1"/>
    <col min="15354" max="15354" width="42.28515625" style="117" customWidth="1"/>
    <col min="15355" max="15356" width="30.28515625" style="117" customWidth="1"/>
    <col min="15357" max="15357" width="25.140625" style="117" customWidth="1"/>
    <col min="15358" max="15358" width="21.42578125" style="117" customWidth="1"/>
    <col min="15359" max="15359" width="10.5703125" style="117" customWidth="1"/>
    <col min="15360" max="15360" width="11.5703125" style="117" customWidth="1"/>
    <col min="15361" max="15361" width="13.85546875" style="117" customWidth="1"/>
    <col min="15362" max="15362" width="6" style="117" customWidth="1"/>
    <col min="15363" max="15363" width="6.140625" style="117" customWidth="1"/>
    <col min="15364" max="15364" width="8.42578125" style="117" customWidth="1"/>
    <col min="15365" max="15365" width="3.85546875" style="117" customWidth="1"/>
    <col min="15366" max="15366" width="13.140625" style="117" bestFit="1" customWidth="1"/>
    <col min="15367" max="15367" width="35.5703125" style="117" customWidth="1"/>
    <col min="15368" max="15368" width="18.28515625" style="117" customWidth="1"/>
    <col min="15369" max="15604" width="9.140625" style="117"/>
    <col min="15605" max="15605" width="14.28515625" style="117" customWidth="1"/>
    <col min="15606" max="15606" width="17.7109375" style="117" customWidth="1"/>
    <col min="15607" max="15607" width="13.42578125" style="117" customWidth="1"/>
    <col min="15608" max="15608" width="5" style="117" customWidth="1"/>
    <col min="15609" max="15609" width="6.7109375" style="117" customWidth="1"/>
    <col min="15610" max="15610" width="42.28515625" style="117" customWidth="1"/>
    <col min="15611" max="15612" width="30.28515625" style="117" customWidth="1"/>
    <col min="15613" max="15613" width="25.140625" style="117" customWidth="1"/>
    <col min="15614" max="15614" width="21.42578125" style="117" customWidth="1"/>
    <col min="15615" max="15615" width="10.5703125" style="117" customWidth="1"/>
    <col min="15616" max="15616" width="11.5703125" style="117" customWidth="1"/>
    <col min="15617" max="15617" width="13.85546875" style="117" customWidth="1"/>
    <col min="15618" max="15618" width="6" style="117" customWidth="1"/>
    <col min="15619" max="15619" width="6.140625" style="117" customWidth="1"/>
    <col min="15620" max="15620" width="8.42578125" style="117" customWidth="1"/>
    <col min="15621" max="15621" width="3.85546875" style="117" customWidth="1"/>
    <col min="15622" max="15622" width="13.140625" style="117" bestFit="1" customWidth="1"/>
    <col min="15623" max="15623" width="35.5703125" style="117" customWidth="1"/>
    <col min="15624" max="15624" width="18.28515625" style="117" customWidth="1"/>
    <col min="15625" max="15860" width="9.140625" style="117"/>
    <col min="15861" max="15861" width="14.28515625" style="117" customWidth="1"/>
    <col min="15862" max="15862" width="17.7109375" style="117" customWidth="1"/>
    <col min="15863" max="15863" width="13.42578125" style="117" customWidth="1"/>
    <col min="15864" max="15864" width="5" style="117" customWidth="1"/>
    <col min="15865" max="15865" width="6.7109375" style="117" customWidth="1"/>
    <col min="15866" max="15866" width="42.28515625" style="117" customWidth="1"/>
    <col min="15867" max="15868" width="30.28515625" style="117" customWidth="1"/>
    <col min="15869" max="15869" width="25.140625" style="117" customWidth="1"/>
    <col min="15870" max="15870" width="21.42578125" style="117" customWidth="1"/>
    <col min="15871" max="15871" width="10.5703125" style="117" customWidth="1"/>
    <col min="15872" max="15872" width="11.5703125" style="117" customWidth="1"/>
    <col min="15873" max="15873" width="13.85546875" style="117" customWidth="1"/>
    <col min="15874" max="15874" width="6" style="117" customWidth="1"/>
    <col min="15875" max="15875" width="6.140625" style="117" customWidth="1"/>
    <col min="15876" max="15876" width="8.42578125" style="117" customWidth="1"/>
    <col min="15877" max="15877" width="3.85546875" style="117" customWidth="1"/>
    <col min="15878" max="15878" width="13.140625" style="117" bestFit="1" customWidth="1"/>
    <col min="15879" max="15879" width="35.5703125" style="117" customWidth="1"/>
    <col min="15880" max="15880" width="18.28515625" style="117" customWidth="1"/>
    <col min="15881" max="16116" width="9.140625" style="117"/>
    <col min="16117" max="16117" width="14.28515625" style="117" customWidth="1"/>
    <col min="16118" max="16118" width="17.7109375" style="117" customWidth="1"/>
    <col min="16119" max="16119" width="13.42578125" style="117" customWidth="1"/>
    <col min="16120" max="16120" width="5" style="117" customWidth="1"/>
    <col min="16121" max="16121" width="6.7109375" style="117" customWidth="1"/>
    <col min="16122" max="16122" width="42.28515625" style="117" customWidth="1"/>
    <col min="16123" max="16124" width="30.28515625" style="117" customWidth="1"/>
    <col min="16125" max="16125" width="25.140625" style="117" customWidth="1"/>
    <col min="16126" max="16126" width="21.42578125" style="117" customWidth="1"/>
    <col min="16127" max="16127" width="10.5703125" style="117" customWidth="1"/>
    <col min="16128" max="16128" width="11.5703125" style="117" customWidth="1"/>
    <col min="16129" max="16129" width="13.85546875" style="117" customWidth="1"/>
    <col min="16130" max="16130" width="6" style="117" customWidth="1"/>
    <col min="16131" max="16131" width="6.140625" style="117" customWidth="1"/>
    <col min="16132" max="16132" width="8.42578125" style="117" customWidth="1"/>
    <col min="16133" max="16133" width="3.85546875" style="117" customWidth="1"/>
    <col min="16134" max="16134" width="13.140625" style="117" bestFit="1" customWidth="1"/>
    <col min="16135" max="16135" width="35.5703125" style="117" customWidth="1"/>
    <col min="16136" max="16136" width="18.28515625" style="117" customWidth="1"/>
    <col min="16137" max="16384" width="9.140625" style="117"/>
  </cols>
  <sheetData>
    <row r="1" spans="1:9" s="112" customFormat="1" ht="38.25" x14ac:dyDescent="0.2">
      <c r="B1" s="111" t="s">
        <v>2610</v>
      </c>
      <c r="D1" s="113" t="s">
        <v>2606</v>
      </c>
      <c r="E1" s="114" t="s">
        <v>2607</v>
      </c>
      <c r="F1" s="114" t="s">
        <v>2608</v>
      </c>
      <c r="G1" s="111" t="s">
        <v>2609</v>
      </c>
      <c r="H1" s="112" t="s">
        <v>2611</v>
      </c>
      <c r="I1" s="112" t="s">
        <v>2612</v>
      </c>
    </row>
    <row r="2" spans="1:9" x14ac:dyDescent="0.2">
      <c r="A2" s="117" t="s">
        <v>4986</v>
      </c>
      <c r="B2" s="131" t="s">
        <v>4986</v>
      </c>
      <c r="C2" s="117" t="s">
        <v>1420</v>
      </c>
      <c r="D2" s="116" t="s">
        <v>4974</v>
      </c>
      <c r="E2" s="116" t="s">
        <v>3415</v>
      </c>
      <c r="F2" s="116" t="s">
        <v>2644</v>
      </c>
      <c r="G2" s="115" t="s">
        <v>4985</v>
      </c>
      <c r="H2" s="118" t="s">
        <v>4978</v>
      </c>
      <c r="I2" s="118" t="s">
        <v>2619</v>
      </c>
    </row>
    <row r="3" spans="1:9" x14ac:dyDescent="0.2">
      <c r="A3" s="117" t="s">
        <v>5113</v>
      </c>
      <c r="B3" s="131" t="s">
        <v>5113</v>
      </c>
      <c r="C3" s="117" t="s">
        <v>987</v>
      </c>
      <c r="D3" s="116" t="s">
        <v>5105</v>
      </c>
      <c r="E3" s="116" t="s">
        <v>3056</v>
      </c>
      <c r="F3" s="116" t="s">
        <v>2702</v>
      </c>
      <c r="G3" s="115" t="s">
        <v>5112</v>
      </c>
      <c r="H3" s="118" t="s">
        <v>5107</v>
      </c>
      <c r="I3" s="118" t="s">
        <v>2619</v>
      </c>
    </row>
    <row r="4" spans="1:9" x14ac:dyDescent="0.2">
      <c r="A4" s="117" t="s">
        <v>4164</v>
      </c>
      <c r="B4" s="131" t="s">
        <v>4164</v>
      </c>
      <c r="C4" s="117" t="s">
        <v>1495</v>
      </c>
      <c r="D4" s="116" t="s">
        <v>4157</v>
      </c>
      <c r="E4" s="116" t="s">
        <v>3415</v>
      </c>
      <c r="F4" s="116" t="s">
        <v>2716</v>
      </c>
      <c r="G4" s="115" t="s">
        <v>4163</v>
      </c>
      <c r="H4" s="118" t="s">
        <v>4165</v>
      </c>
      <c r="I4" s="118" t="s">
        <v>2619</v>
      </c>
    </row>
    <row r="5" spans="1:9" x14ac:dyDescent="0.2">
      <c r="A5" s="117" t="s">
        <v>11475</v>
      </c>
      <c r="B5" s="131" t="s">
        <v>11475</v>
      </c>
      <c r="C5" s="117" t="s">
        <v>1372</v>
      </c>
      <c r="D5" s="116" t="s">
        <v>11465</v>
      </c>
      <c r="E5" s="116" t="s">
        <v>2614</v>
      </c>
      <c r="F5" s="116" t="s">
        <v>2644</v>
      </c>
      <c r="G5" s="115" t="s">
        <v>11474</v>
      </c>
      <c r="H5" s="118" t="s">
        <v>11467</v>
      </c>
      <c r="I5" s="118" t="s">
        <v>2619</v>
      </c>
    </row>
    <row r="6" spans="1:9" x14ac:dyDescent="0.2">
      <c r="A6" s="117" t="s">
        <v>13998</v>
      </c>
      <c r="B6" s="131" t="s">
        <v>13998</v>
      </c>
      <c r="C6" s="117" t="s">
        <v>1214</v>
      </c>
      <c r="D6" s="116" t="s">
        <v>13973</v>
      </c>
      <c r="E6" s="116" t="s">
        <v>3334</v>
      </c>
      <c r="F6" s="116" t="s">
        <v>3103</v>
      </c>
      <c r="G6" s="115" t="s">
        <v>13997</v>
      </c>
      <c r="H6" s="118" t="s">
        <v>13975</v>
      </c>
      <c r="I6" s="118" t="s">
        <v>2619</v>
      </c>
    </row>
    <row r="7" spans="1:9" x14ac:dyDescent="0.2">
      <c r="A7" s="117" t="s">
        <v>14289</v>
      </c>
      <c r="B7" s="131" t="s">
        <v>14289</v>
      </c>
      <c r="C7" s="117" t="s">
        <v>1626</v>
      </c>
      <c r="D7" s="116" t="s">
        <v>14280</v>
      </c>
      <c r="E7" s="116" t="s">
        <v>2614</v>
      </c>
      <c r="F7" s="116" t="s">
        <v>2666</v>
      </c>
      <c r="G7" s="115" t="s">
        <v>14288</v>
      </c>
      <c r="H7" s="118" t="s">
        <v>14282</v>
      </c>
      <c r="I7" s="118" t="s">
        <v>2619</v>
      </c>
    </row>
    <row r="8" spans="1:9" x14ac:dyDescent="0.2">
      <c r="A8" s="117" t="s">
        <v>4630</v>
      </c>
      <c r="B8" s="131" t="s">
        <v>4630</v>
      </c>
      <c r="C8" s="117" t="s">
        <v>1002</v>
      </c>
      <c r="D8" s="116" t="s">
        <v>4605</v>
      </c>
      <c r="E8" s="116" t="s">
        <v>3415</v>
      </c>
      <c r="F8" s="116" t="s">
        <v>4086</v>
      </c>
      <c r="G8" s="115" t="s">
        <v>4629</v>
      </c>
      <c r="I8" s="118" t="s">
        <v>2619</v>
      </c>
    </row>
    <row r="9" spans="1:9" x14ac:dyDescent="0.2">
      <c r="A9" s="117" t="s">
        <v>10210</v>
      </c>
      <c r="B9" s="131" t="s">
        <v>10210</v>
      </c>
      <c r="C9" s="117" t="s">
        <v>1537</v>
      </c>
      <c r="D9" s="116" t="s">
        <v>10191</v>
      </c>
      <c r="E9" s="116" t="s">
        <v>2660</v>
      </c>
      <c r="F9" s="116" t="s">
        <v>2666</v>
      </c>
      <c r="G9" s="115" t="s">
        <v>10209</v>
      </c>
      <c r="H9" s="118" t="s">
        <v>10211</v>
      </c>
      <c r="I9" s="118" t="s">
        <v>2619</v>
      </c>
    </row>
    <row r="10" spans="1:9" x14ac:dyDescent="0.2">
      <c r="A10" s="117" t="s">
        <v>4225</v>
      </c>
      <c r="B10" s="131" t="s">
        <v>4225</v>
      </c>
      <c r="C10" s="117" t="s">
        <v>990</v>
      </c>
      <c r="D10" s="116" t="s">
        <v>4208</v>
      </c>
      <c r="E10" s="116" t="s">
        <v>3415</v>
      </c>
      <c r="F10" s="116" t="s">
        <v>2653</v>
      </c>
      <c r="G10" s="115" t="s">
        <v>4224</v>
      </c>
      <c r="H10" s="118" t="s">
        <v>4213</v>
      </c>
      <c r="I10" s="118" t="s">
        <v>2619</v>
      </c>
    </row>
    <row r="11" spans="1:9" x14ac:dyDescent="0.2">
      <c r="A11" s="117" t="s">
        <v>10891</v>
      </c>
      <c r="B11" s="131" t="s">
        <v>10891</v>
      </c>
      <c r="C11" s="117" t="s">
        <v>843</v>
      </c>
      <c r="D11" s="116" t="s">
        <v>10890</v>
      </c>
      <c r="E11" s="116" t="s">
        <v>2614</v>
      </c>
      <c r="F11" s="116" t="s">
        <v>2615</v>
      </c>
      <c r="G11" s="115" t="s">
        <v>1</v>
      </c>
      <c r="I11" s="118" t="s">
        <v>2619</v>
      </c>
    </row>
    <row r="12" spans="1:9" x14ac:dyDescent="0.2">
      <c r="A12" s="117" t="s">
        <v>10893</v>
      </c>
      <c r="B12" s="131" t="s">
        <v>10893</v>
      </c>
      <c r="C12" s="117" t="s">
        <v>843</v>
      </c>
      <c r="D12" s="116" t="s">
        <v>10890</v>
      </c>
      <c r="E12" s="116" t="s">
        <v>2614</v>
      </c>
      <c r="F12" s="116" t="s">
        <v>2620</v>
      </c>
      <c r="G12" s="115" t="s">
        <v>10892</v>
      </c>
      <c r="H12" s="118" t="s">
        <v>10894</v>
      </c>
      <c r="I12" s="118" t="s">
        <v>2619</v>
      </c>
    </row>
    <row r="13" spans="1:9" x14ac:dyDescent="0.2">
      <c r="A13" s="117" t="s">
        <v>10896</v>
      </c>
      <c r="B13" s="131" t="s">
        <v>10896</v>
      </c>
      <c r="C13" s="117" t="s">
        <v>843</v>
      </c>
      <c r="D13" s="116" t="s">
        <v>10890</v>
      </c>
      <c r="E13" s="116" t="s">
        <v>2614</v>
      </c>
      <c r="F13" s="116" t="s">
        <v>2638</v>
      </c>
      <c r="G13" s="115" t="s">
        <v>10895</v>
      </c>
      <c r="I13" s="118" t="s">
        <v>2619</v>
      </c>
    </row>
    <row r="14" spans="1:9" x14ac:dyDescent="0.2">
      <c r="A14" s="117" t="s">
        <v>4190</v>
      </c>
      <c r="B14" s="131" t="s">
        <v>4190</v>
      </c>
      <c r="C14" s="117" t="s">
        <v>1393</v>
      </c>
      <c r="D14" s="116" t="s">
        <v>4174</v>
      </c>
      <c r="E14" s="116" t="s">
        <v>3415</v>
      </c>
      <c r="F14" s="116" t="s">
        <v>2656</v>
      </c>
      <c r="G14" s="115" t="s">
        <v>4189</v>
      </c>
      <c r="I14" s="118" t="s">
        <v>2619</v>
      </c>
    </row>
    <row r="15" spans="1:9" x14ac:dyDescent="0.2">
      <c r="A15" s="117" t="s">
        <v>8641</v>
      </c>
      <c r="B15" s="131" t="s">
        <v>8641</v>
      </c>
      <c r="C15" s="117" t="s">
        <v>1134</v>
      </c>
      <c r="D15" s="116" t="s">
        <v>8636</v>
      </c>
      <c r="E15" s="116" t="s">
        <v>3415</v>
      </c>
      <c r="F15" s="116" t="s">
        <v>2716</v>
      </c>
      <c r="G15" s="115" t="s">
        <v>4189</v>
      </c>
      <c r="H15" s="118" t="s">
        <v>8638</v>
      </c>
      <c r="I15" s="118" t="s">
        <v>2619</v>
      </c>
    </row>
    <row r="16" spans="1:9" x14ac:dyDescent="0.2">
      <c r="A16" s="117" t="s">
        <v>13174</v>
      </c>
      <c r="B16" s="131" t="s">
        <v>13174</v>
      </c>
      <c r="C16" s="117" t="s">
        <v>891</v>
      </c>
      <c r="D16" s="116" t="s">
        <v>13168</v>
      </c>
      <c r="E16" s="116" t="s">
        <v>3415</v>
      </c>
      <c r="F16" s="116" t="s">
        <v>2716</v>
      </c>
      <c r="G16" s="115" t="s">
        <v>4189</v>
      </c>
      <c r="I16" s="118" t="s">
        <v>2619</v>
      </c>
    </row>
    <row r="17" spans="1:9" x14ac:dyDescent="0.2">
      <c r="A17" s="117" t="s">
        <v>3172</v>
      </c>
      <c r="B17" s="131" t="s">
        <v>3172</v>
      </c>
      <c r="C17" s="117" t="s">
        <v>1509</v>
      </c>
      <c r="D17" s="116" t="s">
        <v>3149</v>
      </c>
      <c r="E17" s="116" t="s">
        <v>3150</v>
      </c>
      <c r="F17" s="116" t="s">
        <v>3170</v>
      </c>
      <c r="G17" s="115" t="s">
        <v>3171</v>
      </c>
      <c r="H17" s="118" t="s">
        <v>3152</v>
      </c>
      <c r="I17" s="118" t="s">
        <v>2619</v>
      </c>
    </row>
    <row r="18" spans="1:9" x14ac:dyDescent="0.2">
      <c r="A18" s="117" t="s">
        <v>2720</v>
      </c>
      <c r="B18" s="131" t="s">
        <v>2720</v>
      </c>
      <c r="C18" s="117" t="s">
        <v>842</v>
      </c>
      <c r="D18" s="116" t="s">
        <v>2719</v>
      </c>
      <c r="E18" s="116" t="s">
        <v>2614</v>
      </c>
      <c r="F18" s="116" t="s">
        <v>2615</v>
      </c>
      <c r="G18" s="115" t="s">
        <v>0</v>
      </c>
      <c r="H18" s="118" t="s">
        <v>2721</v>
      </c>
      <c r="I18" s="118" t="s">
        <v>2619</v>
      </c>
    </row>
    <row r="19" spans="1:9" x14ac:dyDescent="0.2">
      <c r="A19" s="117" t="s">
        <v>2728</v>
      </c>
      <c r="B19" s="131" t="s">
        <v>2728</v>
      </c>
      <c r="C19" s="117" t="s">
        <v>842</v>
      </c>
      <c r="D19" s="116" t="s">
        <v>2719</v>
      </c>
      <c r="E19" s="116" t="s">
        <v>2614</v>
      </c>
      <c r="F19" s="116" t="s">
        <v>2716</v>
      </c>
      <c r="G19" s="115" t="s">
        <v>2727</v>
      </c>
      <c r="H19" s="118" t="s">
        <v>2721</v>
      </c>
      <c r="I19" s="118" t="s">
        <v>2619</v>
      </c>
    </row>
    <row r="20" spans="1:9" x14ac:dyDescent="0.2">
      <c r="A20" s="117" t="s">
        <v>2724</v>
      </c>
      <c r="B20" s="131" t="s">
        <v>2724</v>
      </c>
      <c r="C20" s="117" t="s">
        <v>842</v>
      </c>
      <c r="D20" s="116" t="s">
        <v>2719</v>
      </c>
      <c r="E20" s="116" t="s">
        <v>2614</v>
      </c>
      <c r="F20" s="116" t="s">
        <v>2722</v>
      </c>
      <c r="G20" s="115" t="s">
        <v>2723</v>
      </c>
      <c r="H20" s="118" t="s">
        <v>2721</v>
      </c>
      <c r="I20" s="118" t="s">
        <v>2619</v>
      </c>
    </row>
    <row r="21" spans="1:9" x14ac:dyDescent="0.2">
      <c r="A21" s="117" t="s">
        <v>2726</v>
      </c>
      <c r="B21" s="131" t="s">
        <v>2726</v>
      </c>
      <c r="C21" s="117" t="s">
        <v>842</v>
      </c>
      <c r="D21" s="116" t="s">
        <v>2719</v>
      </c>
      <c r="E21" s="116" t="s">
        <v>2614</v>
      </c>
      <c r="F21" s="116" t="s">
        <v>2694</v>
      </c>
      <c r="G21" s="115" t="s">
        <v>2725</v>
      </c>
      <c r="H21" s="118" t="s">
        <v>2721</v>
      </c>
      <c r="I21" s="118" t="s">
        <v>2619</v>
      </c>
    </row>
    <row r="22" spans="1:9" x14ac:dyDescent="0.2">
      <c r="A22" s="117" t="s">
        <v>7078</v>
      </c>
      <c r="B22" s="131" t="s">
        <v>7078</v>
      </c>
      <c r="C22" s="117" t="s">
        <v>992</v>
      </c>
      <c r="D22" s="116" t="s">
        <v>6091</v>
      </c>
      <c r="E22" s="116" t="s">
        <v>3150</v>
      </c>
      <c r="F22" s="116" t="s">
        <v>7076</v>
      </c>
      <c r="G22" s="115" t="s">
        <v>7077</v>
      </c>
      <c r="H22" s="118" t="s">
        <v>7079</v>
      </c>
      <c r="I22" s="118" t="s">
        <v>2619</v>
      </c>
    </row>
    <row r="23" spans="1:9" x14ac:dyDescent="0.2">
      <c r="A23" s="117" t="s">
        <v>13240</v>
      </c>
      <c r="B23" s="131" t="s">
        <v>13240</v>
      </c>
      <c r="C23" s="117" t="s">
        <v>937</v>
      </c>
      <c r="D23" s="116" t="s">
        <v>13219</v>
      </c>
      <c r="E23" s="116" t="s">
        <v>2614</v>
      </c>
      <c r="F23" s="116" t="s">
        <v>13238</v>
      </c>
      <c r="G23" s="115" t="s">
        <v>13239</v>
      </c>
      <c r="I23" s="118" t="s">
        <v>2619</v>
      </c>
    </row>
    <row r="24" spans="1:9" x14ac:dyDescent="0.2">
      <c r="A24" s="117" t="s">
        <v>8078</v>
      </c>
      <c r="B24" s="131" t="s">
        <v>8078</v>
      </c>
      <c r="C24" s="117" t="s">
        <v>14377</v>
      </c>
      <c r="D24" s="116" t="s">
        <v>8077</v>
      </c>
      <c r="E24" s="116" t="s">
        <v>3150</v>
      </c>
      <c r="F24" s="116" t="s">
        <v>2615</v>
      </c>
      <c r="G24" s="115" t="s">
        <v>839</v>
      </c>
      <c r="H24" s="118" t="s">
        <v>8079</v>
      </c>
      <c r="I24" s="118" t="s">
        <v>2619</v>
      </c>
    </row>
    <row r="25" spans="1:9" x14ac:dyDescent="0.2">
      <c r="A25" s="117" t="s">
        <v>8080</v>
      </c>
      <c r="B25" s="131" t="s">
        <v>8080</v>
      </c>
      <c r="C25" s="117" t="s">
        <v>14377</v>
      </c>
      <c r="D25" s="116" t="s">
        <v>8077</v>
      </c>
      <c r="E25" s="116" t="s">
        <v>3150</v>
      </c>
      <c r="F25" s="116" t="s">
        <v>3186</v>
      </c>
      <c r="G25" s="115" t="s">
        <v>839</v>
      </c>
      <c r="H25" s="118" t="s">
        <v>8079</v>
      </c>
      <c r="I25" s="118" t="s">
        <v>2619</v>
      </c>
    </row>
    <row r="26" spans="1:9" x14ac:dyDescent="0.2">
      <c r="A26" s="117" t="s">
        <v>7781</v>
      </c>
      <c r="B26" s="131" t="s">
        <v>7781</v>
      </c>
      <c r="C26" s="117" t="s">
        <v>992</v>
      </c>
      <c r="D26" s="116" t="s">
        <v>6091</v>
      </c>
      <c r="E26" s="116" t="s">
        <v>3150</v>
      </c>
      <c r="F26" s="116" t="s">
        <v>7779</v>
      </c>
      <c r="G26" s="115" t="s">
        <v>7780</v>
      </c>
      <c r="H26" s="118" t="s">
        <v>6523</v>
      </c>
      <c r="I26" s="118" t="s">
        <v>2619</v>
      </c>
    </row>
    <row r="27" spans="1:9" x14ac:dyDescent="0.2">
      <c r="A27" s="117" t="s">
        <v>6522</v>
      </c>
      <c r="B27" s="131" t="s">
        <v>6522</v>
      </c>
      <c r="C27" s="117" t="s">
        <v>992</v>
      </c>
      <c r="D27" s="116" t="s">
        <v>6091</v>
      </c>
      <c r="E27" s="116" t="s">
        <v>3150</v>
      </c>
      <c r="F27" s="116" t="s">
        <v>6520</v>
      </c>
      <c r="G27" s="115" t="s">
        <v>6521</v>
      </c>
      <c r="H27" s="118" t="s">
        <v>6523</v>
      </c>
      <c r="I27" s="118" t="s">
        <v>2619</v>
      </c>
    </row>
    <row r="28" spans="1:9" x14ac:dyDescent="0.2">
      <c r="A28" s="117" t="s">
        <v>7605</v>
      </c>
      <c r="B28" s="131" t="s">
        <v>7605</v>
      </c>
      <c r="C28" s="117" t="s">
        <v>992</v>
      </c>
      <c r="D28" s="116" t="s">
        <v>6091</v>
      </c>
      <c r="E28" s="116" t="s">
        <v>3150</v>
      </c>
      <c r="F28" s="116" t="s">
        <v>7603</v>
      </c>
      <c r="G28" s="115" t="s">
        <v>7604</v>
      </c>
      <c r="H28" s="118" t="s">
        <v>6289</v>
      </c>
      <c r="I28" s="118" t="s">
        <v>2619</v>
      </c>
    </row>
    <row r="29" spans="1:9" x14ac:dyDescent="0.2">
      <c r="A29" s="117" t="s">
        <v>7644</v>
      </c>
      <c r="B29" s="131" t="s">
        <v>7644</v>
      </c>
      <c r="C29" s="117" t="s">
        <v>992</v>
      </c>
      <c r="D29" s="116" t="s">
        <v>6091</v>
      </c>
      <c r="E29" s="116" t="s">
        <v>3150</v>
      </c>
      <c r="F29" s="116" t="s">
        <v>7642</v>
      </c>
      <c r="G29" s="115" t="s">
        <v>7643</v>
      </c>
      <c r="H29" s="118" t="s">
        <v>6289</v>
      </c>
      <c r="I29" s="118" t="s">
        <v>2619</v>
      </c>
    </row>
    <row r="30" spans="1:9" x14ac:dyDescent="0.2">
      <c r="A30" s="117" t="s">
        <v>7596</v>
      </c>
      <c r="B30" s="131" t="s">
        <v>7596</v>
      </c>
      <c r="C30" s="117" t="s">
        <v>992</v>
      </c>
      <c r="D30" s="116" t="s">
        <v>6091</v>
      </c>
      <c r="E30" s="116" t="s">
        <v>3150</v>
      </c>
      <c r="F30" s="116" t="s">
        <v>7594</v>
      </c>
      <c r="G30" s="115" t="s">
        <v>7595</v>
      </c>
      <c r="H30" s="118" t="s">
        <v>6289</v>
      </c>
      <c r="I30" s="118" t="s">
        <v>2619</v>
      </c>
    </row>
    <row r="31" spans="1:9" x14ac:dyDescent="0.2">
      <c r="A31" s="117" t="s">
        <v>7626</v>
      </c>
      <c r="B31" s="131" t="s">
        <v>7626</v>
      </c>
      <c r="C31" s="117" t="s">
        <v>992</v>
      </c>
      <c r="D31" s="116" t="s">
        <v>6091</v>
      </c>
      <c r="E31" s="116" t="s">
        <v>3150</v>
      </c>
      <c r="F31" s="116" t="s">
        <v>7624</v>
      </c>
      <c r="G31" s="115" t="s">
        <v>7625</v>
      </c>
      <c r="H31" s="118" t="s">
        <v>6289</v>
      </c>
      <c r="I31" s="118" t="s">
        <v>2619</v>
      </c>
    </row>
    <row r="32" spans="1:9" x14ac:dyDescent="0.2">
      <c r="A32" s="117" t="s">
        <v>7578</v>
      </c>
      <c r="B32" s="131" t="s">
        <v>7578</v>
      </c>
      <c r="C32" s="117" t="s">
        <v>992</v>
      </c>
      <c r="D32" s="116" t="s">
        <v>6091</v>
      </c>
      <c r="E32" s="116" t="s">
        <v>3150</v>
      </c>
      <c r="F32" s="116" t="s">
        <v>7576</v>
      </c>
      <c r="G32" s="115" t="s">
        <v>7577</v>
      </c>
      <c r="H32" s="118" t="s">
        <v>6289</v>
      </c>
      <c r="I32" s="118" t="s">
        <v>2619</v>
      </c>
    </row>
    <row r="33" spans="1:9" x14ac:dyDescent="0.2">
      <c r="A33" s="117" t="s">
        <v>7617</v>
      </c>
      <c r="B33" s="131" t="s">
        <v>7617</v>
      </c>
      <c r="C33" s="117" t="s">
        <v>992</v>
      </c>
      <c r="D33" s="116" t="s">
        <v>6091</v>
      </c>
      <c r="E33" s="116" t="s">
        <v>3150</v>
      </c>
      <c r="F33" s="116" t="s">
        <v>7615</v>
      </c>
      <c r="G33" s="115" t="s">
        <v>7616</v>
      </c>
      <c r="H33" s="118" t="s">
        <v>6289</v>
      </c>
      <c r="I33" s="118" t="s">
        <v>2619</v>
      </c>
    </row>
    <row r="34" spans="1:9" x14ac:dyDescent="0.2">
      <c r="A34" s="117" t="s">
        <v>7793</v>
      </c>
      <c r="B34" s="131" t="s">
        <v>7793</v>
      </c>
      <c r="C34" s="117" t="s">
        <v>992</v>
      </c>
      <c r="D34" s="116" t="s">
        <v>6091</v>
      </c>
      <c r="E34" s="116" t="s">
        <v>3150</v>
      </c>
      <c r="F34" s="116" t="s">
        <v>7791</v>
      </c>
      <c r="G34" s="115" t="s">
        <v>7792</v>
      </c>
      <c r="H34" s="118" t="s">
        <v>7794</v>
      </c>
      <c r="I34" s="118" t="s">
        <v>2619</v>
      </c>
    </row>
    <row r="35" spans="1:9" x14ac:dyDescent="0.2">
      <c r="A35" s="117" t="s">
        <v>7587</v>
      </c>
      <c r="B35" s="131" t="s">
        <v>7587</v>
      </c>
      <c r="C35" s="117" t="s">
        <v>992</v>
      </c>
      <c r="D35" s="116" t="s">
        <v>6091</v>
      </c>
      <c r="E35" s="116" t="s">
        <v>3150</v>
      </c>
      <c r="F35" s="116" t="s">
        <v>7585</v>
      </c>
      <c r="G35" s="115" t="s">
        <v>7586</v>
      </c>
      <c r="H35" s="118" t="s">
        <v>6289</v>
      </c>
      <c r="I35" s="118" t="s">
        <v>2619</v>
      </c>
    </row>
    <row r="36" spans="1:9" x14ac:dyDescent="0.2">
      <c r="A36" s="117" t="s">
        <v>7620</v>
      </c>
      <c r="B36" s="131" t="s">
        <v>7620</v>
      </c>
      <c r="C36" s="117" t="s">
        <v>992</v>
      </c>
      <c r="D36" s="116" t="s">
        <v>6091</v>
      </c>
      <c r="E36" s="116" t="s">
        <v>3150</v>
      </c>
      <c r="F36" s="116" t="s">
        <v>7618</v>
      </c>
      <c r="G36" s="115" t="s">
        <v>7619</v>
      </c>
      <c r="H36" s="118" t="s">
        <v>6289</v>
      </c>
      <c r="I36" s="118" t="s">
        <v>2619</v>
      </c>
    </row>
    <row r="37" spans="1:9" x14ac:dyDescent="0.2">
      <c r="A37" s="117" t="s">
        <v>7623</v>
      </c>
      <c r="B37" s="131" t="s">
        <v>7623</v>
      </c>
      <c r="C37" s="117" t="s">
        <v>992</v>
      </c>
      <c r="D37" s="116" t="s">
        <v>6091</v>
      </c>
      <c r="E37" s="116" t="s">
        <v>3150</v>
      </c>
      <c r="F37" s="116" t="s">
        <v>7621</v>
      </c>
      <c r="G37" s="115" t="s">
        <v>7622</v>
      </c>
      <c r="H37" s="118" t="s">
        <v>6289</v>
      </c>
      <c r="I37" s="118" t="s">
        <v>2619</v>
      </c>
    </row>
    <row r="38" spans="1:9" x14ac:dyDescent="0.2">
      <c r="A38" s="117" t="s">
        <v>6288</v>
      </c>
      <c r="B38" s="131" t="s">
        <v>6288</v>
      </c>
      <c r="C38" s="117" t="s">
        <v>992</v>
      </c>
      <c r="D38" s="116" t="s">
        <v>6091</v>
      </c>
      <c r="E38" s="116" t="s">
        <v>3150</v>
      </c>
      <c r="F38" s="116" t="s">
        <v>6286</v>
      </c>
      <c r="G38" s="115" t="s">
        <v>6287</v>
      </c>
      <c r="H38" s="118" t="s">
        <v>6289</v>
      </c>
      <c r="I38" s="118" t="s">
        <v>2619</v>
      </c>
    </row>
    <row r="39" spans="1:9" x14ac:dyDescent="0.2">
      <c r="A39" s="117" t="s">
        <v>6542</v>
      </c>
      <c r="B39" s="131" t="s">
        <v>6542</v>
      </c>
      <c r="C39" s="117" t="s">
        <v>992</v>
      </c>
      <c r="D39" s="116" t="s">
        <v>6091</v>
      </c>
      <c r="E39" s="116" t="s">
        <v>3150</v>
      </c>
      <c r="F39" s="116" t="s">
        <v>6540</v>
      </c>
      <c r="G39" s="115" t="s">
        <v>6541</v>
      </c>
      <c r="H39" s="118" t="s">
        <v>6543</v>
      </c>
      <c r="I39" s="118" t="s">
        <v>2619</v>
      </c>
    </row>
    <row r="40" spans="1:9" x14ac:dyDescent="0.2">
      <c r="A40" s="117" t="s">
        <v>7629</v>
      </c>
      <c r="B40" s="131" t="s">
        <v>7629</v>
      </c>
      <c r="C40" s="117" t="s">
        <v>992</v>
      </c>
      <c r="D40" s="116" t="s">
        <v>6091</v>
      </c>
      <c r="E40" s="116" t="s">
        <v>3150</v>
      </c>
      <c r="F40" s="116" t="s">
        <v>7627</v>
      </c>
      <c r="G40" s="115" t="s">
        <v>7628</v>
      </c>
      <c r="H40" s="118" t="s">
        <v>6289</v>
      </c>
      <c r="I40" s="118" t="s">
        <v>2619</v>
      </c>
    </row>
    <row r="41" spans="1:9" x14ac:dyDescent="0.2">
      <c r="A41" s="117" t="s">
        <v>5362</v>
      </c>
      <c r="B41" s="131" t="s">
        <v>5362</v>
      </c>
      <c r="C41" s="117" t="s">
        <v>976</v>
      </c>
      <c r="D41" s="116" t="s">
        <v>5318</v>
      </c>
      <c r="E41" s="116" t="s">
        <v>2614</v>
      </c>
      <c r="F41" s="116" t="s">
        <v>5360</v>
      </c>
      <c r="G41" s="115" t="s">
        <v>5361</v>
      </c>
      <c r="I41" s="118" t="s">
        <v>2619</v>
      </c>
    </row>
    <row r="42" spans="1:9" x14ac:dyDescent="0.2">
      <c r="A42" s="117" t="s">
        <v>2688</v>
      </c>
      <c r="B42" s="131" t="s">
        <v>2688</v>
      </c>
      <c r="C42" s="117" t="s">
        <v>1469</v>
      </c>
      <c r="D42" s="116" t="s">
        <v>2659</v>
      </c>
      <c r="E42" s="116" t="s">
        <v>2660</v>
      </c>
      <c r="F42" s="116" t="s">
        <v>2686</v>
      </c>
      <c r="G42" s="115" t="s">
        <v>2687</v>
      </c>
      <c r="H42" s="118" t="s">
        <v>2662</v>
      </c>
      <c r="I42" s="118" t="s">
        <v>2619</v>
      </c>
    </row>
    <row r="43" spans="1:9" x14ac:dyDescent="0.2">
      <c r="A43" s="117" t="s">
        <v>8329</v>
      </c>
      <c r="B43" s="131" t="s">
        <v>8329</v>
      </c>
      <c r="C43" s="117" t="s">
        <v>1264</v>
      </c>
      <c r="D43" s="116" t="s">
        <v>8323</v>
      </c>
      <c r="E43" s="116" t="s">
        <v>3415</v>
      </c>
      <c r="F43" s="116" t="s">
        <v>2641</v>
      </c>
      <c r="G43" s="115" t="s">
        <v>8328</v>
      </c>
      <c r="I43" s="118" t="s">
        <v>2619</v>
      </c>
    </row>
    <row r="44" spans="1:9" x14ac:dyDescent="0.2">
      <c r="A44" s="117" t="s">
        <v>9462</v>
      </c>
      <c r="B44" s="131" t="s">
        <v>9462</v>
      </c>
      <c r="C44" s="117" t="s">
        <v>1291</v>
      </c>
      <c r="D44" s="116" t="s">
        <v>9454</v>
      </c>
      <c r="E44" s="116" t="s">
        <v>2614</v>
      </c>
      <c r="F44" s="116" t="s">
        <v>2641</v>
      </c>
      <c r="G44" s="115" t="s">
        <v>9461</v>
      </c>
      <c r="H44" s="118" t="s">
        <v>9456</v>
      </c>
      <c r="I44" s="118" t="s">
        <v>2619</v>
      </c>
    </row>
    <row r="45" spans="1:9" x14ac:dyDescent="0.2">
      <c r="A45" s="117" t="s">
        <v>6574</v>
      </c>
      <c r="B45" s="131" t="s">
        <v>6574</v>
      </c>
      <c r="C45" s="117" t="s">
        <v>992</v>
      </c>
      <c r="D45" s="116" t="s">
        <v>6091</v>
      </c>
      <c r="E45" s="116" t="s">
        <v>3150</v>
      </c>
      <c r="F45" s="116" t="s">
        <v>3228</v>
      </c>
      <c r="G45" s="115" t="s">
        <v>6573</v>
      </c>
      <c r="H45" s="118" t="s">
        <v>6097</v>
      </c>
      <c r="I45" s="118" t="s">
        <v>2619</v>
      </c>
    </row>
    <row r="46" spans="1:9" x14ac:dyDescent="0.2">
      <c r="A46" s="117" t="s">
        <v>8521</v>
      </c>
      <c r="B46" s="131" t="s">
        <v>8521</v>
      </c>
      <c r="C46" s="117" t="s">
        <v>845</v>
      </c>
      <c r="D46" s="116" t="s">
        <v>8502</v>
      </c>
      <c r="E46" s="116" t="s">
        <v>3415</v>
      </c>
      <c r="F46" s="116" t="s">
        <v>2708</v>
      </c>
      <c r="G46" s="115" t="s">
        <v>8520</v>
      </c>
      <c r="I46" s="118" t="s">
        <v>2619</v>
      </c>
    </row>
    <row r="47" spans="1:9" x14ac:dyDescent="0.2">
      <c r="A47" s="117" t="s">
        <v>8503</v>
      </c>
      <c r="B47" s="131" t="s">
        <v>8503</v>
      </c>
      <c r="C47" s="117" t="s">
        <v>845</v>
      </c>
      <c r="D47" s="116" t="s">
        <v>8502</v>
      </c>
      <c r="E47" s="116" t="s">
        <v>3415</v>
      </c>
      <c r="F47" s="116" t="s">
        <v>2615</v>
      </c>
      <c r="G47" s="115" t="s">
        <v>2</v>
      </c>
      <c r="H47" s="118" t="s">
        <v>8504</v>
      </c>
      <c r="I47" s="118" t="s">
        <v>2619</v>
      </c>
    </row>
    <row r="48" spans="1:9" x14ac:dyDescent="0.2">
      <c r="A48" s="117" t="s">
        <v>8818</v>
      </c>
      <c r="B48" s="131" t="s">
        <v>8818</v>
      </c>
      <c r="C48" s="117" t="s">
        <v>1046</v>
      </c>
      <c r="D48" s="116" t="s">
        <v>8815</v>
      </c>
      <c r="E48" s="116" t="s">
        <v>3056</v>
      </c>
      <c r="F48" s="116" t="s">
        <v>2620</v>
      </c>
      <c r="G48" s="115" t="s">
        <v>8817</v>
      </c>
      <c r="H48" s="118" t="s">
        <v>8819</v>
      </c>
      <c r="I48" s="118" t="s">
        <v>2619</v>
      </c>
    </row>
    <row r="49" spans="1:9" x14ac:dyDescent="0.2">
      <c r="A49" s="117" t="s">
        <v>11436</v>
      </c>
      <c r="B49" s="131" t="s">
        <v>11436</v>
      </c>
      <c r="C49" s="117" t="s">
        <v>846</v>
      </c>
      <c r="D49" s="116" t="s">
        <v>11432</v>
      </c>
      <c r="E49" s="116" t="s">
        <v>4349</v>
      </c>
      <c r="F49" s="116" t="s">
        <v>2620</v>
      </c>
      <c r="G49" s="115" t="s">
        <v>11435</v>
      </c>
      <c r="H49" s="118" t="s">
        <v>11434</v>
      </c>
      <c r="I49" s="118" t="s">
        <v>2619</v>
      </c>
    </row>
    <row r="50" spans="1:9" x14ac:dyDescent="0.2">
      <c r="A50" s="117" t="s">
        <v>11433</v>
      </c>
      <c r="B50" s="131" t="s">
        <v>11433</v>
      </c>
      <c r="C50" s="117" t="s">
        <v>846</v>
      </c>
      <c r="D50" s="116" t="s">
        <v>11432</v>
      </c>
      <c r="E50" s="116" t="s">
        <v>4349</v>
      </c>
      <c r="F50" s="116" t="s">
        <v>2615</v>
      </c>
      <c r="G50" s="115" t="s">
        <v>3</v>
      </c>
      <c r="H50" s="118" t="s">
        <v>11434</v>
      </c>
      <c r="I50" s="118" t="s">
        <v>2619</v>
      </c>
    </row>
    <row r="51" spans="1:9" x14ac:dyDescent="0.2">
      <c r="A51" s="117" t="s">
        <v>3627</v>
      </c>
      <c r="B51" s="131" t="s">
        <v>3627</v>
      </c>
      <c r="C51" s="117" t="s">
        <v>1532</v>
      </c>
      <c r="D51" s="116" t="s">
        <v>3574</v>
      </c>
      <c r="E51" s="116" t="s">
        <v>3116</v>
      </c>
      <c r="F51" s="116" t="s">
        <v>3625</v>
      </c>
      <c r="G51" s="115" t="s">
        <v>3626</v>
      </c>
      <c r="H51" s="118" t="s">
        <v>3576</v>
      </c>
      <c r="I51" s="118" t="s">
        <v>2619</v>
      </c>
    </row>
    <row r="52" spans="1:9" x14ac:dyDescent="0.2">
      <c r="A52" s="117" t="s">
        <v>11176</v>
      </c>
      <c r="B52" s="131" t="s">
        <v>11176</v>
      </c>
      <c r="C52" s="117" t="s">
        <v>1258</v>
      </c>
      <c r="D52" s="116" t="s">
        <v>11164</v>
      </c>
      <c r="E52" s="116" t="s">
        <v>3415</v>
      </c>
      <c r="F52" s="116" t="s">
        <v>2656</v>
      </c>
      <c r="G52" s="115" t="s">
        <v>11175</v>
      </c>
      <c r="H52" s="118" t="s">
        <v>11177</v>
      </c>
      <c r="I52" s="118" t="s">
        <v>2619</v>
      </c>
    </row>
    <row r="53" spans="1:9" x14ac:dyDescent="0.2">
      <c r="A53" s="117" t="s">
        <v>3666</v>
      </c>
      <c r="B53" s="131" t="s">
        <v>3666</v>
      </c>
      <c r="C53" s="117" t="s">
        <v>1000</v>
      </c>
      <c r="D53" s="116" t="s">
        <v>3652</v>
      </c>
      <c r="E53" s="116" t="s">
        <v>3116</v>
      </c>
      <c r="F53" s="116" t="s">
        <v>2623</v>
      </c>
      <c r="G53" s="115" t="s">
        <v>3665</v>
      </c>
      <c r="H53" s="118" t="s">
        <v>3667</v>
      </c>
      <c r="I53" s="118" t="s">
        <v>2619</v>
      </c>
    </row>
    <row r="54" spans="1:9" x14ac:dyDescent="0.2">
      <c r="A54" s="117" t="s">
        <v>3619</v>
      </c>
      <c r="B54" s="131" t="s">
        <v>3619</v>
      </c>
      <c r="C54" s="117" t="s">
        <v>1532</v>
      </c>
      <c r="D54" s="116" t="s">
        <v>3574</v>
      </c>
      <c r="E54" s="116" t="s">
        <v>3116</v>
      </c>
      <c r="F54" s="116" t="s">
        <v>3378</v>
      </c>
      <c r="G54" s="115" t="s">
        <v>3618</v>
      </c>
      <c r="H54" s="118" t="s">
        <v>3576</v>
      </c>
      <c r="I54" s="118" t="s">
        <v>2619</v>
      </c>
    </row>
    <row r="55" spans="1:9" x14ac:dyDescent="0.2">
      <c r="A55" s="117" t="s">
        <v>6491</v>
      </c>
      <c r="B55" s="131" t="s">
        <v>6491</v>
      </c>
      <c r="C55" s="117" t="s">
        <v>992</v>
      </c>
      <c r="D55" s="116" t="s">
        <v>6091</v>
      </c>
      <c r="E55" s="116" t="s">
        <v>3150</v>
      </c>
      <c r="F55" s="116" t="s">
        <v>6489</v>
      </c>
      <c r="G55" s="115" t="s">
        <v>6490</v>
      </c>
      <c r="H55" s="118" t="s">
        <v>6097</v>
      </c>
      <c r="I55" s="118" t="s">
        <v>2619</v>
      </c>
    </row>
    <row r="56" spans="1:9" x14ac:dyDescent="0.2">
      <c r="A56" s="117" t="s">
        <v>9327</v>
      </c>
      <c r="B56" s="131" t="s">
        <v>9327</v>
      </c>
      <c r="C56" s="117" t="s">
        <v>847</v>
      </c>
      <c r="D56" s="116" t="s">
        <v>9326</v>
      </c>
      <c r="E56" s="116" t="s">
        <v>3116</v>
      </c>
      <c r="F56" s="116" t="s">
        <v>2615</v>
      </c>
      <c r="G56" s="115" t="s">
        <v>4</v>
      </c>
      <c r="H56" s="118" t="s">
        <v>9328</v>
      </c>
      <c r="I56" s="118" t="s">
        <v>2619</v>
      </c>
    </row>
    <row r="57" spans="1:9" x14ac:dyDescent="0.2">
      <c r="A57" s="117" t="s">
        <v>9330</v>
      </c>
      <c r="B57" s="131" t="s">
        <v>9330</v>
      </c>
      <c r="C57" s="117" t="s">
        <v>847</v>
      </c>
      <c r="D57" s="116" t="s">
        <v>9326</v>
      </c>
      <c r="E57" s="116" t="s">
        <v>3116</v>
      </c>
      <c r="F57" s="116" t="s">
        <v>2716</v>
      </c>
      <c r="G57" s="115" t="s">
        <v>9329</v>
      </c>
      <c r="H57" s="118" t="s">
        <v>9328</v>
      </c>
      <c r="I57" s="118" t="s">
        <v>2619</v>
      </c>
    </row>
    <row r="58" spans="1:9" x14ac:dyDescent="0.2">
      <c r="A58" s="117" t="s">
        <v>10762</v>
      </c>
      <c r="B58" s="131" t="s">
        <v>10762</v>
      </c>
      <c r="C58" s="117" t="s">
        <v>914</v>
      </c>
      <c r="D58" s="116" t="s">
        <v>10754</v>
      </c>
      <c r="E58" s="116" t="s">
        <v>3415</v>
      </c>
      <c r="F58" s="116" t="s">
        <v>2641</v>
      </c>
      <c r="G58" s="115" t="s">
        <v>10761</v>
      </c>
      <c r="H58" s="118" t="s">
        <v>10756</v>
      </c>
      <c r="I58" s="118" t="s">
        <v>2619</v>
      </c>
    </row>
    <row r="59" spans="1:9" x14ac:dyDescent="0.2">
      <c r="A59" s="117" t="s">
        <v>11307</v>
      </c>
      <c r="B59" s="131" t="s">
        <v>11307</v>
      </c>
      <c r="C59" s="117" t="s">
        <v>1029</v>
      </c>
      <c r="D59" s="116" t="s">
        <v>11303</v>
      </c>
      <c r="E59" s="116" t="s">
        <v>3415</v>
      </c>
      <c r="F59" s="116" t="s">
        <v>2886</v>
      </c>
      <c r="G59" s="115" t="s">
        <v>11306</v>
      </c>
      <c r="H59" s="118" t="s">
        <v>11305</v>
      </c>
      <c r="I59" s="118" t="s">
        <v>2619</v>
      </c>
    </row>
    <row r="60" spans="1:9" x14ac:dyDescent="0.2">
      <c r="A60" s="117" t="s">
        <v>7784</v>
      </c>
      <c r="B60" s="131" t="s">
        <v>7784</v>
      </c>
      <c r="C60" s="117" t="s">
        <v>992</v>
      </c>
      <c r="D60" s="116" t="s">
        <v>6091</v>
      </c>
      <c r="E60" s="116" t="s">
        <v>3150</v>
      </c>
      <c r="F60" s="116" t="s">
        <v>7782</v>
      </c>
      <c r="G60" s="115" t="s">
        <v>7783</v>
      </c>
      <c r="H60" s="118" t="s">
        <v>6097</v>
      </c>
      <c r="I60" s="118" t="s">
        <v>2619</v>
      </c>
    </row>
    <row r="61" spans="1:9" x14ac:dyDescent="0.2">
      <c r="A61" s="117" t="s">
        <v>5868</v>
      </c>
      <c r="B61" s="131" t="s">
        <v>5868</v>
      </c>
      <c r="C61" s="117" t="s">
        <v>848</v>
      </c>
      <c r="D61" s="116" t="s">
        <v>5864</v>
      </c>
      <c r="E61" s="116" t="s">
        <v>3415</v>
      </c>
      <c r="F61" s="116" t="s">
        <v>2716</v>
      </c>
      <c r="G61" s="115" t="s">
        <v>5867</v>
      </c>
      <c r="H61" s="118" t="s">
        <v>5866</v>
      </c>
      <c r="I61" s="118" t="s">
        <v>2619</v>
      </c>
    </row>
    <row r="62" spans="1:9" x14ac:dyDescent="0.2">
      <c r="A62" s="117" t="s">
        <v>5865</v>
      </c>
      <c r="B62" s="131" t="s">
        <v>5865</v>
      </c>
      <c r="C62" s="117" t="s">
        <v>848</v>
      </c>
      <c r="D62" s="116" t="s">
        <v>5864</v>
      </c>
      <c r="E62" s="116" t="s">
        <v>3415</v>
      </c>
      <c r="F62" s="116" t="s">
        <v>2615</v>
      </c>
      <c r="G62" s="115" t="s">
        <v>5</v>
      </c>
      <c r="H62" s="118" t="s">
        <v>5866</v>
      </c>
      <c r="I62" s="118" t="s">
        <v>2619</v>
      </c>
    </row>
    <row r="63" spans="1:9" x14ac:dyDescent="0.2">
      <c r="A63" s="117" t="s">
        <v>12067</v>
      </c>
      <c r="B63" s="131" t="s">
        <v>12067</v>
      </c>
      <c r="C63" s="117" t="s">
        <v>1066</v>
      </c>
      <c r="D63" s="116" t="s">
        <v>12036</v>
      </c>
      <c r="E63" s="116" t="s">
        <v>2614</v>
      </c>
      <c r="F63" s="116" t="s">
        <v>3717</v>
      </c>
      <c r="G63" s="115" t="s">
        <v>12066</v>
      </c>
      <c r="I63" s="118" t="s">
        <v>2619</v>
      </c>
    </row>
    <row r="64" spans="1:9" x14ac:dyDescent="0.2">
      <c r="A64" s="117" t="s">
        <v>3622</v>
      </c>
      <c r="B64" s="131" t="s">
        <v>3622</v>
      </c>
      <c r="C64" s="117" t="s">
        <v>1532</v>
      </c>
      <c r="D64" s="116" t="s">
        <v>3574</v>
      </c>
      <c r="E64" s="116" t="s">
        <v>3116</v>
      </c>
      <c r="F64" s="116" t="s">
        <v>3620</v>
      </c>
      <c r="G64" s="115" t="s">
        <v>3621</v>
      </c>
      <c r="H64" s="118" t="s">
        <v>3576</v>
      </c>
      <c r="I64" s="118" t="s">
        <v>2619</v>
      </c>
    </row>
    <row r="65" spans="1:9" x14ac:dyDescent="0.2">
      <c r="A65" s="117" t="s">
        <v>9136</v>
      </c>
      <c r="B65" s="131" t="s">
        <v>9136</v>
      </c>
      <c r="C65" s="117" t="s">
        <v>1065</v>
      </c>
      <c r="D65" s="116" t="s">
        <v>9130</v>
      </c>
      <c r="E65" s="116" t="s">
        <v>2614</v>
      </c>
      <c r="F65" s="116" t="s">
        <v>2716</v>
      </c>
      <c r="G65" s="115" t="s">
        <v>9135</v>
      </c>
      <c r="H65" s="118" t="s">
        <v>9132</v>
      </c>
      <c r="I65" s="118" t="s">
        <v>2619</v>
      </c>
    </row>
    <row r="66" spans="1:9" x14ac:dyDescent="0.2">
      <c r="A66" s="117" t="s">
        <v>6494</v>
      </c>
      <c r="B66" s="131" t="s">
        <v>6494</v>
      </c>
      <c r="C66" s="117" t="s">
        <v>992</v>
      </c>
      <c r="D66" s="116" t="s">
        <v>6091</v>
      </c>
      <c r="E66" s="116" t="s">
        <v>3150</v>
      </c>
      <c r="F66" s="116" t="s">
        <v>6492</v>
      </c>
      <c r="G66" s="115" t="s">
        <v>6493</v>
      </c>
      <c r="H66" s="118" t="s">
        <v>6495</v>
      </c>
      <c r="I66" s="118" t="s">
        <v>2619</v>
      </c>
    </row>
    <row r="67" spans="1:9" x14ac:dyDescent="0.2">
      <c r="A67" s="117" t="s">
        <v>6580</v>
      </c>
      <c r="B67" s="131" t="s">
        <v>6580</v>
      </c>
      <c r="C67" s="117" t="s">
        <v>992</v>
      </c>
      <c r="D67" s="116" t="s">
        <v>6091</v>
      </c>
      <c r="E67" s="116" t="s">
        <v>3150</v>
      </c>
      <c r="F67" s="116" t="s">
        <v>6578</v>
      </c>
      <c r="G67" s="115" t="s">
        <v>6579</v>
      </c>
      <c r="H67" s="118" t="s">
        <v>6097</v>
      </c>
      <c r="I67" s="118" t="s">
        <v>2619</v>
      </c>
    </row>
    <row r="68" spans="1:9" x14ac:dyDescent="0.2">
      <c r="A68" s="117" t="s">
        <v>12257</v>
      </c>
      <c r="B68" s="131" t="s">
        <v>12257</v>
      </c>
      <c r="C68" s="117" t="s">
        <v>849</v>
      </c>
      <c r="D68" s="116" t="s">
        <v>12249</v>
      </c>
      <c r="E68" s="116" t="s">
        <v>2913</v>
      </c>
      <c r="F68" s="116" t="s">
        <v>2716</v>
      </c>
      <c r="G68" s="115" t="s">
        <v>12256</v>
      </c>
      <c r="H68" s="118" t="s">
        <v>12251</v>
      </c>
      <c r="I68" s="118" t="s">
        <v>2619</v>
      </c>
    </row>
    <row r="69" spans="1:9" x14ac:dyDescent="0.2">
      <c r="A69" s="117" t="s">
        <v>12250</v>
      </c>
      <c r="B69" s="131" t="s">
        <v>12250</v>
      </c>
      <c r="C69" s="117" t="s">
        <v>849</v>
      </c>
      <c r="D69" s="116" t="s">
        <v>12249</v>
      </c>
      <c r="E69" s="116" t="s">
        <v>2913</v>
      </c>
      <c r="F69" s="116" t="s">
        <v>2615</v>
      </c>
      <c r="G69" s="115" t="s">
        <v>6</v>
      </c>
      <c r="H69" s="118" t="s">
        <v>12251</v>
      </c>
      <c r="I69" s="118" t="s">
        <v>2619</v>
      </c>
    </row>
    <row r="70" spans="1:9" x14ac:dyDescent="0.2">
      <c r="A70" s="117" t="s">
        <v>12253</v>
      </c>
      <c r="B70" s="131" t="s">
        <v>12253</v>
      </c>
      <c r="C70" s="117" t="s">
        <v>849</v>
      </c>
      <c r="D70" s="116" t="s">
        <v>12249</v>
      </c>
      <c r="E70" s="116" t="s">
        <v>2913</v>
      </c>
      <c r="F70" s="116" t="s">
        <v>2722</v>
      </c>
      <c r="G70" s="115" t="s">
        <v>12252</v>
      </c>
      <c r="H70" s="118" t="s">
        <v>12251</v>
      </c>
      <c r="I70" s="118" t="s">
        <v>2619</v>
      </c>
    </row>
    <row r="71" spans="1:9" x14ac:dyDescent="0.2">
      <c r="A71" s="117" t="s">
        <v>12255</v>
      </c>
      <c r="B71" s="131" t="s">
        <v>12255</v>
      </c>
      <c r="C71" s="117" t="s">
        <v>849</v>
      </c>
      <c r="D71" s="116" t="s">
        <v>12249</v>
      </c>
      <c r="E71" s="116" t="s">
        <v>2913</v>
      </c>
      <c r="F71" s="116" t="s">
        <v>2638</v>
      </c>
      <c r="G71" s="115" t="s">
        <v>12254</v>
      </c>
      <c r="H71" s="118" t="s">
        <v>12251</v>
      </c>
      <c r="I71" s="118" t="s">
        <v>2619</v>
      </c>
    </row>
    <row r="72" spans="1:9" x14ac:dyDescent="0.2">
      <c r="A72" s="117" t="s">
        <v>6582</v>
      </c>
      <c r="B72" s="131" t="s">
        <v>6582</v>
      </c>
      <c r="C72" s="117" t="s">
        <v>992</v>
      </c>
      <c r="D72" s="116" t="s">
        <v>6091</v>
      </c>
      <c r="E72" s="116" t="s">
        <v>3150</v>
      </c>
      <c r="F72" s="116" t="s">
        <v>3231</v>
      </c>
      <c r="G72" s="115" t="s">
        <v>6581</v>
      </c>
      <c r="H72" s="118" t="s">
        <v>6097</v>
      </c>
      <c r="I72" s="118" t="s">
        <v>2619</v>
      </c>
    </row>
    <row r="73" spans="1:9" x14ac:dyDescent="0.2">
      <c r="A73" s="117" t="s">
        <v>14070</v>
      </c>
      <c r="B73" s="131" t="s">
        <v>14070</v>
      </c>
      <c r="C73" s="117" t="s">
        <v>1360</v>
      </c>
      <c r="D73" s="116" t="s">
        <v>14066</v>
      </c>
      <c r="E73" s="116" t="s">
        <v>3415</v>
      </c>
      <c r="F73" s="116" t="s">
        <v>2886</v>
      </c>
      <c r="G73" s="115" t="s">
        <v>14069</v>
      </c>
      <c r="H73" s="118" t="s">
        <v>14068</v>
      </c>
      <c r="I73" s="118" t="s">
        <v>2619</v>
      </c>
    </row>
    <row r="74" spans="1:9" x14ac:dyDescent="0.2">
      <c r="A74" s="117" t="s">
        <v>10484</v>
      </c>
      <c r="B74" s="131" t="s">
        <v>10484</v>
      </c>
      <c r="C74" s="117" t="s">
        <v>1017</v>
      </c>
      <c r="D74" s="116" t="s">
        <v>10467</v>
      </c>
      <c r="E74" s="116" t="s">
        <v>2614</v>
      </c>
      <c r="F74" s="116" t="s">
        <v>2716</v>
      </c>
      <c r="G74" s="115" t="s">
        <v>10483</v>
      </c>
      <c r="H74" s="118" t="s">
        <v>10469</v>
      </c>
      <c r="I74" s="118" t="s">
        <v>2619</v>
      </c>
    </row>
    <row r="75" spans="1:9" x14ac:dyDescent="0.2">
      <c r="A75" s="117" t="s">
        <v>3698</v>
      </c>
      <c r="B75" s="131" t="s">
        <v>3698</v>
      </c>
      <c r="C75" s="117" t="s">
        <v>14371</v>
      </c>
      <c r="D75" s="116" t="s">
        <v>3693</v>
      </c>
      <c r="E75" s="116" t="s">
        <v>3116</v>
      </c>
      <c r="F75" s="116" t="s">
        <v>2638</v>
      </c>
      <c r="G75" s="115" t="s">
        <v>3697</v>
      </c>
      <c r="I75" s="118" t="s">
        <v>2619</v>
      </c>
    </row>
    <row r="76" spans="1:9" x14ac:dyDescent="0.2">
      <c r="A76" s="117" t="s">
        <v>10478</v>
      </c>
      <c r="B76" s="131" t="s">
        <v>10478</v>
      </c>
      <c r="C76" s="117" t="s">
        <v>1017</v>
      </c>
      <c r="D76" s="116" t="s">
        <v>10467</v>
      </c>
      <c r="E76" s="116" t="s">
        <v>2614</v>
      </c>
      <c r="F76" s="116" t="s">
        <v>3470</v>
      </c>
      <c r="G76" s="115" t="s">
        <v>3697</v>
      </c>
      <c r="H76" s="118" t="s">
        <v>10469</v>
      </c>
      <c r="I76" s="118" t="s">
        <v>2619</v>
      </c>
    </row>
    <row r="77" spans="1:9" x14ac:dyDescent="0.2">
      <c r="A77" s="117" t="s">
        <v>4988</v>
      </c>
      <c r="B77" s="131" t="s">
        <v>4988</v>
      </c>
      <c r="C77" s="117" t="s">
        <v>1420</v>
      </c>
      <c r="D77" s="116" t="s">
        <v>4974</v>
      </c>
      <c r="E77" s="116" t="s">
        <v>3415</v>
      </c>
      <c r="F77" s="116" t="s">
        <v>3022</v>
      </c>
      <c r="G77" s="115" t="s">
        <v>4987</v>
      </c>
      <c r="I77" s="118" t="s">
        <v>2619</v>
      </c>
    </row>
    <row r="78" spans="1:9" x14ac:dyDescent="0.2">
      <c r="A78" s="117" t="s">
        <v>12214</v>
      </c>
      <c r="B78" s="131" t="s">
        <v>12214</v>
      </c>
      <c r="C78" s="117" t="s">
        <v>1105</v>
      </c>
      <c r="D78" s="116" t="s">
        <v>12208</v>
      </c>
      <c r="E78" s="116" t="s">
        <v>3713</v>
      </c>
      <c r="F78" s="116" t="s">
        <v>2716</v>
      </c>
      <c r="G78" s="115" t="s">
        <v>12213</v>
      </c>
      <c r="H78" s="118" t="s">
        <v>12210</v>
      </c>
      <c r="I78" s="118" t="s">
        <v>2619</v>
      </c>
    </row>
    <row r="79" spans="1:9" x14ac:dyDescent="0.2">
      <c r="A79" s="117" t="s">
        <v>12028</v>
      </c>
      <c r="B79" s="131" t="s">
        <v>12028</v>
      </c>
      <c r="C79" s="117" t="s">
        <v>1177</v>
      </c>
      <c r="D79" s="116" t="s">
        <v>12016</v>
      </c>
      <c r="E79" s="116" t="s">
        <v>2614</v>
      </c>
      <c r="F79" s="116" t="s">
        <v>2669</v>
      </c>
      <c r="G79" s="115" t="s">
        <v>12027</v>
      </c>
      <c r="H79" s="118" t="s">
        <v>12029</v>
      </c>
      <c r="I79" s="118" t="s">
        <v>2619</v>
      </c>
    </row>
    <row r="80" spans="1:9" x14ac:dyDescent="0.2">
      <c r="A80" s="117" t="s">
        <v>10367</v>
      </c>
      <c r="B80" s="131" t="s">
        <v>10367</v>
      </c>
      <c r="C80" s="117" t="s">
        <v>885</v>
      </c>
      <c r="D80" s="116" t="s">
        <v>10357</v>
      </c>
      <c r="E80" s="116" t="s">
        <v>2660</v>
      </c>
      <c r="F80" s="116" t="s">
        <v>2641</v>
      </c>
      <c r="G80" s="115" t="s">
        <v>10366</v>
      </c>
      <c r="H80" s="118" t="s">
        <v>10368</v>
      </c>
      <c r="I80" s="118" t="s">
        <v>2619</v>
      </c>
    </row>
    <row r="81" spans="1:9" x14ac:dyDescent="0.2">
      <c r="A81" s="117" t="s">
        <v>9883</v>
      </c>
      <c r="B81" s="131" t="s">
        <v>9883</v>
      </c>
      <c r="C81" s="117" t="s">
        <v>1233</v>
      </c>
      <c r="D81" s="116" t="s">
        <v>9877</v>
      </c>
      <c r="E81" s="116" t="s">
        <v>2614</v>
      </c>
      <c r="F81" s="116" t="s">
        <v>2669</v>
      </c>
      <c r="G81" s="115" t="s">
        <v>9882</v>
      </c>
      <c r="H81" s="118" t="s">
        <v>9884</v>
      </c>
      <c r="I81" s="118" t="s">
        <v>2619</v>
      </c>
    </row>
    <row r="82" spans="1:9" x14ac:dyDescent="0.2">
      <c r="A82" s="117" t="s">
        <v>9221</v>
      </c>
      <c r="B82" s="131" t="s">
        <v>9221</v>
      </c>
      <c r="C82" s="117" t="s">
        <v>851</v>
      </c>
      <c r="D82" s="116" t="s">
        <v>9220</v>
      </c>
      <c r="E82" s="116" t="s">
        <v>2913</v>
      </c>
      <c r="F82" s="116" t="s">
        <v>2615</v>
      </c>
      <c r="G82" s="115" t="s">
        <v>8</v>
      </c>
      <c r="H82" s="118" t="s">
        <v>9222</v>
      </c>
      <c r="I82" s="118" t="s">
        <v>2619</v>
      </c>
    </row>
    <row r="83" spans="1:9" x14ac:dyDescent="0.2">
      <c r="A83" s="117" t="s">
        <v>9224</v>
      </c>
      <c r="B83" s="131" t="s">
        <v>9224</v>
      </c>
      <c r="C83" s="117" t="s">
        <v>851</v>
      </c>
      <c r="D83" s="116" t="s">
        <v>9220</v>
      </c>
      <c r="E83" s="116" t="s">
        <v>2913</v>
      </c>
      <c r="F83" s="116" t="s">
        <v>2716</v>
      </c>
      <c r="G83" s="115" t="s">
        <v>9223</v>
      </c>
      <c r="H83" s="118" t="s">
        <v>9222</v>
      </c>
      <c r="I83" s="118" t="s">
        <v>2619</v>
      </c>
    </row>
    <row r="84" spans="1:9" x14ac:dyDescent="0.2">
      <c r="A84" s="117" t="s">
        <v>11400</v>
      </c>
      <c r="B84" s="131" t="s">
        <v>11400</v>
      </c>
      <c r="C84" s="117" t="s">
        <v>14387</v>
      </c>
      <c r="D84" s="116" t="s">
        <v>11390</v>
      </c>
      <c r="E84" s="116" t="s">
        <v>3056</v>
      </c>
      <c r="F84" s="116" t="s">
        <v>3022</v>
      </c>
      <c r="G84" s="115" t="s">
        <v>11399</v>
      </c>
      <c r="H84" s="118" t="s">
        <v>11401</v>
      </c>
      <c r="I84" s="118" t="s">
        <v>2619</v>
      </c>
    </row>
    <row r="85" spans="1:9" x14ac:dyDescent="0.2">
      <c r="A85" s="117" t="s">
        <v>11565</v>
      </c>
      <c r="B85" s="131" t="s">
        <v>11565</v>
      </c>
      <c r="C85" s="117" t="s">
        <v>850</v>
      </c>
      <c r="D85" s="116" t="s">
        <v>11564</v>
      </c>
      <c r="E85" s="116" t="s">
        <v>3116</v>
      </c>
      <c r="F85" s="116" t="s">
        <v>2615</v>
      </c>
      <c r="G85" s="115" t="s">
        <v>7</v>
      </c>
      <c r="H85" s="118" t="s">
        <v>11566</v>
      </c>
      <c r="I85" s="118" t="s">
        <v>2619</v>
      </c>
    </row>
    <row r="86" spans="1:9" x14ac:dyDescent="0.2">
      <c r="A86" s="117" t="s">
        <v>4562</v>
      </c>
      <c r="B86" s="131" t="s">
        <v>4562</v>
      </c>
      <c r="C86" s="117" t="s">
        <v>852</v>
      </c>
      <c r="D86" s="116" t="s">
        <v>4561</v>
      </c>
      <c r="E86" s="116" t="s">
        <v>3415</v>
      </c>
      <c r="F86" s="116" t="s">
        <v>2615</v>
      </c>
      <c r="G86" s="115" t="s">
        <v>9</v>
      </c>
      <c r="H86" s="118" t="s">
        <v>4563</v>
      </c>
      <c r="I86" s="118" t="s">
        <v>2619</v>
      </c>
    </row>
    <row r="87" spans="1:9" x14ac:dyDescent="0.2">
      <c r="A87" s="117" t="s">
        <v>2921</v>
      </c>
      <c r="B87" s="131" t="s">
        <v>2921</v>
      </c>
      <c r="C87" s="117" t="s">
        <v>853</v>
      </c>
      <c r="D87" s="116" t="s">
        <v>2920</v>
      </c>
      <c r="E87" s="116" t="s">
        <v>2614</v>
      </c>
      <c r="F87" s="116" t="s">
        <v>2615</v>
      </c>
      <c r="G87" s="115" t="s">
        <v>10</v>
      </c>
      <c r="H87" s="118" t="s">
        <v>2922</v>
      </c>
      <c r="I87" s="118" t="s">
        <v>2619</v>
      </c>
    </row>
    <row r="88" spans="1:9" x14ac:dyDescent="0.2">
      <c r="A88" s="117" t="s">
        <v>2927</v>
      </c>
      <c r="B88" s="131" t="s">
        <v>2927</v>
      </c>
      <c r="C88" s="117" t="s">
        <v>853</v>
      </c>
      <c r="D88" s="116" t="s">
        <v>2920</v>
      </c>
      <c r="E88" s="116" t="s">
        <v>2614</v>
      </c>
      <c r="F88" s="116" t="s">
        <v>2623</v>
      </c>
      <c r="G88" s="115" t="s">
        <v>2926</v>
      </c>
      <c r="H88" s="118" t="s">
        <v>2925</v>
      </c>
      <c r="I88" s="118" t="s">
        <v>2619</v>
      </c>
    </row>
    <row r="89" spans="1:9" x14ac:dyDescent="0.2">
      <c r="A89" s="117" t="s">
        <v>2924</v>
      </c>
      <c r="B89" s="131" t="s">
        <v>2924</v>
      </c>
      <c r="C89" s="117" t="s">
        <v>853</v>
      </c>
      <c r="D89" s="116" t="s">
        <v>2920</v>
      </c>
      <c r="E89" s="116" t="s">
        <v>2614</v>
      </c>
      <c r="F89" s="116" t="s">
        <v>2620</v>
      </c>
      <c r="G89" s="115" t="s">
        <v>2923</v>
      </c>
      <c r="H89" s="118" t="s">
        <v>2925</v>
      </c>
      <c r="I89" s="118" t="s">
        <v>2619</v>
      </c>
    </row>
    <row r="90" spans="1:9" x14ac:dyDescent="0.2">
      <c r="A90" s="117" t="s">
        <v>12136</v>
      </c>
      <c r="B90" s="131" t="s">
        <v>12136</v>
      </c>
      <c r="C90" s="117" t="s">
        <v>854</v>
      </c>
      <c r="D90" s="116" t="s">
        <v>12135</v>
      </c>
      <c r="E90" s="116" t="s">
        <v>2614</v>
      </c>
      <c r="F90" s="116" t="s">
        <v>2615</v>
      </c>
      <c r="G90" s="115" t="s">
        <v>11</v>
      </c>
      <c r="H90" s="118" t="s">
        <v>12137</v>
      </c>
      <c r="I90" s="118" t="s">
        <v>2619</v>
      </c>
    </row>
    <row r="91" spans="1:9" x14ac:dyDescent="0.2">
      <c r="A91" s="117" t="s">
        <v>12139</v>
      </c>
      <c r="B91" s="131" t="s">
        <v>12139</v>
      </c>
      <c r="C91" s="117" t="s">
        <v>854</v>
      </c>
      <c r="D91" s="116" t="s">
        <v>12135</v>
      </c>
      <c r="E91" s="116" t="s">
        <v>2614</v>
      </c>
      <c r="F91" s="116" t="s">
        <v>2620</v>
      </c>
      <c r="G91" s="115" t="s">
        <v>12138</v>
      </c>
      <c r="H91" s="118" t="s">
        <v>12140</v>
      </c>
      <c r="I91" s="118" t="s">
        <v>2619</v>
      </c>
    </row>
    <row r="92" spans="1:9" x14ac:dyDescent="0.2">
      <c r="A92" s="117" t="s">
        <v>12142</v>
      </c>
      <c r="B92" s="131" t="s">
        <v>12142</v>
      </c>
      <c r="C92" s="117" t="s">
        <v>854</v>
      </c>
      <c r="D92" s="116" t="s">
        <v>12135</v>
      </c>
      <c r="E92" s="116" t="s">
        <v>2614</v>
      </c>
      <c r="F92" s="116" t="s">
        <v>3164</v>
      </c>
      <c r="G92" s="115" t="s">
        <v>12141</v>
      </c>
      <c r="H92" s="118" t="s">
        <v>12143</v>
      </c>
      <c r="I92" s="118" t="s">
        <v>2619</v>
      </c>
    </row>
    <row r="93" spans="1:9" x14ac:dyDescent="0.2">
      <c r="A93" s="117" t="s">
        <v>9937</v>
      </c>
      <c r="B93" s="131" t="s">
        <v>9937</v>
      </c>
      <c r="C93" s="117" t="s">
        <v>855</v>
      </c>
      <c r="D93" s="116" t="s">
        <v>9933</v>
      </c>
      <c r="E93" s="116" t="s">
        <v>2614</v>
      </c>
      <c r="F93" s="116" t="s">
        <v>2620</v>
      </c>
      <c r="G93" s="115" t="s">
        <v>9936</v>
      </c>
      <c r="H93" s="118" t="s">
        <v>9935</v>
      </c>
      <c r="I93" s="118" t="s">
        <v>2619</v>
      </c>
    </row>
    <row r="94" spans="1:9" x14ac:dyDescent="0.2">
      <c r="A94" s="117" t="s">
        <v>9934</v>
      </c>
      <c r="B94" s="131" t="s">
        <v>9934</v>
      </c>
      <c r="C94" s="117" t="s">
        <v>855</v>
      </c>
      <c r="D94" s="116" t="s">
        <v>9933</v>
      </c>
      <c r="E94" s="116" t="s">
        <v>2614</v>
      </c>
      <c r="F94" s="116" t="s">
        <v>2615</v>
      </c>
      <c r="G94" s="115" t="s">
        <v>12</v>
      </c>
      <c r="H94" s="118" t="s">
        <v>9935</v>
      </c>
      <c r="I94" s="118" t="s">
        <v>2619</v>
      </c>
    </row>
    <row r="95" spans="1:9" x14ac:dyDescent="0.2">
      <c r="A95" s="117" t="s">
        <v>9939</v>
      </c>
      <c r="B95" s="131" t="s">
        <v>9939</v>
      </c>
      <c r="C95" s="117" t="s">
        <v>855</v>
      </c>
      <c r="D95" s="116" t="s">
        <v>9933</v>
      </c>
      <c r="E95" s="116" t="s">
        <v>2614</v>
      </c>
      <c r="F95" s="116" t="s">
        <v>2641</v>
      </c>
      <c r="G95" s="115" t="s">
        <v>9938</v>
      </c>
      <c r="H95" s="118" t="s">
        <v>9935</v>
      </c>
      <c r="I95" s="118" t="s">
        <v>2619</v>
      </c>
    </row>
    <row r="96" spans="1:9" x14ac:dyDescent="0.2">
      <c r="A96" s="117" t="s">
        <v>12541</v>
      </c>
      <c r="B96" s="131" t="s">
        <v>12541</v>
      </c>
      <c r="C96" s="117" t="s">
        <v>856</v>
      </c>
      <c r="D96" s="116" t="s">
        <v>12533</v>
      </c>
      <c r="E96" s="116" t="s">
        <v>2614</v>
      </c>
      <c r="F96" s="116" t="s">
        <v>2641</v>
      </c>
      <c r="G96" s="115" t="s">
        <v>12540</v>
      </c>
      <c r="H96" s="118" t="s">
        <v>12535</v>
      </c>
      <c r="I96" s="118" t="s">
        <v>2619</v>
      </c>
    </row>
    <row r="97" spans="1:9" x14ac:dyDescent="0.2">
      <c r="A97" s="117" t="s">
        <v>12534</v>
      </c>
      <c r="B97" s="131" t="s">
        <v>12534</v>
      </c>
      <c r="C97" s="117" t="s">
        <v>856</v>
      </c>
      <c r="D97" s="116" t="s">
        <v>12533</v>
      </c>
      <c r="E97" s="116" t="s">
        <v>2614</v>
      </c>
      <c r="F97" s="116" t="s">
        <v>2615</v>
      </c>
      <c r="G97" s="115" t="s">
        <v>13</v>
      </c>
      <c r="H97" s="118" t="s">
        <v>12535</v>
      </c>
      <c r="I97" s="118" t="s">
        <v>2619</v>
      </c>
    </row>
    <row r="98" spans="1:9" x14ac:dyDescent="0.2">
      <c r="A98" s="117" t="s">
        <v>12537</v>
      </c>
      <c r="B98" s="131" t="s">
        <v>12537</v>
      </c>
      <c r="C98" s="117" t="s">
        <v>856</v>
      </c>
      <c r="D98" s="116" t="s">
        <v>12533</v>
      </c>
      <c r="E98" s="116" t="s">
        <v>2614</v>
      </c>
      <c r="F98" s="116" t="s">
        <v>2620</v>
      </c>
      <c r="G98" s="115" t="s">
        <v>12536</v>
      </c>
      <c r="H98" s="118" t="s">
        <v>12535</v>
      </c>
      <c r="I98" s="118" t="s">
        <v>2619</v>
      </c>
    </row>
    <row r="99" spans="1:9" x14ac:dyDescent="0.2">
      <c r="A99" s="117" t="s">
        <v>12539</v>
      </c>
      <c r="B99" s="131" t="s">
        <v>12539</v>
      </c>
      <c r="C99" s="117" t="s">
        <v>856</v>
      </c>
      <c r="D99" s="116" t="s">
        <v>12533</v>
      </c>
      <c r="E99" s="116" t="s">
        <v>2614</v>
      </c>
      <c r="F99" s="116" t="s">
        <v>2694</v>
      </c>
      <c r="G99" s="115" t="s">
        <v>12538</v>
      </c>
      <c r="I99" s="118" t="s">
        <v>2619</v>
      </c>
    </row>
    <row r="100" spans="1:9" x14ac:dyDescent="0.2">
      <c r="A100" s="117" t="s">
        <v>13118</v>
      </c>
      <c r="B100" s="131" t="s">
        <v>13118</v>
      </c>
      <c r="C100" s="117" t="s">
        <v>1386</v>
      </c>
      <c r="D100" s="116" t="s">
        <v>13111</v>
      </c>
      <c r="E100" s="116" t="s">
        <v>3116</v>
      </c>
      <c r="F100" s="116" t="s">
        <v>2666</v>
      </c>
      <c r="G100" s="115" t="s">
        <v>13117</v>
      </c>
      <c r="H100" s="118" t="s">
        <v>13113</v>
      </c>
      <c r="I100" s="118" t="s">
        <v>2619</v>
      </c>
    </row>
    <row r="101" spans="1:9" x14ac:dyDescent="0.2">
      <c r="A101" s="117" t="s">
        <v>11787</v>
      </c>
      <c r="B101" s="131" t="s">
        <v>11787</v>
      </c>
      <c r="C101" s="117" t="s">
        <v>1026</v>
      </c>
      <c r="D101" s="116" t="s">
        <v>11771</v>
      </c>
      <c r="E101" s="116" t="s">
        <v>3150</v>
      </c>
      <c r="F101" s="116" t="s">
        <v>2818</v>
      </c>
      <c r="G101" s="115" t="s">
        <v>11786</v>
      </c>
      <c r="H101" s="118" t="s">
        <v>11773</v>
      </c>
      <c r="I101" s="118" t="s">
        <v>2619</v>
      </c>
    </row>
    <row r="102" spans="1:9" x14ac:dyDescent="0.2">
      <c r="A102" s="117" t="s">
        <v>8585</v>
      </c>
      <c r="B102" s="131" t="s">
        <v>8585</v>
      </c>
      <c r="C102" s="117" t="s">
        <v>1468</v>
      </c>
      <c r="D102" s="116" t="s">
        <v>8579</v>
      </c>
      <c r="E102" s="116" t="s">
        <v>3415</v>
      </c>
      <c r="F102" s="116" t="s">
        <v>2716</v>
      </c>
      <c r="G102" s="115" t="s">
        <v>8584</v>
      </c>
      <c r="H102" s="118" t="s">
        <v>8581</v>
      </c>
      <c r="I102" s="118" t="s">
        <v>2619</v>
      </c>
    </row>
    <row r="103" spans="1:9" x14ac:dyDescent="0.2">
      <c r="A103" s="117" t="s">
        <v>5153</v>
      </c>
      <c r="B103" s="131" t="s">
        <v>5153</v>
      </c>
      <c r="C103" s="117" t="s">
        <v>1001</v>
      </c>
      <c r="D103" s="116" t="s">
        <v>5147</v>
      </c>
      <c r="E103" s="116" t="s">
        <v>4349</v>
      </c>
      <c r="F103" s="116" t="s">
        <v>2722</v>
      </c>
      <c r="G103" s="115" t="s">
        <v>5152</v>
      </c>
      <c r="H103" s="118" t="s">
        <v>5149</v>
      </c>
      <c r="I103" s="118" t="s">
        <v>2619</v>
      </c>
    </row>
    <row r="104" spans="1:9" x14ac:dyDescent="0.2">
      <c r="A104" s="117" t="s">
        <v>6096</v>
      </c>
      <c r="B104" s="131" t="s">
        <v>6096</v>
      </c>
      <c r="C104" s="117" t="s">
        <v>992</v>
      </c>
      <c r="D104" s="116" t="s">
        <v>6091</v>
      </c>
      <c r="E104" s="116" t="s">
        <v>3150</v>
      </c>
      <c r="F104" s="116" t="s">
        <v>2620</v>
      </c>
      <c r="G104" s="115" t="s">
        <v>6095</v>
      </c>
      <c r="H104" s="118" t="s">
        <v>6097</v>
      </c>
      <c r="I104" s="118" t="s">
        <v>2619</v>
      </c>
    </row>
    <row r="105" spans="1:9" x14ac:dyDescent="0.2">
      <c r="A105" s="117" t="s">
        <v>13038</v>
      </c>
      <c r="B105" s="131" t="s">
        <v>13038</v>
      </c>
      <c r="C105" s="117" t="s">
        <v>1510</v>
      </c>
      <c r="D105" s="116" t="s">
        <v>13030</v>
      </c>
      <c r="E105" s="116" t="s">
        <v>2614</v>
      </c>
      <c r="F105" s="116" t="s">
        <v>2641</v>
      </c>
      <c r="G105" s="115" t="s">
        <v>13037</v>
      </c>
      <c r="H105" s="118" t="s">
        <v>13039</v>
      </c>
      <c r="I105" s="118" t="s">
        <v>2619</v>
      </c>
    </row>
    <row r="106" spans="1:9" x14ac:dyDescent="0.2">
      <c r="A106" s="117" t="s">
        <v>10580</v>
      </c>
      <c r="B106" s="131" t="s">
        <v>10580</v>
      </c>
      <c r="C106" s="117" t="s">
        <v>1572</v>
      </c>
      <c r="D106" s="116" t="s">
        <v>10564</v>
      </c>
      <c r="E106" s="116" t="s">
        <v>2614</v>
      </c>
      <c r="F106" s="116" t="s">
        <v>2716</v>
      </c>
      <c r="G106" s="115" t="s">
        <v>10579</v>
      </c>
      <c r="H106" s="118" t="s">
        <v>10581</v>
      </c>
      <c r="I106" s="118" t="s">
        <v>2619</v>
      </c>
    </row>
    <row r="107" spans="1:9" x14ac:dyDescent="0.2">
      <c r="A107" s="117" t="s">
        <v>11105</v>
      </c>
      <c r="B107" s="131" t="s">
        <v>11105</v>
      </c>
      <c r="C107" s="117" t="s">
        <v>1647</v>
      </c>
      <c r="D107" s="116" t="s">
        <v>11077</v>
      </c>
      <c r="E107" s="116" t="s">
        <v>2614</v>
      </c>
      <c r="F107" s="116" t="s">
        <v>2653</v>
      </c>
      <c r="G107" s="115" t="s">
        <v>11104</v>
      </c>
      <c r="H107" s="118" t="s">
        <v>11106</v>
      </c>
      <c r="I107" s="118" t="s">
        <v>2619</v>
      </c>
    </row>
    <row r="108" spans="1:9" x14ac:dyDescent="0.2">
      <c r="A108" s="117" t="s">
        <v>9029</v>
      </c>
      <c r="B108" s="131" t="s">
        <v>9029</v>
      </c>
      <c r="C108" s="117" t="s">
        <v>1350</v>
      </c>
      <c r="D108" s="116" t="s">
        <v>8968</v>
      </c>
      <c r="E108" s="116" t="s">
        <v>2614</v>
      </c>
      <c r="F108" s="116" t="s">
        <v>3022</v>
      </c>
      <c r="G108" s="115" t="s">
        <v>9028</v>
      </c>
      <c r="H108" s="118" t="s">
        <v>9030</v>
      </c>
      <c r="I108" s="118" t="s">
        <v>2619</v>
      </c>
    </row>
    <row r="109" spans="1:9" x14ac:dyDescent="0.2">
      <c r="A109" s="117" t="s">
        <v>10155</v>
      </c>
      <c r="B109" s="131" t="s">
        <v>10155</v>
      </c>
      <c r="C109" s="117" t="s">
        <v>857</v>
      </c>
      <c r="D109" s="116" t="s">
        <v>10154</v>
      </c>
      <c r="E109" s="116" t="s">
        <v>3116</v>
      </c>
      <c r="F109" s="116" t="s">
        <v>2615</v>
      </c>
      <c r="G109" s="115" t="s">
        <v>14</v>
      </c>
      <c r="H109" s="118" t="s">
        <v>10156</v>
      </c>
      <c r="I109" s="118" t="s">
        <v>2619</v>
      </c>
    </row>
    <row r="110" spans="1:9" x14ac:dyDescent="0.2">
      <c r="A110" s="117" t="s">
        <v>10178</v>
      </c>
      <c r="B110" s="131" t="s">
        <v>10178</v>
      </c>
      <c r="C110" s="117" t="s">
        <v>858</v>
      </c>
      <c r="D110" s="116" t="s">
        <v>10177</v>
      </c>
      <c r="E110" s="116" t="s">
        <v>3056</v>
      </c>
      <c r="F110" s="116" t="s">
        <v>2615</v>
      </c>
      <c r="G110" s="115" t="s">
        <v>15</v>
      </c>
      <c r="H110" s="118" t="s">
        <v>10179</v>
      </c>
      <c r="I110" s="118" t="s">
        <v>2619</v>
      </c>
    </row>
    <row r="111" spans="1:9" x14ac:dyDescent="0.2">
      <c r="A111" s="117" t="s">
        <v>10158</v>
      </c>
      <c r="B111" s="131" t="s">
        <v>10158</v>
      </c>
      <c r="C111" s="117" t="s">
        <v>857</v>
      </c>
      <c r="D111" s="116" t="s">
        <v>10154</v>
      </c>
      <c r="E111" s="116" t="s">
        <v>3116</v>
      </c>
      <c r="F111" s="116" t="s">
        <v>2638</v>
      </c>
      <c r="G111" s="115" t="s">
        <v>10157</v>
      </c>
      <c r="I111" s="118" t="s">
        <v>2619</v>
      </c>
    </row>
    <row r="112" spans="1:9" x14ac:dyDescent="0.2">
      <c r="A112" s="117" t="s">
        <v>14063</v>
      </c>
      <c r="B112" s="131" t="s">
        <v>14063</v>
      </c>
      <c r="C112" s="117" t="s">
        <v>1286</v>
      </c>
      <c r="D112" s="116" t="s">
        <v>14057</v>
      </c>
      <c r="E112" s="116" t="s">
        <v>3415</v>
      </c>
      <c r="F112" s="116" t="s">
        <v>2716</v>
      </c>
      <c r="G112" s="115" t="s">
        <v>14062</v>
      </c>
      <c r="H112" s="118" t="s">
        <v>14059</v>
      </c>
      <c r="I112" s="118" t="s">
        <v>2619</v>
      </c>
    </row>
    <row r="113" spans="1:9" x14ac:dyDescent="0.2">
      <c r="A113" s="117" t="s">
        <v>10181</v>
      </c>
      <c r="B113" s="131" t="s">
        <v>10181</v>
      </c>
      <c r="C113" s="117" t="s">
        <v>858</v>
      </c>
      <c r="D113" s="116" t="s">
        <v>10177</v>
      </c>
      <c r="E113" s="116" t="s">
        <v>3056</v>
      </c>
      <c r="F113" s="116" t="s">
        <v>2620</v>
      </c>
      <c r="G113" s="115" t="s">
        <v>10180</v>
      </c>
      <c r="H113" s="118" t="s">
        <v>10179</v>
      </c>
      <c r="I113" s="118" t="s">
        <v>2619</v>
      </c>
    </row>
    <row r="114" spans="1:9" x14ac:dyDescent="0.2">
      <c r="A114" s="117" t="s">
        <v>9941</v>
      </c>
      <c r="B114" s="131" t="s">
        <v>9941</v>
      </c>
      <c r="C114" s="117" t="s">
        <v>859</v>
      </c>
      <c r="D114" s="116" t="s">
        <v>9940</v>
      </c>
      <c r="E114" s="116" t="s">
        <v>2614</v>
      </c>
      <c r="F114" s="116" t="s">
        <v>2615</v>
      </c>
      <c r="G114" s="115" t="s">
        <v>16</v>
      </c>
      <c r="H114" s="118" t="s">
        <v>9942</v>
      </c>
      <c r="I114" s="118" t="s">
        <v>2619</v>
      </c>
    </row>
    <row r="115" spans="1:9" x14ac:dyDescent="0.2">
      <c r="A115" s="117" t="s">
        <v>9946</v>
      </c>
      <c r="B115" s="131" t="s">
        <v>9946</v>
      </c>
      <c r="C115" s="117" t="s">
        <v>859</v>
      </c>
      <c r="D115" s="116" t="s">
        <v>9940</v>
      </c>
      <c r="E115" s="116" t="s">
        <v>2614</v>
      </c>
      <c r="F115" s="116" t="s">
        <v>2623</v>
      </c>
      <c r="G115" s="115" t="s">
        <v>9945</v>
      </c>
      <c r="H115" s="118" t="s">
        <v>9942</v>
      </c>
      <c r="I115" s="118" t="s">
        <v>2619</v>
      </c>
    </row>
    <row r="116" spans="1:9" x14ac:dyDescent="0.2">
      <c r="A116" s="117" t="s">
        <v>9944</v>
      </c>
      <c r="B116" s="131" t="s">
        <v>9944</v>
      </c>
      <c r="C116" s="117" t="s">
        <v>859</v>
      </c>
      <c r="D116" s="116" t="s">
        <v>9940</v>
      </c>
      <c r="E116" s="116" t="s">
        <v>2614</v>
      </c>
      <c r="F116" s="116" t="s">
        <v>2620</v>
      </c>
      <c r="G116" s="115" t="s">
        <v>9943</v>
      </c>
      <c r="H116" s="118" t="s">
        <v>9942</v>
      </c>
      <c r="I116" s="118" t="s">
        <v>2619</v>
      </c>
    </row>
    <row r="117" spans="1:9" x14ac:dyDescent="0.2">
      <c r="A117" s="117" t="s">
        <v>3607</v>
      </c>
      <c r="B117" s="131" t="s">
        <v>3607</v>
      </c>
      <c r="C117" s="117" t="s">
        <v>1532</v>
      </c>
      <c r="D117" s="116" t="s">
        <v>3574</v>
      </c>
      <c r="E117" s="116" t="s">
        <v>3116</v>
      </c>
      <c r="F117" s="116" t="s">
        <v>3103</v>
      </c>
      <c r="G117" s="115" t="s">
        <v>3606</v>
      </c>
      <c r="H117" s="118" t="s">
        <v>3576</v>
      </c>
      <c r="I117" s="118" t="s">
        <v>2619</v>
      </c>
    </row>
    <row r="118" spans="1:9" x14ac:dyDescent="0.2">
      <c r="A118" s="117" t="s">
        <v>8889</v>
      </c>
      <c r="B118" s="131" t="s">
        <v>8889</v>
      </c>
      <c r="C118" s="117" t="s">
        <v>959</v>
      </c>
      <c r="D118" s="116" t="s">
        <v>8882</v>
      </c>
      <c r="E118" s="116" t="s">
        <v>3116</v>
      </c>
      <c r="F118" s="116" t="s">
        <v>2623</v>
      </c>
      <c r="G118" s="115" t="s">
        <v>8888</v>
      </c>
      <c r="H118" s="118" t="s">
        <v>8885</v>
      </c>
      <c r="I118" s="118" t="s">
        <v>2619</v>
      </c>
    </row>
    <row r="119" spans="1:9" x14ac:dyDescent="0.2">
      <c r="A119" s="117" t="s">
        <v>3425</v>
      </c>
      <c r="B119" s="131" t="s">
        <v>3425</v>
      </c>
      <c r="C119" s="117" t="s">
        <v>1465</v>
      </c>
      <c r="D119" s="116" t="s">
        <v>3414</v>
      </c>
      <c r="E119" s="116" t="s">
        <v>3415</v>
      </c>
      <c r="F119" s="116" t="s">
        <v>2734</v>
      </c>
      <c r="G119" s="115" t="s">
        <v>3424</v>
      </c>
      <c r="H119" s="118" t="s">
        <v>3417</v>
      </c>
      <c r="I119" s="118" t="s">
        <v>2619</v>
      </c>
    </row>
    <row r="120" spans="1:9" x14ac:dyDescent="0.2">
      <c r="A120" s="117" t="s">
        <v>13267</v>
      </c>
      <c r="B120" s="131" t="s">
        <v>13267</v>
      </c>
      <c r="C120" s="117" t="s">
        <v>1061</v>
      </c>
      <c r="D120" s="116" t="s">
        <v>13251</v>
      </c>
      <c r="E120" s="116" t="s">
        <v>2660</v>
      </c>
      <c r="F120" s="116" t="s">
        <v>10303</v>
      </c>
      <c r="G120" s="115" t="s">
        <v>13266</v>
      </c>
      <c r="H120" s="118" t="s">
        <v>13268</v>
      </c>
      <c r="I120" s="118" t="s">
        <v>2619</v>
      </c>
    </row>
    <row r="121" spans="1:9" x14ac:dyDescent="0.2">
      <c r="A121" s="117" t="s">
        <v>12780</v>
      </c>
      <c r="B121" s="131" t="s">
        <v>12780</v>
      </c>
      <c r="C121" s="117" t="s">
        <v>1433</v>
      </c>
      <c r="D121" s="116" t="s">
        <v>12740</v>
      </c>
      <c r="E121" s="116" t="s">
        <v>3150</v>
      </c>
      <c r="F121" s="116" t="s">
        <v>10297</v>
      </c>
      <c r="G121" s="115" t="s">
        <v>12779</v>
      </c>
      <c r="H121" s="118" t="s">
        <v>12742</v>
      </c>
      <c r="I121" s="118" t="s">
        <v>2619</v>
      </c>
    </row>
    <row r="122" spans="1:9" x14ac:dyDescent="0.2">
      <c r="A122" s="117" t="s">
        <v>10987</v>
      </c>
      <c r="B122" s="131" t="s">
        <v>10987</v>
      </c>
      <c r="C122" s="117" t="s">
        <v>860</v>
      </c>
      <c r="D122" s="116" t="s">
        <v>10986</v>
      </c>
      <c r="E122" s="116" t="s">
        <v>3116</v>
      </c>
      <c r="F122" s="116" t="s">
        <v>2615</v>
      </c>
      <c r="G122" s="115" t="s">
        <v>17</v>
      </c>
      <c r="H122" s="118" t="s">
        <v>10988</v>
      </c>
      <c r="I122" s="118" t="s">
        <v>2619</v>
      </c>
    </row>
    <row r="123" spans="1:9" x14ac:dyDescent="0.2">
      <c r="A123" s="117" t="s">
        <v>11395</v>
      </c>
      <c r="B123" s="131" t="s">
        <v>11395</v>
      </c>
      <c r="C123" s="117" t="s">
        <v>14387</v>
      </c>
      <c r="D123" s="116" t="s">
        <v>11390</v>
      </c>
      <c r="E123" s="116" t="s">
        <v>3056</v>
      </c>
      <c r="F123" s="116" t="s">
        <v>2620</v>
      </c>
      <c r="G123" s="115" t="s">
        <v>11394</v>
      </c>
      <c r="H123" s="118" t="s">
        <v>11396</v>
      </c>
      <c r="I123" s="118" t="s">
        <v>2619</v>
      </c>
    </row>
    <row r="124" spans="1:9" x14ac:dyDescent="0.2">
      <c r="A124" s="117" t="s">
        <v>10990</v>
      </c>
      <c r="B124" s="131" t="s">
        <v>10990</v>
      </c>
      <c r="C124" s="117" t="s">
        <v>860</v>
      </c>
      <c r="D124" s="116" t="s">
        <v>10986</v>
      </c>
      <c r="E124" s="116" t="s">
        <v>3116</v>
      </c>
      <c r="F124" s="116" t="s">
        <v>2694</v>
      </c>
      <c r="G124" s="115" t="s">
        <v>10989</v>
      </c>
      <c r="H124" s="118" t="s">
        <v>10988</v>
      </c>
      <c r="I124" s="118" t="s">
        <v>2619</v>
      </c>
    </row>
    <row r="125" spans="1:9" x14ac:dyDescent="0.2">
      <c r="A125" s="117" t="s">
        <v>12589</v>
      </c>
      <c r="B125" s="131" t="s">
        <v>12589</v>
      </c>
      <c r="C125" s="117" t="s">
        <v>1446</v>
      </c>
      <c r="D125" s="116" t="s">
        <v>12583</v>
      </c>
      <c r="E125" s="116" t="s">
        <v>2614</v>
      </c>
      <c r="F125" s="116" t="s">
        <v>2638</v>
      </c>
      <c r="G125" s="115" t="s">
        <v>12588</v>
      </c>
      <c r="H125" s="118" t="s">
        <v>12590</v>
      </c>
      <c r="I125" s="118" t="s">
        <v>2619</v>
      </c>
    </row>
    <row r="126" spans="1:9" x14ac:dyDescent="0.2">
      <c r="A126" s="117" t="s">
        <v>3736</v>
      </c>
      <c r="B126" s="131" t="s">
        <v>3736</v>
      </c>
      <c r="C126" s="117" t="s">
        <v>1056</v>
      </c>
      <c r="D126" s="116" t="s">
        <v>3720</v>
      </c>
      <c r="E126" s="116" t="s">
        <v>3415</v>
      </c>
      <c r="F126" s="116" t="s">
        <v>3717</v>
      </c>
      <c r="G126" s="115" t="s">
        <v>3735</v>
      </c>
      <c r="H126" s="118" t="s">
        <v>3737</v>
      </c>
      <c r="I126" s="118" t="s">
        <v>2619</v>
      </c>
    </row>
    <row r="127" spans="1:9" x14ac:dyDescent="0.2">
      <c r="A127" s="117" t="s">
        <v>10908</v>
      </c>
      <c r="B127" s="131" t="s">
        <v>10908</v>
      </c>
      <c r="C127" s="117" t="s">
        <v>1311</v>
      </c>
      <c r="D127" s="116" t="s">
        <v>10901</v>
      </c>
      <c r="E127" s="116" t="s">
        <v>2614</v>
      </c>
      <c r="F127" s="116" t="s">
        <v>2716</v>
      </c>
      <c r="G127" s="115" t="s">
        <v>3735</v>
      </c>
      <c r="H127" s="118" t="s">
        <v>10903</v>
      </c>
      <c r="I127" s="118" t="s">
        <v>2619</v>
      </c>
    </row>
    <row r="128" spans="1:9" x14ac:dyDescent="0.2">
      <c r="A128" s="117" t="s">
        <v>11280</v>
      </c>
      <c r="B128" s="131" t="s">
        <v>11280</v>
      </c>
      <c r="C128" s="117" t="s">
        <v>861</v>
      </c>
      <c r="D128" s="116" t="s">
        <v>11276</v>
      </c>
      <c r="E128" s="116" t="s">
        <v>3116</v>
      </c>
      <c r="F128" s="116" t="s">
        <v>2694</v>
      </c>
      <c r="G128" s="115" t="s">
        <v>11279</v>
      </c>
      <c r="H128" s="118" t="s">
        <v>11278</v>
      </c>
      <c r="I128" s="118" t="s">
        <v>2619</v>
      </c>
    </row>
    <row r="129" spans="1:9" x14ac:dyDescent="0.2">
      <c r="A129" s="117" t="s">
        <v>11277</v>
      </c>
      <c r="B129" s="131" t="s">
        <v>11277</v>
      </c>
      <c r="C129" s="117" t="s">
        <v>861</v>
      </c>
      <c r="D129" s="116" t="s">
        <v>11276</v>
      </c>
      <c r="E129" s="116" t="s">
        <v>3116</v>
      </c>
      <c r="F129" s="116" t="s">
        <v>2615</v>
      </c>
      <c r="G129" s="115" t="s">
        <v>18</v>
      </c>
      <c r="H129" s="118" t="s">
        <v>11278</v>
      </c>
      <c r="I129" s="118" t="s">
        <v>2619</v>
      </c>
    </row>
    <row r="130" spans="1:9" x14ac:dyDescent="0.2">
      <c r="A130" s="117" t="s">
        <v>4755</v>
      </c>
      <c r="B130" s="131" t="s">
        <v>4755</v>
      </c>
      <c r="C130" s="117" t="s">
        <v>862</v>
      </c>
      <c r="D130" s="116" t="s">
        <v>4745</v>
      </c>
      <c r="E130" s="116" t="s">
        <v>3415</v>
      </c>
      <c r="F130" s="116" t="s">
        <v>2669</v>
      </c>
      <c r="G130" s="115" t="s">
        <v>4754</v>
      </c>
      <c r="H130" s="118" t="s">
        <v>4747</v>
      </c>
      <c r="I130" s="118" t="s">
        <v>2619</v>
      </c>
    </row>
    <row r="131" spans="1:9" x14ac:dyDescent="0.2">
      <c r="A131" s="117" t="s">
        <v>4749</v>
      </c>
      <c r="B131" s="131" t="s">
        <v>4749</v>
      </c>
      <c r="C131" s="117" t="s">
        <v>862</v>
      </c>
      <c r="D131" s="116" t="s">
        <v>4745</v>
      </c>
      <c r="E131" s="116" t="s">
        <v>3415</v>
      </c>
      <c r="F131" s="116" t="s">
        <v>2638</v>
      </c>
      <c r="G131" s="115" t="s">
        <v>4748</v>
      </c>
      <c r="H131" s="118" t="s">
        <v>4747</v>
      </c>
      <c r="I131" s="118" t="s">
        <v>2619</v>
      </c>
    </row>
    <row r="132" spans="1:9" x14ac:dyDescent="0.2">
      <c r="A132" s="117" t="s">
        <v>4746</v>
      </c>
      <c r="B132" s="131" t="s">
        <v>4746</v>
      </c>
      <c r="C132" s="117" t="s">
        <v>862</v>
      </c>
      <c r="D132" s="116" t="s">
        <v>4745</v>
      </c>
      <c r="E132" s="116" t="s">
        <v>3415</v>
      </c>
      <c r="F132" s="116" t="s">
        <v>2615</v>
      </c>
      <c r="G132" s="115" t="s">
        <v>19</v>
      </c>
      <c r="H132" s="118" t="s">
        <v>4747</v>
      </c>
      <c r="I132" s="118" t="s">
        <v>2619</v>
      </c>
    </row>
    <row r="133" spans="1:9" x14ac:dyDescent="0.2">
      <c r="A133" s="117" t="s">
        <v>8829</v>
      </c>
      <c r="B133" s="131" t="s">
        <v>8829</v>
      </c>
      <c r="C133" s="117" t="s">
        <v>14381</v>
      </c>
      <c r="D133" s="116" t="s">
        <v>8822</v>
      </c>
      <c r="E133" s="116" t="s">
        <v>3116</v>
      </c>
      <c r="F133" s="116" t="s">
        <v>2716</v>
      </c>
      <c r="G133" s="115" t="s">
        <v>8828</v>
      </c>
      <c r="H133" s="118" t="s">
        <v>8827</v>
      </c>
      <c r="I133" s="118" t="s">
        <v>2619</v>
      </c>
    </row>
    <row r="134" spans="1:9" x14ac:dyDescent="0.2">
      <c r="A134" s="117" t="s">
        <v>14116</v>
      </c>
      <c r="B134" s="131" t="s">
        <v>14116</v>
      </c>
      <c r="C134" s="117" t="s">
        <v>1590</v>
      </c>
      <c r="D134" s="116" t="s">
        <v>14110</v>
      </c>
      <c r="E134" s="116" t="s">
        <v>3415</v>
      </c>
      <c r="F134" s="116" t="s">
        <v>2716</v>
      </c>
      <c r="G134" s="115" t="s">
        <v>14115</v>
      </c>
      <c r="H134" s="118" t="s">
        <v>14112</v>
      </c>
      <c r="I134" s="118" t="s">
        <v>2619</v>
      </c>
    </row>
    <row r="135" spans="1:9" x14ac:dyDescent="0.2">
      <c r="A135" s="117" t="s">
        <v>4963</v>
      </c>
      <c r="B135" s="131" t="s">
        <v>4963</v>
      </c>
      <c r="C135" s="117" t="s">
        <v>1300</v>
      </c>
      <c r="D135" s="116" t="s">
        <v>4957</v>
      </c>
      <c r="E135" s="116" t="s">
        <v>3415</v>
      </c>
      <c r="F135" s="116" t="s">
        <v>2716</v>
      </c>
      <c r="G135" s="115" t="s">
        <v>4962</v>
      </c>
      <c r="H135" s="118" t="s">
        <v>4961</v>
      </c>
      <c r="I135" s="118" t="s">
        <v>2619</v>
      </c>
    </row>
    <row r="136" spans="1:9" x14ac:dyDescent="0.2">
      <c r="A136" s="117" t="s">
        <v>5591</v>
      </c>
      <c r="B136" s="131" t="s">
        <v>5591</v>
      </c>
      <c r="C136" s="117" t="s">
        <v>863</v>
      </c>
      <c r="D136" s="116" t="s">
        <v>5590</v>
      </c>
      <c r="E136" s="116" t="s">
        <v>2614</v>
      </c>
      <c r="F136" s="116" t="s">
        <v>2615</v>
      </c>
      <c r="G136" s="115" t="s">
        <v>20</v>
      </c>
      <c r="H136" s="118" t="s">
        <v>5592</v>
      </c>
      <c r="I136" s="118" t="s">
        <v>2619</v>
      </c>
    </row>
    <row r="137" spans="1:9" x14ac:dyDescent="0.2">
      <c r="A137" s="117" t="s">
        <v>5596</v>
      </c>
      <c r="B137" s="131" t="s">
        <v>5596</v>
      </c>
      <c r="C137" s="117" t="s">
        <v>863</v>
      </c>
      <c r="D137" s="116" t="s">
        <v>5590</v>
      </c>
      <c r="E137" s="116" t="s">
        <v>2614</v>
      </c>
      <c r="F137" s="116" t="s">
        <v>2623</v>
      </c>
      <c r="G137" s="115" t="s">
        <v>5595</v>
      </c>
      <c r="H137" s="118" t="s">
        <v>5592</v>
      </c>
      <c r="I137" s="118" t="s">
        <v>2619</v>
      </c>
    </row>
    <row r="138" spans="1:9" x14ac:dyDescent="0.2">
      <c r="A138" s="117" t="s">
        <v>5594</v>
      </c>
      <c r="B138" s="131" t="s">
        <v>5594</v>
      </c>
      <c r="C138" s="117" t="s">
        <v>863</v>
      </c>
      <c r="D138" s="116" t="s">
        <v>5590</v>
      </c>
      <c r="E138" s="116" t="s">
        <v>2614</v>
      </c>
      <c r="F138" s="116" t="s">
        <v>2620</v>
      </c>
      <c r="G138" s="115" t="s">
        <v>5593</v>
      </c>
      <c r="H138" s="118" t="s">
        <v>5592</v>
      </c>
      <c r="I138" s="118" t="s">
        <v>2619</v>
      </c>
    </row>
    <row r="139" spans="1:9" x14ac:dyDescent="0.2">
      <c r="A139" s="117" t="s">
        <v>8519</v>
      </c>
      <c r="B139" s="131" t="s">
        <v>8519</v>
      </c>
      <c r="C139" s="117" t="s">
        <v>845</v>
      </c>
      <c r="D139" s="116" t="s">
        <v>8502</v>
      </c>
      <c r="E139" s="116" t="s">
        <v>3415</v>
      </c>
      <c r="F139" s="116" t="s">
        <v>3103</v>
      </c>
      <c r="G139" s="115" t="s">
        <v>8518</v>
      </c>
      <c r="H139" s="118" t="s">
        <v>8504</v>
      </c>
      <c r="I139" s="118" t="s">
        <v>2619</v>
      </c>
    </row>
    <row r="140" spans="1:9" x14ac:dyDescent="0.2">
      <c r="A140" s="117" t="s">
        <v>8672</v>
      </c>
      <c r="B140" s="131" t="s">
        <v>8672</v>
      </c>
      <c r="C140" s="117" t="s">
        <v>1536</v>
      </c>
      <c r="D140" s="116" t="s">
        <v>8666</v>
      </c>
      <c r="E140" s="116" t="s">
        <v>3415</v>
      </c>
      <c r="F140" s="116" t="s">
        <v>2716</v>
      </c>
      <c r="G140" s="115" t="s">
        <v>8518</v>
      </c>
      <c r="H140" s="118" t="s">
        <v>8668</v>
      </c>
      <c r="I140" s="118" t="s">
        <v>2619</v>
      </c>
    </row>
    <row r="141" spans="1:9" x14ac:dyDescent="0.2">
      <c r="A141" s="117" t="s">
        <v>11708</v>
      </c>
      <c r="B141" s="131" t="s">
        <v>11708</v>
      </c>
      <c r="C141" s="117" t="s">
        <v>864</v>
      </c>
      <c r="D141" s="116" t="s">
        <v>11707</v>
      </c>
      <c r="E141" s="116" t="s">
        <v>2614</v>
      </c>
      <c r="F141" s="116" t="s">
        <v>2615</v>
      </c>
      <c r="G141" s="115" t="s">
        <v>21</v>
      </c>
      <c r="H141" s="118" t="s">
        <v>11709</v>
      </c>
      <c r="I141" s="118" t="s">
        <v>2619</v>
      </c>
    </row>
    <row r="142" spans="1:9" x14ac:dyDescent="0.2">
      <c r="A142" s="117" t="s">
        <v>11715</v>
      </c>
      <c r="B142" s="131" t="s">
        <v>11715</v>
      </c>
      <c r="C142" s="117" t="s">
        <v>864</v>
      </c>
      <c r="D142" s="116" t="s">
        <v>11707</v>
      </c>
      <c r="E142" s="116" t="s">
        <v>2614</v>
      </c>
      <c r="F142" s="116" t="s">
        <v>2623</v>
      </c>
      <c r="G142" s="115" t="s">
        <v>11714</v>
      </c>
      <c r="H142" s="118" t="s">
        <v>11709</v>
      </c>
      <c r="I142" s="118" t="s">
        <v>2619</v>
      </c>
    </row>
    <row r="143" spans="1:9" x14ac:dyDescent="0.2">
      <c r="A143" s="117" t="s">
        <v>11711</v>
      </c>
      <c r="B143" s="131" t="s">
        <v>11711</v>
      </c>
      <c r="C143" s="117" t="s">
        <v>864</v>
      </c>
      <c r="D143" s="116" t="s">
        <v>11707</v>
      </c>
      <c r="E143" s="116" t="s">
        <v>2614</v>
      </c>
      <c r="F143" s="116" t="s">
        <v>2620</v>
      </c>
      <c r="G143" s="115" t="s">
        <v>11710</v>
      </c>
      <c r="H143" s="118" t="s">
        <v>11709</v>
      </c>
      <c r="I143" s="118" t="s">
        <v>2619</v>
      </c>
    </row>
    <row r="144" spans="1:9" x14ac:dyDescent="0.2">
      <c r="A144" s="117" t="s">
        <v>11713</v>
      </c>
      <c r="B144" s="131" t="s">
        <v>11713</v>
      </c>
      <c r="C144" s="117" t="s">
        <v>864</v>
      </c>
      <c r="D144" s="116" t="s">
        <v>11707</v>
      </c>
      <c r="E144" s="116" t="s">
        <v>2614</v>
      </c>
      <c r="F144" s="116" t="s">
        <v>2638</v>
      </c>
      <c r="G144" s="115" t="s">
        <v>11712</v>
      </c>
      <c r="H144" s="118" t="s">
        <v>11709</v>
      </c>
      <c r="I144" s="118" t="s">
        <v>2619</v>
      </c>
    </row>
    <row r="145" spans="1:9" x14ac:dyDescent="0.2">
      <c r="A145" s="117" t="s">
        <v>5101</v>
      </c>
      <c r="B145" s="131" t="s">
        <v>5101</v>
      </c>
      <c r="C145" s="117" t="s">
        <v>865</v>
      </c>
      <c r="D145" s="116" t="s">
        <v>5100</v>
      </c>
      <c r="E145" s="116" t="s">
        <v>3056</v>
      </c>
      <c r="F145" s="116" t="s">
        <v>2615</v>
      </c>
      <c r="G145" s="115" t="s">
        <v>22</v>
      </c>
      <c r="H145" s="118" t="s">
        <v>5102</v>
      </c>
      <c r="I145" s="118" t="s">
        <v>2619</v>
      </c>
    </row>
    <row r="146" spans="1:9" x14ac:dyDescent="0.2">
      <c r="A146" s="117" t="s">
        <v>5104</v>
      </c>
      <c r="B146" s="131" t="s">
        <v>5104</v>
      </c>
      <c r="C146" s="117" t="s">
        <v>865</v>
      </c>
      <c r="D146" s="116" t="s">
        <v>5100</v>
      </c>
      <c r="E146" s="116" t="s">
        <v>3056</v>
      </c>
      <c r="F146" s="116" t="s">
        <v>2620</v>
      </c>
      <c r="G146" s="115" t="s">
        <v>5103</v>
      </c>
      <c r="H146" s="118" t="s">
        <v>5102</v>
      </c>
      <c r="I146" s="118" t="s">
        <v>2619</v>
      </c>
    </row>
    <row r="147" spans="1:9" x14ac:dyDescent="0.2">
      <c r="A147" s="117" t="s">
        <v>7836</v>
      </c>
      <c r="B147" s="131" t="s">
        <v>7836</v>
      </c>
      <c r="C147" s="117" t="s">
        <v>992</v>
      </c>
      <c r="D147" s="116" t="s">
        <v>6091</v>
      </c>
      <c r="E147" s="116" t="s">
        <v>3150</v>
      </c>
      <c r="F147" s="116" t="s">
        <v>7834</v>
      </c>
      <c r="G147" s="115" t="s">
        <v>7835</v>
      </c>
      <c r="H147" s="118" t="s">
        <v>6097</v>
      </c>
      <c r="I147" s="118" t="s">
        <v>2619</v>
      </c>
    </row>
    <row r="148" spans="1:9" x14ac:dyDescent="0.2">
      <c r="A148" s="117" t="s">
        <v>5529</v>
      </c>
      <c r="B148" s="131" t="s">
        <v>5529</v>
      </c>
      <c r="C148" s="117" t="s">
        <v>1301</v>
      </c>
      <c r="D148" s="116" t="s">
        <v>5521</v>
      </c>
      <c r="E148" s="116" t="s">
        <v>2614</v>
      </c>
      <c r="F148" s="116" t="s">
        <v>3112</v>
      </c>
      <c r="G148" s="115" t="s">
        <v>5528</v>
      </c>
      <c r="H148" s="118" t="s">
        <v>5523</v>
      </c>
      <c r="I148" s="118" t="s">
        <v>2619</v>
      </c>
    </row>
    <row r="149" spans="1:9" x14ac:dyDescent="0.2">
      <c r="A149" s="117" t="s">
        <v>9091</v>
      </c>
      <c r="B149" s="131" t="s">
        <v>9091</v>
      </c>
      <c r="C149" s="117" t="s">
        <v>1199</v>
      </c>
      <c r="D149" s="116" t="s">
        <v>9031</v>
      </c>
      <c r="E149" s="116" t="s">
        <v>2614</v>
      </c>
      <c r="F149" s="116" t="s">
        <v>3190</v>
      </c>
      <c r="G149" s="115" t="s">
        <v>9090</v>
      </c>
      <c r="H149" s="118" t="s">
        <v>9033</v>
      </c>
      <c r="I149" s="118" t="s">
        <v>2619</v>
      </c>
    </row>
    <row r="150" spans="1:9" x14ac:dyDescent="0.2">
      <c r="A150" s="117" t="s">
        <v>3427</v>
      </c>
      <c r="B150" s="131" t="s">
        <v>3427</v>
      </c>
      <c r="C150" s="117" t="s">
        <v>866</v>
      </c>
      <c r="D150" s="116" t="s">
        <v>3426</v>
      </c>
      <c r="E150" s="116" t="s">
        <v>3415</v>
      </c>
      <c r="F150" s="116" t="s">
        <v>2615</v>
      </c>
      <c r="G150" s="115" t="s">
        <v>23</v>
      </c>
      <c r="H150" s="118" t="s">
        <v>3428</v>
      </c>
      <c r="I150" s="118" t="s">
        <v>2619</v>
      </c>
    </row>
    <row r="151" spans="1:9" x14ac:dyDescent="0.2">
      <c r="A151" s="117" t="s">
        <v>6585</v>
      </c>
      <c r="B151" s="131" t="s">
        <v>6585</v>
      </c>
      <c r="C151" s="117" t="s">
        <v>992</v>
      </c>
      <c r="D151" s="116" t="s">
        <v>6091</v>
      </c>
      <c r="E151" s="116" t="s">
        <v>3150</v>
      </c>
      <c r="F151" s="116" t="s">
        <v>6583</v>
      </c>
      <c r="G151" s="115" t="s">
        <v>6584</v>
      </c>
      <c r="H151" s="118" t="s">
        <v>6097</v>
      </c>
      <c r="I151" s="118" t="s">
        <v>2619</v>
      </c>
    </row>
    <row r="152" spans="1:9" x14ac:dyDescent="0.2">
      <c r="A152" s="117" t="s">
        <v>6588</v>
      </c>
      <c r="B152" s="131" t="s">
        <v>6588</v>
      </c>
      <c r="C152" s="117" t="s">
        <v>992</v>
      </c>
      <c r="D152" s="116" t="s">
        <v>6091</v>
      </c>
      <c r="E152" s="116" t="s">
        <v>3150</v>
      </c>
      <c r="F152" s="116" t="s">
        <v>6586</v>
      </c>
      <c r="G152" s="115" t="s">
        <v>6587</v>
      </c>
      <c r="H152" s="118" t="s">
        <v>6097</v>
      </c>
      <c r="I152" s="118" t="s">
        <v>2619</v>
      </c>
    </row>
    <row r="153" spans="1:9" x14ac:dyDescent="0.2">
      <c r="A153" s="117" t="s">
        <v>13894</v>
      </c>
      <c r="B153" s="131" t="s">
        <v>13894</v>
      </c>
      <c r="C153" s="117" t="s">
        <v>867</v>
      </c>
      <c r="D153" s="116" t="s">
        <v>13890</v>
      </c>
      <c r="E153" s="116" t="s">
        <v>3091</v>
      </c>
      <c r="F153" s="116" t="s">
        <v>2620</v>
      </c>
      <c r="G153" s="115" t="s">
        <v>13893</v>
      </c>
      <c r="H153" s="118" t="s">
        <v>13892</v>
      </c>
      <c r="I153" s="118" t="s">
        <v>2619</v>
      </c>
    </row>
    <row r="154" spans="1:9" x14ac:dyDescent="0.2">
      <c r="A154" s="117" t="s">
        <v>13891</v>
      </c>
      <c r="B154" s="131" t="s">
        <v>13891</v>
      </c>
      <c r="C154" s="117" t="s">
        <v>867</v>
      </c>
      <c r="D154" s="116" t="s">
        <v>13890</v>
      </c>
      <c r="E154" s="116" t="s">
        <v>3091</v>
      </c>
      <c r="F154" s="116" t="s">
        <v>2615</v>
      </c>
      <c r="G154" s="115" t="s">
        <v>24</v>
      </c>
      <c r="H154" s="118" t="s">
        <v>13892</v>
      </c>
      <c r="I154" s="118" t="s">
        <v>2619</v>
      </c>
    </row>
    <row r="155" spans="1:9" x14ac:dyDescent="0.2">
      <c r="A155" s="117" t="s">
        <v>13848</v>
      </c>
      <c r="B155" s="131" t="s">
        <v>13848</v>
      </c>
      <c r="C155" s="117" t="s">
        <v>868</v>
      </c>
      <c r="D155" s="116" t="s">
        <v>13847</v>
      </c>
      <c r="E155" s="116" t="s">
        <v>3713</v>
      </c>
      <c r="F155" s="116" t="s">
        <v>2615</v>
      </c>
      <c r="G155" s="115" t="s">
        <v>25</v>
      </c>
      <c r="I155" s="118" t="s">
        <v>2619</v>
      </c>
    </row>
    <row r="156" spans="1:9" x14ac:dyDescent="0.2">
      <c r="A156" s="117" t="s">
        <v>13850</v>
      </c>
      <c r="B156" s="131" t="s">
        <v>13850</v>
      </c>
      <c r="C156" s="117" t="s">
        <v>868</v>
      </c>
      <c r="D156" s="116" t="s">
        <v>13847</v>
      </c>
      <c r="E156" s="116" t="s">
        <v>3713</v>
      </c>
      <c r="F156" s="116" t="s">
        <v>2716</v>
      </c>
      <c r="G156" s="115" t="s">
        <v>13849</v>
      </c>
      <c r="I156" s="118" t="s">
        <v>2619</v>
      </c>
    </row>
    <row r="157" spans="1:9" x14ac:dyDescent="0.2">
      <c r="A157" s="117" t="s">
        <v>13608</v>
      </c>
      <c r="B157" s="131" t="s">
        <v>13608</v>
      </c>
      <c r="C157" s="117" t="s">
        <v>1059</v>
      </c>
      <c r="D157" s="116" t="s">
        <v>13602</v>
      </c>
      <c r="E157" s="116" t="s">
        <v>3415</v>
      </c>
      <c r="F157" s="116" t="s">
        <v>2716</v>
      </c>
      <c r="G157" s="115" t="s">
        <v>13607</v>
      </c>
      <c r="H157" s="118" t="s">
        <v>13606</v>
      </c>
      <c r="I157" s="118" t="s">
        <v>2619</v>
      </c>
    </row>
    <row r="158" spans="1:9" x14ac:dyDescent="0.2">
      <c r="A158" s="117" t="s">
        <v>8508</v>
      </c>
      <c r="B158" s="131" t="s">
        <v>8508</v>
      </c>
      <c r="C158" s="117" t="s">
        <v>845</v>
      </c>
      <c r="D158" s="116" t="s">
        <v>8502</v>
      </c>
      <c r="E158" s="116" t="s">
        <v>3415</v>
      </c>
      <c r="F158" s="116" t="s">
        <v>2623</v>
      </c>
      <c r="G158" s="115" t="s">
        <v>8507</v>
      </c>
      <c r="H158" s="118" t="s">
        <v>8504</v>
      </c>
      <c r="I158" s="118" t="s">
        <v>2619</v>
      </c>
    </row>
    <row r="159" spans="1:9" x14ac:dyDescent="0.2">
      <c r="A159" s="117" t="s">
        <v>11506</v>
      </c>
      <c r="B159" s="131" t="s">
        <v>11506</v>
      </c>
      <c r="C159" s="117" t="s">
        <v>882</v>
      </c>
      <c r="D159" s="116" t="s">
        <v>11484</v>
      </c>
      <c r="E159" s="116" t="s">
        <v>2614</v>
      </c>
      <c r="F159" s="116" t="s">
        <v>2656</v>
      </c>
      <c r="G159" s="115" t="s">
        <v>11505</v>
      </c>
      <c r="H159" s="118" t="s">
        <v>11486</v>
      </c>
      <c r="I159" s="118" t="s">
        <v>2619</v>
      </c>
    </row>
    <row r="160" spans="1:9" x14ac:dyDescent="0.2">
      <c r="A160" s="117" t="s">
        <v>14080</v>
      </c>
      <c r="B160" s="131" t="s">
        <v>14080</v>
      </c>
      <c r="C160" s="117" t="s">
        <v>1360</v>
      </c>
      <c r="D160" s="116" t="s">
        <v>14066</v>
      </c>
      <c r="E160" s="116" t="s">
        <v>3415</v>
      </c>
      <c r="F160" s="116" t="s">
        <v>2818</v>
      </c>
      <c r="G160" s="115" t="s">
        <v>14079</v>
      </c>
      <c r="I160" s="118" t="s">
        <v>2619</v>
      </c>
    </row>
    <row r="161" spans="1:9" x14ac:dyDescent="0.2">
      <c r="A161" s="117" t="s">
        <v>4767</v>
      </c>
      <c r="B161" s="131" t="s">
        <v>4767</v>
      </c>
      <c r="C161" s="117" t="s">
        <v>957</v>
      </c>
      <c r="D161" s="116" t="s">
        <v>4756</v>
      </c>
      <c r="E161" s="116" t="s">
        <v>3116</v>
      </c>
      <c r="F161" s="116" t="s">
        <v>2653</v>
      </c>
      <c r="G161" s="115" t="s">
        <v>4766</v>
      </c>
      <c r="H161" s="118" t="s">
        <v>4759</v>
      </c>
      <c r="I161" s="118" t="s">
        <v>2619</v>
      </c>
    </row>
    <row r="162" spans="1:9" x14ac:dyDescent="0.2">
      <c r="A162" s="117" t="s">
        <v>6565</v>
      </c>
      <c r="B162" s="131" t="s">
        <v>6565</v>
      </c>
      <c r="C162" s="117" t="s">
        <v>992</v>
      </c>
      <c r="D162" s="116" t="s">
        <v>6091</v>
      </c>
      <c r="E162" s="116" t="s">
        <v>3150</v>
      </c>
      <c r="F162" s="116" t="s">
        <v>6563</v>
      </c>
      <c r="G162" s="115" t="s">
        <v>6564</v>
      </c>
      <c r="H162" s="118" t="s">
        <v>6566</v>
      </c>
      <c r="I162" s="118" t="s">
        <v>2619</v>
      </c>
    </row>
    <row r="163" spans="1:9" x14ac:dyDescent="0.2">
      <c r="A163" s="117" t="s">
        <v>5580</v>
      </c>
      <c r="B163" s="131" t="s">
        <v>5580</v>
      </c>
      <c r="C163" s="117" t="s">
        <v>869</v>
      </c>
      <c r="D163" s="116" t="s">
        <v>5579</v>
      </c>
      <c r="E163" s="116" t="s">
        <v>2614</v>
      </c>
      <c r="F163" s="116" t="s">
        <v>2615</v>
      </c>
      <c r="G163" s="115" t="s">
        <v>26</v>
      </c>
      <c r="H163" s="118" t="s">
        <v>5581</v>
      </c>
      <c r="I163" s="118" t="s">
        <v>2619</v>
      </c>
    </row>
    <row r="164" spans="1:9" x14ac:dyDescent="0.2">
      <c r="A164" s="117" t="s">
        <v>3198</v>
      </c>
      <c r="B164" s="131" t="s">
        <v>3198</v>
      </c>
      <c r="C164" s="117" t="s">
        <v>1509</v>
      </c>
      <c r="D164" s="116" t="s">
        <v>3149</v>
      </c>
      <c r="E164" s="116" t="s">
        <v>3150</v>
      </c>
      <c r="F164" s="116" t="s">
        <v>3196</v>
      </c>
      <c r="G164" s="115" t="s">
        <v>3197</v>
      </c>
      <c r="H164" s="118" t="s">
        <v>3152</v>
      </c>
      <c r="I164" s="118" t="s">
        <v>2619</v>
      </c>
    </row>
    <row r="165" spans="1:9" x14ac:dyDescent="0.2">
      <c r="A165" s="117" t="s">
        <v>5585</v>
      </c>
      <c r="B165" s="131" t="s">
        <v>5585</v>
      </c>
      <c r="C165" s="117" t="s">
        <v>869</v>
      </c>
      <c r="D165" s="116" t="s">
        <v>5579</v>
      </c>
      <c r="E165" s="116" t="s">
        <v>2614</v>
      </c>
      <c r="F165" s="116" t="s">
        <v>2641</v>
      </c>
      <c r="G165" s="115" t="s">
        <v>5584</v>
      </c>
      <c r="H165" s="118" t="s">
        <v>5581</v>
      </c>
      <c r="I165" s="118" t="s">
        <v>2619</v>
      </c>
    </row>
    <row r="166" spans="1:9" x14ac:dyDescent="0.2">
      <c r="A166" s="117" t="s">
        <v>5583</v>
      </c>
      <c r="B166" s="131" t="s">
        <v>5583</v>
      </c>
      <c r="C166" s="117" t="s">
        <v>869</v>
      </c>
      <c r="D166" s="116" t="s">
        <v>5579</v>
      </c>
      <c r="E166" s="116" t="s">
        <v>2614</v>
      </c>
      <c r="F166" s="116" t="s">
        <v>2620</v>
      </c>
      <c r="G166" s="115" t="s">
        <v>5582</v>
      </c>
      <c r="H166" s="118" t="s">
        <v>5581</v>
      </c>
      <c r="I166" s="118" t="s">
        <v>2619</v>
      </c>
    </row>
    <row r="167" spans="1:9" x14ac:dyDescent="0.2">
      <c r="A167" s="117" t="s">
        <v>7893</v>
      </c>
      <c r="B167" s="131" t="s">
        <v>7893</v>
      </c>
      <c r="C167" s="117" t="s">
        <v>992</v>
      </c>
      <c r="D167" s="116" t="s">
        <v>6091</v>
      </c>
      <c r="E167" s="116" t="s">
        <v>3150</v>
      </c>
      <c r="F167" s="116" t="s">
        <v>7891</v>
      </c>
      <c r="G167" s="115" t="s">
        <v>7892</v>
      </c>
      <c r="H167" s="118" t="s">
        <v>6097</v>
      </c>
      <c r="I167" s="118" t="s">
        <v>2619</v>
      </c>
    </row>
    <row r="168" spans="1:9" x14ac:dyDescent="0.2">
      <c r="A168" s="117" t="s">
        <v>7369</v>
      </c>
      <c r="B168" s="131" t="s">
        <v>7369</v>
      </c>
      <c r="C168" s="117" t="s">
        <v>992</v>
      </c>
      <c r="D168" s="116" t="s">
        <v>6091</v>
      </c>
      <c r="E168" s="116" t="s">
        <v>3150</v>
      </c>
      <c r="F168" s="116" t="s">
        <v>7367</v>
      </c>
      <c r="G168" s="115" t="s">
        <v>7368</v>
      </c>
      <c r="H168" s="118" t="s">
        <v>6097</v>
      </c>
      <c r="I168" s="118" t="s">
        <v>2619</v>
      </c>
    </row>
    <row r="169" spans="1:9" x14ac:dyDescent="0.2">
      <c r="A169" s="117" t="s">
        <v>10664</v>
      </c>
      <c r="B169" s="131" t="s">
        <v>10664</v>
      </c>
      <c r="C169" s="117" t="s">
        <v>967</v>
      </c>
      <c r="D169" s="116" t="s">
        <v>10654</v>
      </c>
      <c r="E169" s="116" t="s">
        <v>2614</v>
      </c>
      <c r="F169" s="116" t="s">
        <v>3022</v>
      </c>
      <c r="G169" s="115" t="s">
        <v>10663</v>
      </c>
      <c r="H169" s="118" t="s">
        <v>10660</v>
      </c>
      <c r="I169" s="118" t="s">
        <v>2619</v>
      </c>
    </row>
    <row r="170" spans="1:9" x14ac:dyDescent="0.2">
      <c r="A170" s="117" t="s">
        <v>6077</v>
      </c>
      <c r="B170" s="131" t="s">
        <v>6077</v>
      </c>
      <c r="C170" s="117" t="s">
        <v>870</v>
      </c>
      <c r="D170" s="116" t="s">
        <v>6076</v>
      </c>
      <c r="E170" s="116" t="s">
        <v>3116</v>
      </c>
      <c r="F170" s="116" t="s">
        <v>2615</v>
      </c>
      <c r="G170" s="115" t="s">
        <v>27</v>
      </c>
      <c r="H170" s="118" t="s">
        <v>6078</v>
      </c>
      <c r="I170" s="118" t="s">
        <v>2619</v>
      </c>
    </row>
    <row r="171" spans="1:9" x14ac:dyDescent="0.2">
      <c r="A171" s="117" t="s">
        <v>6080</v>
      </c>
      <c r="B171" s="131" t="s">
        <v>6080</v>
      </c>
      <c r="C171" s="117" t="s">
        <v>870</v>
      </c>
      <c r="D171" s="116" t="s">
        <v>6076</v>
      </c>
      <c r="E171" s="116" t="s">
        <v>3116</v>
      </c>
      <c r="F171" s="116" t="s">
        <v>2716</v>
      </c>
      <c r="G171" s="115" t="s">
        <v>6079</v>
      </c>
      <c r="H171" s="118" t="s">
        <v>6078</v>
      </c>
      <c r="I171" s="118" t="s">
        <v>2619</v>
      </c>
    </row>
    <row r="172" spans="1:9" x14ac:dyDescent="0.2">
      <c r="A172" s="117" t="s">
        <v>5520</v>
      </c>
      <c r="B172" s="131" t="s">
        <v>5520</v>
      </c>
      <c r="C172" s="117" t="s">
        <v>979</v>
      </c>
      <c r="D172" s="116" t="s">
        <v>5508</v>
      </c>
      <c r="E172" s="116" t="s">
        <v>2614</v>
      </c>
      <c r="F172" s="116" t="s">
        <v>2656</v>
      </c>
      <c r="G172" s="115" t="s">
        <v>5519</v>
      </c>
      <c r="H172" s="118" t="s">
        <v>5510</v>
      </c>
      <c r="I172" s="118" t="s">
        <v>2619</v>
      </c>
    </row>
    <row r="173" spans="1:9" x14ac:dyDescent="0.2">
      <c r="A173" s="117" t="s">
        <v>12543</v>
      </c>
      <c r="B173" s="131" t="s">
        <v>12543</v>
      </c>
      <c r="C173" s="117" t="s">
        <v>871</v>
      </c>
      <c r="D173" s="116" t="s">
        <v>12542</v>
      </c>
      <c r="E173" s="116" t="s">
        <v>2614</v>
      </c>
      <c r="F173" s="116" t="s">
        <v>2615</v>
      </c>
      <c r="G173" s="115" t="s">
        <v>28</v>
      </c>
      <c r="H173" s="118" t="s">
        <v>12544</v>
      </c>
      <c r="I173" s="118" t="s">
        <v>2619</v>
      </c>
    </row>
    <row r="174" spans="1:9" x14ac:dyDescent="0.2">
      <c r="A174" s="117" t="s">
        <v>12548</v>
      </c>
      <c r="B174" s="131" t="s">
        <v>12548</v>
      </c>
      <c r="C174" s="117" t="s">
        <v>871</v>
      </c>
      <c r="D174" s="116" t="s">
        <v>12542</v>
      </c>
      <c r="E174" s="116" t="s">
        <v>2614</v>
      </c>
      <c r="F174" s="116" t="s">
        <v>2641</v>
      </c>
      <c r="G174" s="115" t="s">
        <v>12547</v>
      </c>
      <c r="H174" s="118" t="s">
        <v>12544</v>
      </c>
      <c r="I174" s="118" t="s">
        <v>2619</v>
      </c>
    </row>
    <row r="175" spans="1:9" x14ac:dyDescent="0.2">
      <c r="A175" s="117" t="s">
        <v>12546</v>
      </c>
      <c r="B175" s="131" t="s">
        <v>12546</v>
      </c>
      <c r="C175" s="117" t="s">
        <v>871</v>
      </c>
      <c r="D175" s="116" t="s">
        <v>12542</v>
      </c>
      <c r="E175" s="116" t="s">
        <v>2614</v>
      </c>
      <c r="F175" s="116" t="s">
        <v>2620</v>
      </c>
      <c r="G175" s="115" t="s">
        <v>12545</v>
      </c>
      <c r="H175" s="118" t="s">
        <v>12544</v>
      </c>
      <c r="I175" s="118" t="s">
        <v>2619</v>
      </c>
    </row>
    <row r="176" spans="1:9" x14ac:dyDescent="0.2">
      <c r="A176" s="117" t="s">
        <v>6771</v>
      </c>
      <c r="B176" s="131" t="s">
        <v>6771</v>
      </c>
      <c r="C176" s="117" t="s">
        <v>992</v>
      </c>
      <c r="D176" s="116" t="s">
        <v>6091</v>
      </c>
      <c r="E176" s="116" t="s">
        <v>3150</v>
      </c>
      <c r="F176" s="116" t="s">
        <v>6769</v>
      </c>
      <c r="G176" s="115" t="s">
        <v>6770</v>
      </c>
      <c r="H176" s="118" t="s">
        <v>6097</v>
      </c>
      <c r="I176" s="118" t="s">
        <v>2619</v>
      </c>
    </row>
    <row r="177" spans="1:9" x14ac:dyDescent="0.2">
      <c r="A177" s="117" t="s">
        <v>6419</v>
      </c>
      <c r="B177" s="131" t="s">
        <v>6419</v>
      </c>
      <c r="C177" s="117" t="s">
        <v>992</v>
      </c>
      <c r="D177" s="116" t="s">
        <v>6091</v>
      </c>
      <c r="E177" s="116" t="s">
        <v>3150</v>
      </c>
      <c r="F177" s="116" t="s">
        <v>6417</v>
      </c>
      <c r="G177" s="115" t="s">
        <v>6418</v>
      </c>
      <c r="H177" s="118" t="s">
        <v>6389</v>
      </c>
      <c r="I177" s="118" t="s">
        <v>2619</v>
      </c>
    </row>
    <row r="178" spans="1:9" x14ac:dyDescent="0.2">
      <c r="A178" s="117" t="s">
        <v>6388</v>
      </c>
      <c r="B178" s="131" t="s">
        <v>6388</v>
      </c>
      <c r="C178" s="117" t="s">
        <v>992</v>
      </c>
      <c r="D178" s="116" t="s">
        <v>6091</v>
      </c>
      <c r="E178" s="116" t="s">
        <v>3150</v>
      </c>
      <c r="F178" s="116" t="s">
        <v>6386</v>
      </c>
      <c r="G178" s="115" t="s">
        <v>6387</v>
      </c>
      <c r="H178" s="118" t="s">
        <v>6389</v>
      </c>
      <c r="I178" s="118" t="s">
        <v>2619</v>
      </c>
    </row>
    <row r="179" spans="1:9" x14ac:dyDescent="0.2">
      <c r="A179" s="117" t="s">
        <v>6561</v>
      </c>
      <c r="B179" s="131" t="s">
        <v>6561</v>
      </c>
      <c r="C179" s="117" t="s">
        <v>992</v>
      </c>
      <c r="D179" s="116" t="s">
        <v>6091</v>
      </c>
      <c r="E179" s="116" t="s">
        <v>3150</v>
      </c>
      <c r="F179" s="116" t="s">
        <v>6559</v>
      </c>
      <c r="G179" s="115" t="s">
        <v>6560</v>
      </c>
      <c r="H179" s="118" t="s">
        <v>6562</v>
      </c>
      <c r="I179" s="118" t="s">
        <v>2619</v>
      </c>
    </row>
    <row r="180" spans="1:9" x14ac:dyDescent="0.2">
      <c r="A180" s="117" t="s">
        <v>12976</v>
      </c>
      <c r="B180" s="131" t="s">
        <v>12976</v>
      </c>
      <c r="C180" s="117" t="s">
        <v>1327</v>
      </c>
      <c r="D180" s="116" t="s">
        <v>12951</v>
      </c>
      <c r="E180" s="116" t="s">
        <v>2660</v>
      </c>
      <c r="F180" s="116" t="s">
        <v>2708</v>
      </c>
      <c r="G180" s="115" t="s">
        <v>12975</v>
      </c>
      <c r="H180" s="118" t="s">
        <v>12953</v>
      </c>
      <c r="I180" s="118" t="s">
        <v>2619</v>
      </c>
    </row>
    <row r="181" spans="1:9" x14ac:dyDescent="0.2">
      <c r="A181" s="117" t="s">
        <v>9689</v>
      </c>
      <c r="B181" s="131" t="s">
        <v>9689</v>
      </c>
      <c r="C181" s="117" t="s">
        <v>872</v>
      </c>
      <c r="D181" s="116" t="s">
        <v>9688</v>
      </c>
      <c r="E181" s="116" t="s">
        <v>2614</v>
      </c>
      <c r="F181" s="116" t="s">
        <v>2615</v>
      </c>
      <c r="G181" s="115" t="s">
        <v>29</v>
      </c>
      <c r="H181" s="118" t="s">
        <v>9690</v>
      </c>
      <c r="I181" s="118" t="s">
        <v>2619</v>
      </c>
    </row>
    <row r="182" spans="1:9" x14ac:dyDescent="0.2">
      <c r="A182" s="117" t="s">
        <v>9696</v>
      </c>
      <c r="B182" s="131" t="s">
        <v>9696</v>
      </c>
      <c r="C182" s="117" t="s">
        <v>872</v>
      </c>
      <c r="D182" s="116" t="s">
        <v>9688</v>
      </c>
      <c r="E182" s="116" t="s">
        <v>2614</v>
      </c>
      <c r="F182" s="116" t="s">
        <v>2716</v>
      </c>
      <c r="G182" s="115" t="s">
        <v>9695</v>
      </c>
      <c r="H182" s="118" t="s">
        <v>9690</v>
      </c>
      <c r="I182" s="118" t="s">
        <v>2619</v>
      </c>
    </row>
    <row r="183" spans="1:9" x14ac:dyDescent="0.2">
      <c r="A183" s="117" t="s">
        <v>9692</v>
      </c>
      <c r="B183" s="131" t="s">
        <v>9692</v>
      </c>
      <c r="C183" s="117" t="s">
        <v>872</v>
      </c>
      <c r="D183" s="116" t="s">
        <v>9688</v>
      </c>
      <c r="E183" s="116" t="s">
        <v>2614</v>
      </c>
      <c r="F183" s="116" t="s">
        <v>2620</v>
      </c>
      <c r="G183" s="115" t="s">
        <v>9691</v>
      </c>
      <c r="H183" s="118" t="s">
        <v>9690</v>
      </c>
      <c r="I183" s="118" t="s">
        <v>2619</v>
      </c>
    </row>
    <row r="184" spans="1:9" x14ac:dyDescent="0.2">
      <c r="A184" s="117" t="s">
        <v>9694</v>
      </c>
      <c r="B184" s="131" t="s">
        <v>9694</v>
      </c>
      <c r="C184" s="117" t="s">
        <v>872</v>
      </c>
      <c r="D184" s="116" t="s">
        <v>9688</v>
      </c>
      <c r="E184" s="116" t="s">
        <v>2614</v>
      </c>
      <c r="F184" s="116" t="s">
        <v>2638</v>
      </c>
      <c r="G184" s="115" t="s">
        <v>9693</v>
      </c>
      <c r="H184" s="118" t="s">
        <v>9690</v>
      </c>
      <c r="I184" s="118" t="s">
        <v>2619</v>
      </c>
    </row>
    <row r="185" spans="1:9" x14ac:dyDescent="0.2">
      <c r="A185" s="117" t="s">
        <v>13325</v>
      </c>
      <c r="B185" s="131" t="s">
        <v>13325</v>
      </c>
      <c r="C185" s="117" t="s">
        <v>873</v>
      </c>
      <c r="D185" s="116" t="s">
        <v>13324</v>
      </c>
      <c r="E185" s="116" t="s">
        <v>2614</v>
      </c>
      <c r="F185" s="116" t="s">
        <v>2615</v>
      </c>
      <c r="G185" s="115" t="s">
        <v>30</v>
      </c>
      <c r="I185" s="118" t="s">
        <v>2619</v>
      </c>
    </row>
    <row r="186" spans="1:9" x14ac:dyDescent="0.2">
      <c r="A186" s="117" t="s">
        <v>13330</v>
      </c>
      <c r="B186" s="131" t="s">
        <v>13330</v>
      </c>
      <c r="C186" s="117" t="s">
        <v>873</v>
      </c>
      <c r="D186" s="116" t="s">
        <v>13324</v>
      </c>
      <c r="E186" s="116" t="s">
        <v>2614</v>
      </c>
      <c r="F186" s="116" t="s">
        <v>2638</v>
      </c>
      <c r="G186" s="115" t="s">
        <v>13329</v>
      </c>
      <c r="H186" s="118" t="s">
        <v>13328</v>
      </c>
      <c r="I186" s="118" t="s">
        <v>2619</v>
      </c>
    </row>
    <row r="187" spans="1:9" x14ac:dyDescent="0.2">
      <c r="A187" s="117" t="s">
        <v>13327</v>
      </c>
      <c r="B187" s="131" t="s">
        <v>13327</v>
      </c>
      <c r="C187" s="117" t="s">
        <v>873</v>
      </c>
      <c r="D187" s="116" t="s">
        <v>13324</v>
      </c>
      <c r="E187" s="116" t="s">
        <v>2614</v>
      </c>
      <c r="F187" s="116" t="s">
        <v>2620</v>
      </c>
      <c r="G187" s="115" t="s">
        <v>13326</v>
      </c>
      <c r="H187" s="118" t="s">
        <v>13328</v>
      </c>
      <c r="I187" s="118" t="s">
        <v>2619</v>
      </c>
    </row>
    <row r="188" spans="1:9" x14ac:dyDescent="0.2">
      <c r="A188" s="117" t="s">
        <v>3510</v>
      </c>
      <c r="B188" s="131" t="s">
        <v>3510</v>
      </c>
      <c r="C188" s="117" t="s">
        <v>1137</v>
      </c>
      <c r="D188" s="116" t="s">
        <v>3506</v>
      </c>
      <c r="E188" s="116" t="s">
        <v>3116</v>
      </c>
      <c r="F188" s="116" t="s">
        <v>3164</v>
      </c>
      <c r="G188" s="115" t="s">
        <v>3509</v>
      </c>
      <c r="H188" s="118" t="s">
        <v>3508</v>
      </c>
      <c r="I188" s="118" t="s">
        <v>2619</v>
      </c>
    </row>
    <row r="189" spans="1:9" x14ac:dyDescent="0.2">
      <c r="A189" s="117" t="s">
        <v>4553</v>
      </c>
      <c r="B189" s="131" t="s">
        <v>4553</v>
      </c>
      <c r="C189" s="117" t="s">
        <v>874</v>
      </c>
      <c r="D189" s="116" t="s">
        <v>4552</v>
      </c>
      <c r="E189" s="116" t="s">
        <v>3415</v>
      </c>
      <c r="F189" s="116" t="s">
        <v>2615</v>
      </c>
      <c r="G189" s="115" t="s">
        <v>31</v>
      </c>
      <c r="H189" s="118" t="s">
        <v>4554</v>
      </c>
      <c r="I189" s="118" t="s">
        <v>2619</v>
      </c>
    </row>
    <row r="190" spans="1:9" x14ac:dyDescent="0.2">
      <c r="A190" s="117" t="s">
        <v>5589</v>
      </c>
      <c r="B190" s="131" t="s">
        <v>5589</v>
      </c>
      <c r="C190" s="117" t="s">
        <v>869</v>
      </c>
      <c r="D190" s="116" t="s">
        <v>5579</v>
      </c>
      <c r="E190" s="116" t="s">
        <v>2614</v>
      </c>
      <c r="F190" s="116" t="s">
        <v>2734</v>
      </c>
      <c r="G190" s="115" t="s">
        <v>5588</v>
      </c>
      <c r="H190" s="118" t="s">
        <v>5581</v>
      </c>
      <c r="I190" s="118" t="s">
        <v>2619</v>
      </c>
    </row>
    <row r="191" spans="1:9" x14ac:dyDescent="0.2">
      <c r="A191" s="117" t="s">
        <v>13390</v>
      </c>
      <c r="B191" s="131" t="s">
        <v>13390</v>
      </c>
      <c r="C191" s="117" t="s">
        <v>875</v>
      </c>
      <c r="D191" s="116" t="s">
        <v>13389</v>
      </c>
      <c r="E191" s="116" t="s">
        <v>2614</v>
      </c>
      <c r="F191" s="116" t="s">
        <v>2615</v>
      </c>
      <c r="G191" s="115" t="s">
        <v>32</v>
      </c>
      <c r="H191" s="118" t="s">
        <v>13391</v>
      </c>
      <c r="I191" s="118" t="s">
        <v>2619</v>
      </c>
    </row>
    <row r="192" spans="1:9" x14ac:dyDescent="0.2">
      <c r="A192" s="117" t="s">
        <v>13396</v>
      </c>
      <c r="B192" s="131" t="s">
        <v>13396</v>
      </c>
      <c r="C192" s="117" t="s">
        <v>875</v>
      </c>
      <c r="D192" s="116" t="s">
        <v>13389</v>
      </c>
      <c r="E192" s="116" t="s">
        <v>2614</v>
      </c>
      <c r="F192" s="116" t="s">
        <v>2641</v>
      </c>
      <c r="G192" s="115" t="s">
        <v>13395</v>
      </c>
      <c r="H192" s="118" t="s">
        <v>13391</v>
      </c>
      <c r="I192" s="118" t="s">
        <v>2619</v>
      </c>
    </row>
    <row r="193" spans="1:9" x14ac:dyDescent="0.2">
      <c r="A193" s="117" t="s">
        <v>3154</v>
      </c>
      <c r="B193" s="131" t="s">
        <v>3154</v>
      </c>
      <c r="C193" s="117" t="s">
        <v>1509</v>
      </c>
      <c r="D193" s="116" t="s">
        <v>3149</v>
      </c>
      <c r="E193" s="116" t="s">
        <v>3150</v>
      </c>
      <c r="F193" s="116" t="s">
        <v>2620</v>
      </c>
      <c r="G193" s="115" t="s">
        <v>3153</v>
      </c>
      <c r="H193" s="118" t="s">
        <v>3152</v>
      </c>
      <c r="I193" s="118" t="s">
        <v>2619</v>
      </c>
    </row>
    <row r="194" spans="1:9" x14ac:dyDescent="0.2">
      <c r="A194" s="117" t="s">
        <v>13392</v>
      </c>
      <c r="B194" s="131" t="s">
        <v>13392</v>
      </c>
      <c r="C194" s="117" t="s">
        <v>875</v>
      </c>
      <c r="D194" s="116" t="s">
        <v>13389</v>
      </c>
      <c r="E194" s="116" t="s">
        <v>2614</v>
      </c>
      <c r="F194" s="116" t="s">
        <v>2620</v>
      </c>
      <c r="G194" s="115" t="s">
        <v>3153</v>
      </c>
      <c r="H194" s="118" t="s">
        <v>13391</v>
      </c>
      <c r="I194" s="118" t="s">
        <v>2619</v>
      </c>
    </row>
    <row r="195" spans="1:9" x14ac:dyDescent="0.2">
      <c r="A195" s="117" t="s">
        <v>13394</v>
      </c>
      <c r="B195" s="131" t="s">
        <v>13394</v>
      </c>
      <c r="C195" s="117" t="s">
        <v>875</v>
      </c>
      <c r="D195" s="116" t="s">
        <v>13389</v>
      </c>
      <c r="E195" s="116" t="s">
        <v>2614</v>
      </c>
      <c r="F195" s="116" t="s">
        <v>2638</v>
      </c>
      <c r="G195" s="115" t="s">
        <v>13393</v>
      </c>
      <c r="H195" s="118" t="s">
        <v>13391</v>
      </c>
      <c r="I195" s="118" t="s">
        <v>2619</v>
      </c>
    </row>
    <row r="196" spans="1:9" x14ac:dyDescent="0.2">
      <c r="A196" s="117" t="s">
        <v>13398</v>
      </c>
      <c r="B196" s="131" t="s">
        <v>13398</v>
      </c>
      <c r="C196" s="117" t="s">
        <v>875</v>
      </c>
      <c r="D196" s="116" t="s">
        <v>13389</v>
      </c>
      <c r="E196" s="116" t="s">
        <v>2614</v>
      </c>
      <c r="F196" s="116" t="s">
        <v>2669</v>
      </c>
      <c r="G196" s="115" t="s">
        <v>13397</v>
      </c>
      <c r="H196" s="118" t="s">
        <v>13391</v>
      </c>
      <c r="I196" s="118" t="s">
        <v>2619</v>
      </c>
    </row>
    <row r="197" spans="1:9" x14ac:dyDescent="0.2">
      <c r="A197" s="117" t="s">
        <v>6591</v>
      </c>
      <c r="B197" s="131" t="s">
        <v>6591</v>
      </c>
      <c r="C197" s="117" t="s">
        <v>992</v>
      </c>
      <c r="D197" s="116" t="s">
        <v>6091</v>
      </c>
      <c r="E197" s="116" t="s">
        <v>3150</v>
      </c>
      <c r="F197" s="116" t="s">
        <v>6589</v>
      </c>
      <c r="G197" s="115" t="s">
        <v>6590</v>
      </c>
      <c r="H197" s="118" t="s">
        <v>6097</v>
      </c>
      <c r="I197" s="118" t="s">
        <v>2619</v>
      </c>
    </row>
    <row r="198" spans="1:9" x14ac:dyDescent="0.2">
      <c r="A198" s="117" t="s">
        <v>10425</v>
      </c>
      <c r="B198" s="131" t="s">
        <v>10425</v>
      </c>
      <c r="C198" s="117" t="s">
        <v>876</v>
      </c>
      <c r="D198" s="116" t="s">
        <v>10424</v>
      </c>
      <c r="E198" s="116" t="s">
        <v>2660</v>
      </c>
      <c r="F198" s="116" t="s">
        <v>2615</v>
      </c>
      <c r="G198" s="115" t="s">
        <v>33</v>
      </c>
      <c r="H198" s="118" t="s">
        <v>10426</v>
      </c>
      <c r="I198" s="118" t="s">
        <v>2619</v>
      </c>
    </row>
    <row r="199" spans="1:9" x14ac:dyDescent="0.2">
      <c r="A199" s="117" t="s">
        <v>10385</v>
      </c>
      <c r="B199" s="131" t="s">
        <v>10385</v>
      </c>
      <c r="C199" s="117" t="s">
        <v>877</v>
      </c>
      <c r="D199" s="116" t="s">
        <v>10384</v>
      </c>
      <c r="E199" s="116" t="s">
        <v>2660</v>
      </c>
      <c r="F199" s="116" t="s">
        <v>2615</v>
      </c>
      <c r="G199" s="115" t="s">
        <v>34</v>
      </c>
      <c r="H199" s="118" t="s">
        <v>10386</v>
      </c>
      <c r="I199" s="118" t="s">
        <v>2619</v>
      </c>
    </row>
    <row r="200" spans="1:9" x14ac:dyDescent="0.2">
      <c r="A200" s="117" t="s">
        <v>6484</v>
      </c>
      <c r="B200" s="131" t="s">
        <v>6484</v>
      </c>
      <c r="C200" s="117" t="s">
        <v>992</v>
      </c>
      <c r="D200" s="116" t="s">
        <v>6091</v>
      </c>
      <c r="E200" s="116" t="s">
        <v>3150</v>
      </c>
      <c r="F200" s="116" t="s">
        <v>6482</v>
      </c>
      <c r="G200" s="115" t="s">
        <v>6483</v>
      </c>
      <c r="H200" s="118" t="s">
        <v>6485</v>
      </c>
      <c r="I200" s="118" t="s">
        <v>2619</v>
      </c>
    </row>
    <row r="201" spans="1:9" x14ac:dyDescent="0.2">
      <c r="A201" s="117" t="s">
        <v>9636</v>
      </c>
      <c r="B201" s="131" t="s">
        <v>9636</v>
      </c>
      <c r="C201" s="117" t="s">
        <v>1686</v>
      </c>
      <c r="D201" s="116" t="s">
        <v>9616</v>
      </c>
      <c r="E201" s="116" t="s">
        <v>2614</v>
      </c>
      <c r="F201" s="116" t="s">
        <v>2674</v>
      </c>
      <c r="G201" s="115" t="s">
        <v>9635</v>
      </c>
      <c r="H201" s="118" t="s">
        <v>9618</v>
      </c>
      <c r="I201" s="118" t="s">
        <v>2619</v>
      </c>
    </row>
    <row r="202" spans="1:9" x14ac:dyDescent="0.2">
      <c r="A202" s="117" t="s">
        <v>9576</v>
      </c>
      <c r="B202" s="131" t="s">
        <v>9576</v>
      </c>
      <c r="C202" s="117" t="s">
        <v>1324</v>
      </c>
      <c r="D202" s="116" t="s">
        <v>9564</v>
      </c>
      <c r="E202" s="116" t="s">
        <v>3116</v>
      </c>
      <c r="F202" s="116" t="s">
        <v>2669</v>
      </c>
      <c r="G202" s="115" t="s">
        <v>9575</v>
      </c>
      <c r="H202" s="118" t="s">
        <v>9566</v>
      </c>
      <c r="I202" s="118" t="s">
        <v>2619</v>
      </c>
    </row>
    <row r="203" spans="1:9" x14ac:dyDescent="0.2">
      <c r="A203" s="117" t="s">
        <v>14177</v>
      </c>
      <c r="B203" s="131" t="s">
        <v>14177</v>
      </c>
      <c r="C203" s="117" t="s">
        <v>1439</v>
      </c>
      <c r="D203" s="116" t="s">
        <v>14154</v>
      </c>
      <c r="E203" s="116" t="s">
        <v>2660</v>
      </c>
      <c r="F203" s="116" t="s">
        <v>3391</v>
      </c>
      <c r="G203" s="115" t="s">
        <v>14176</v>
      </c>
      <c r="H203" s="118" t="s">
        <v>14156</v>
      </c>
      <c r="I203" s="118" t="s">
        <v>2619</v>
      </c>
    </row>
    <row r="204" spans="1:9" x14ac:dyDescent="0.2">
      <c r="A204" s="117" t="s">
        <v>6593</v>
      </c>
      <c r="B204" s="131" t="s">
        <v>6593</v>
      </c>
      <c r="C204" s="117" t="s">
        <v>992</v>
      </c>
      <c r="D204" s="116" t="s">
        <v>6091</v>
      </c>
      <c r="E204" s="116" t="s">
        <v>3150</v>
      </c>
      <c r="F204" s="116" t="s">
        <v>3237</v>
      </c>
      <c r="G204" s="115" t="s">
        <v>6592</v>
      </c>
      <c r="H204" s="118" t="s">
        <v>6495</v>
      </c>
      <c r="I204" s="118" t="s">
        <v>2619</v>
      </c>
    </row>
    <row r="205" spans="1:9" x14ac:dyDescent="0.2">
      <c r="A205" s="117" t="s">
        <v>10800</v>
      </c>
      <c r="B205" s="131" t="s">
        <v>10800</v>
      </c>
      <c r="C205" s="117" t="s">
        <v>1218</v>
      </c>
      <c r="D205" s="116" t="s">
        <v>10776</v>
      </c>
      <c r="E205" s="116" t="s">
        <v>3150</v>
      </c>
      <c r="F205" s="116" t="s">
        <v>2683</v>
      </c>
      <c r="G205" s="115" t="s">
        <v>10799</v>
      </c>
      <c r="I205" s="118" t="s">
        <v>2619</v>
      </c>
    </row>
    <row r="206" spans="1:9" x14ac:dyDescent="0.2">
      <c r="A206" s="117" t="s">
        <v>5842</v>
      </c>
      <c r="B206" s="131" t="s">
        <v>5842</v>
      </c>
      <c r="C206" s="117" t="s">
        <v>878</v>
      </c>
      <c r="D206" s="116" t="s">
        <v>5838</v>
      </c>
      <c r="E206" s="116" t="s">
        <v>3415</v>
      </c>
      <c r="F206" s="116" t="s">
        <v>2716</v>
      </c>
      <c r="G206" s="115" t="s">
        <v>5841</v>
      </c>
      <c r="H206" s="118" t="s">
        <v>5840</v>
      </c>
      <c r="I206" s="118" t="s">
        <v>2619</v>
      </c>
    </row>
    <row r="207" spans="1:9" x14ac:dyDescent="0.2">
      <c r="A207" s="117" t="s">
        <v>5839</v>
      </c>
      <c r="B207" s="131" t="s">
        <v>5839</v>
      </c>
      <c r="C207" s="117" t="s">
        <v>878</v>
      </c>
      <c r="D207" s="116" t="s">
        <v>5838</v>
      </c>
      <c r="E207" s="116" t="s">
        <v>3415</v>
      </c>
      <c r="F207" s="116" t="s">
        <v>2615</v>
      </c>
      <c r="G207" s="115" t="s">
        <v>35</v>
      </c>
      <c r="H207" s="118" t="s">
        <v>5840</v>
      </c>
      <c r="I207" s="118" t="s">
        <v>2619</v>
      </c>
    </row>
    <row r="208" spans="1:9" x14ac:dyDescent="0.2">
      <c r="A208" s="117" t="s">
        <v>3548</v>
      </c>
      <c r="B208" s="131" t="s">
        <v>3548</v>
      </c>
      <c r="C208" s="117" t="s">
        <v>879</v>
      </c>
      <c r="D208" s="116" t="s">
        <v>3547</v>
      </c>
      <c r="E208" s="116" t="s">
        <v>3415</v>
      </c>
      <c r="F208" s="116" t="s">
        <v>2615</v>
      </c>
      <c r="G208" s="115" t="s">
        <v>36</v>
      </c>
      <c r="H208" s="118" t="s">
        <v>3549</v>
      </c>
      <c r="I208" s="118" t="s">
        <v>2619</v>
      </c>
    </row>
    <row r="209" spans="1:9" x14ac:dyDescent="0.2">
      <c r="A209" s="117" t="s">
        <v>3553</v>
      </c>
      <c r="B209" s="131" t="s">
        <v>3553</v>
      </c>
      <c r="C209" s="117" t="s">
        <v>879</v>
      </c>
      <c r="D209" s="116" t="s">
        <v>3547</v>
      </c>
      <c r="E209" s="116" t="s">
        <v>3415</v>
      </c>
      <c r="F209" s="116" t="s">
        <v>2641</v>
      </c>
      <c r="G209" s="115" t="s">
        <v>3552</v>
      </c>
      <c r="H209" s="118" t="s">
        <v>3549</v>
      </c>
      <c r="I209" s="118" t="s">
        <v>2619</v>
      </c>
    </row>
    <row r="210" spans="1:9" x14ac:dyDescent="0.2">
      <c r="A210" s="117" t="s">
        <v>11042</v>
      </c>
      <c r="B210" s="131" t="s">
        <v>11042</v>
      </c>
      <c r="C210" s="117" t="s">
        <v>1148</v>
      </c>
      <c r="D210" s="116" t="s">
        <v>11034</v>
      </c>
      <c r="E210" s="116" t="s">
        <v>3116</v>
      </c>
      <c r="F210" s="116" t="s">
        <v>2716</v>
      </c>
      <c r="G210" s="115" t="s">
        <v>11041</v>
      </c>
      <c r="H210" s="118" t="s">
        <v>11036</v>
      </c>
      <c r="I210" s="118" t="s">
        <v>2619</v>
      </c>
    </row>
    <row r="211" spans="1:9" x14ac:dyDescent="0.2">
      <c r="A211" s="117" t="s">
        <v>10900</v>
      </c>
      <c r="B211" s="131" t="s">
        <v>10900</v>
      </c>
      <c r="C211" s="117" t="s">
        <v>843</v>
      </c>
      <c r="D211" s="116" t="s">
        <v>10890</v>
      </c>
      <c r="E211" s="116" t="s">
        <v>2614</v>
      </c>
      <c r="F211" s="116" t="s">
        <v>2623</v>
      </c>
      <c r="G211" s="115" t="s">
        <v>10899</v>
      </c>
      <c r="I211" s="118" t="s">
        <v>2619</v>
      </c>
    </row>
    <row r="212" spans="1:9" x14ac:dyDescent="0.2">
      <c r="A212" s="117" t="s">
        <v>7821</v>
      </c>
      <c r="B212" s="131" t="s">
        <v>7821</v>
      </c>
      <c r="C212" s="117" t="s">
        <v>992</v>
      </c>
      <c r="D212" s="116" t="s">
        <v>6091</v>
      </c>
      <c r="E212" s="116" t="s">
        <v>3150</v>
      </c>
      <c r="F212" s="116" t="s">
        <v>7819</v>
      </c>
      <c r="G212" s="115" t="s">
        <v>7820</v>
      </c>
      <c r="H212" s="118" t="s">
        <v>6097</v>
      </c>
      <c r="I212" s="118" t="s">
        <v>2619</v>
      </c>
    </row>
    <row r="213" spans="1:9" x14ac:dyDescent="0.2">
      <c r="A213" s="117" t="s">
        <v>7967</v>
      </c>
      <c r="B213" s="131" t="s">
        <v>7967</v>
      </c>
      <c r="C213" s="117" t="s">
        <v>992</v>
      </c>
      <c r="D213" s="116" t="s">
        <v>6091</v>
      </c>
      <c r="E213" s="116" t="s">
        <v>3150</v>
      </c>
      <c r="F213" s="116" t="s">
        <v>7965</v>
      </c>
      <c r="G213" s="115" t="s">
        <v>7966</v>
      </c>
      <c r="H213" s="118" t="s">
        <v>6097</v>
      </c>
      <c r="I213" s="118" t="s">
        <v>2619</v>
      </c>
    </row>
    <row r="214" spans="1:9" x14ac:dyDescent="0.2">
      <c r="A214" s="117" t="s">
        <v>11029</v>
      </c>
      <c r="B214" s="131" t="s">
        <v>11029</v>
      </c>
      <c r="C214" s="117" t="s">
        <v>1242</v>
      </c>
      <c r="D214" s="116" t="s">
        <v>11019</v>
      </c>
      <c r="E214" s="116" t="s">
        <v>3116</v>
      </c>
      <c r="F214" s="116" t="s">
        <v>2641</v>
      </c>
      <c r="G214" s="115" t="s">
        <v>11028</v>
      </c>
      <c r="H214" s="118" t="s">
        <v>11030</v>
      </c>
      <c r="I214" s="118" t="s">
        <v>2619</v>
      </c>
    </row>
    <row r="215" spans="1:9" x14ac:dyDescent="0.2">
      <c r="A215" s="117" t="s">
        <v>6114</v>
      </c>
      <c r="B215" s="131" t="s">
        <v>6114</v>
      </c>
      <c r="C215" s="117" t="s">
        <v>992</v>
      </c>
      <c r="D215" s="116" t="s">
        <v>6091</v>
      </c>
      <c r="E215" s="116" t="s">
        <v>3150</v>
      </c>
      <c r="F215" s="116" t="s">
        <v>2765</v>
      </c>
      <c r="G215" s="115" t="s">
        <v>6113</v>
      </c>
      <c r="H215" s="118" t="s">
        <v>6097</v>
      </c>
      <c r="I215" s="118" t="s">
        <v>2619</v>
      </c>
    </row>
    <row r="216" spans="1:9" x14ac:dyDescent="0.2">
      <c r="A216" s="117" t="s">
        <v>13358</v>
      </c>
      <c r="B216" s="131" t="s">
        <v>13358</v>
      </c>
      <c r="C216" s="117" t="s">
        <v>880</v>
      </c>
      <c r="D216" s="116" t="s">
        <v>13357</v>
      </c>
      <c r="E216" s="116" t="s">
        <v>2614</v>
      </c>
      <c r="F216" s="116" t="s">
        <v>2615</v>
      </c>
      <c r="G216" s="115" t="s">
        <v>37</v>
      </c>
      <c r="H216" s="118" t="s">
        <v>13359</v>
      </c>
      <c r="I216" s="118" t="s">
        <v>2619</v>
      </c>
    </row>
    <row r="217" spans="1:9" x14ac:dyDescent="0.2">
      <c r="A217" s="117" t="s">
        <v>13367</v>
      </c>
      <c r="B217" s="131" t="s">
        <v>13367</v>
      </c>
      <c r="C217" s="117" t="s">
        <v>880</v>
      </c>
      <c r="D217" s="116" t="s">
        <v>13357</v>
      </c>
      <c r="E217" s="116" t="s">
        <v>2614</v>
      </c>
      <c r="F217" s="116" t="s">
        <v>2641</v>
      </c>
      <c r="G217" s="115" t="s">
        <v>13366</v>
      </c>
      <c r="H217" s="118" t="s">
        <v>13368</v>
      </c>
      <c r="I217" s="118" t="s">
        <v>2619</v>
      </c>
    </row>
    <row r="218" spans="1:9" x14ac:dyDescent="0.2">
      <c r="A218" s="117" t="s">
        <v>14141</v>
      </c>
      <c r="B218" s="131" t="s">
        <v>14141</v>
      </c>
      <c r="C218" s="117" t="s">
        <v>1011</v>
      </c>
      <c r="D218" s="116" t="s">
        <v>14133</v>
      </c>
      <c r="E218" s="116" t="s">
        <v>2614</v>
      </c>
      <c r="F218" s="116" t="s">
        <v>2641</v>
      </c>
      <c r="G218" s="115" t="s">
        <v>14140</v>
      </c>
      <c r="H218" s="118" t="s">
        <v>14135</v>
      </c>
      <c r="I218" s="118" t="s">
        <v>2619</v>
      </c>
    </row>
    <row r="219" spans="1:9" x14ac:dyDescent="0.2">
      <c r="A219" s="117" t="s">
        <v>12881</v>
      </c>
      <c r="B219" s="131" t="s">
        <v>12881</v>
      </c>
      <c r="C219" s="117" t="s">
        <v>1045</v>
      </c>
      <c r="D219" s="116" t="s">
        <v>12867</v>
      </c>
      <c r="E219" s="116" t="s">
        <v>2614</v>
      </c>
      <c r="F219" s="116" t="s">
        <v>2669</v>
      </c>
      <c r="G219" s="115" t="s">
        <v>12880</v>
      </c>
      <c r="I219" s="118" t="s">
        <v>2619</v>
      </c>
    </row>
    <row r="220" spans="1:9" x14ac:dyDescent="0.2">
      <c r="A220" s="117" t="s">
        <v>11301</v>
      </c>
      <c r="B220" s="131" t="s">
        <v>11301</v>
      </c>
      <c r="C220" s="117" t="s">
        <v>881</v>
      </c>
      <c r="D220" s="116" t="s">
        <v>11298</v>
      </c>
      <c r="E220" s="116" t="s">
        <v>3415</v>
      </c>
      <c r="F220" s="116" t="s">
        <v>2716</v>
      </c>
      <c r="G220" s="115" t="s">
        <v>11300</v>
      </c>
      <c r="H220" s="118" t="s">
        <v>11302</v>
      </c>
      <c r="I220" s="118" t="s">
        <v>2619</v>
      </c>
    </row>
    <row r="221" spans="1:9" x14ac:dyDescent="0.2">
      <c r="A221" s="117" t="s">
        <v>11299</v>
      </c>
      <c r="B221" s="131" t="s">
        <v>11299</v>
      </c>
      <c r="C221" s="117" t="s">
        <v>881</v>
      </c>
      <c r="D221" s="116" t="s">
        <v>11298</v>
      </c>
      <c r="E221" s="116" t="s">
        <v>3415</v>
      </c>
      <c r="F221" s="116" t="s">
        <v>2615</v>
      </c>
      <c r="G221" s="115" t="s">
        <v>38</v>
      </c>
      <c r="I221" s="118" t="s">
        <v>2619</v>
      </c>
    </row>
    <row r="222" spans="1:9" x14ac:dyDescent="0.2">
      <c r="A222" s="117" t="s">
        <v>4861</v>
      </c>
      <c r="B222" s="131" t="s">
        <v>4861</v>
      </c>
      <c r="C222" s="117" t="s">
        <v>1169</v>
      </c>
      <c r="D222" s="116" t="s">
        <v>4858</v>
      </c>
      <c r="E222" s="116" t="s">
        <v>3415</v>
      </c>
      <c r="F222" s="116" t="s">
        <v>2716</v>
      </c>
      <c r="G222" s="115" t="s">
        <v>4860</v>
      </c>
      <c r="H222" s="118" t="s">
        <v>4862</v>
      </c>
      <c r="I222" s="118" t="s">
        <v>2619</v>
      </c>
    </row>
    <row r="223" spans="1:9" x14ac:dyDescent="0.2">
      <c r="A223" s="117" t="s">
        <v>4980</v>
      </c>
      <c r="B223" s="131" t="s">
        <v>4980</v>
      </c>
      <c r="C223" s="117" t="s">
        <v>1420</v>
      </c>
      <c r="D223" s="116" t="s">
        <v>4974</v>
      </c>
      <c r="E223" s="116" t="s">
        <v>3415</v>
      </c>
      <c r="F223" s="116" t="s">
        <v>2623</v>
      </c>
      <c r="G223" s="115" t="s">
        <v>4979</v>
      </c>
      <c r="H223" s="118" t="s">
        <v>4978</v>
      </c>
      <c r="I223" s="118" t="s">
        <v>2619</v>
      </c>
    </row>
    <row r="224" spans="1:9" x14ac:dyDescent="0.2">
      <c r="A224" s="117" t="s">
        <v>8095</v>
      </c>
      <c r="B224" s="131" t="s">
        <v>8095</v>
      </c>
      <c r="C224" s="117" t="s">
        <v>14379</v>
      </c>
      <c r="D224" s="116" t="s">
        <v>8087</v>
      </c>
      <c r="E224" s="116" t="s">
        <v>3150</v>
      </c>
      <c r="F224" s="116" t="s">
        <v>3202</v>
      </c>
      <c r="G224" s="115" t="s">
        <v>8094</v>
      </c>
      <c r="H224" s="118" t="s">
        <v>8093</v>
      </c>
      <c r="I224" s="118" t="s">
        <v>2619</v>
      </c>
    </row>
    <row r="225" spans="1:9" x14ac:dyDescent="0.2">
      <c r="A225" s="117" t="s">
        <v>11508</v>
      </c>
      <c r="B225" s="131" t="s">
        <v>11508</v>
      </c>
      <c r="C225" s="117" t="s">
        <v>882</v>
      </c>
      <c r="D225" s="116" t="s">
        <v>11484</v>
      </c>
      <c r="E225" s="116" t="s">
        <v>2614</v>
      </c>
      <c r="F225" s="116" t="s">
        <v>2674</v>
      </c>
      <c r="G225" s="115" t="s">
        <v>11507</v>
      </c>
      <c r="H225" s="118" t="s">
        <v>11486</v>
      </c>
      <c r="I225" s="118" t="s">
        <v>2619</v>
      </c>
    </row>
    <row r="226" spans="1:9" x14ac:dyDescent="0.2">
      <c r="A226" s="117" t="s">
        <v>3177</v>
      </c>
      <c r="B226" s="131" t="s">
        <v>3177</v>
      </c>
      <c r="C226" s="117" t="s">
        <v>1509</v>
      </c>
      <c r="D226" s="116" t="s">
        <v>3149</v>
      </c>
      <c r="E226" s="116" t="s">
        <v>3150</v>
      </c>
      <c r="F226" s="116" t="s">
        <v>3109</v>
      </c>
      <c r="G226" s="115" t="s">
        <v>3176</v>
      </c>
      <c r="H226" s="118" t="s">
        <v>3152</v>
      </c>
      <c r="I226" s="118" t="s">
        <v>2619</v>
      </c>
    </row>
    <row r="227" spans="1:9" x14ac:dyDescent="0.2">
      <c r="A227" s="117" t="s">
        <v>6595</v>
      </c>
      <c r="B227" s="131" t="s">
        <v>6595</v>
      </c>
      <c r="C227" s="117" t="s">
        <v>992</v>
      </c>
      <c r="D227" s="116" t="s">
        <v>6091</v>
      </c>
      <c r="E227" s="116" t="s">
        <v>3150</v>
      </c>
      <c r="F227" s="116" t="s">
        <v>3243</v>
      </c>
      <c r="G227" s="115" t="s">
        <v>6594</v>
      </c>
      <c r="H227" s="118" t="s">
        <v>6495</v>
      </c>
      <c r="I227" s="118" t="s">
        <v>2619</v>
      </c>
    </row>
    <row r="228" spans="1:9" x14ac:dyDescent="0.2">
      <c r="A228" s="117" t="s">
        <v>4293</v>
      </c>
      <c r="B228" s="131" t="s">
        <v>4293</v>
      </c>
      <c r="C228" s="117" t="s">
        <v>1230</v>
      </c>
      <c r="D228" s="116" t="s">
        <v>4279</v>
      </c>
      <c r="E228" s="116" t="s">
        <v>3415</v>
      </c>
      <c r="F228" s="116" t="s">
        <v>2644</v>
      </c>
      <c r="G228" s="115" t="s">
        <v>4292</v>
      </c>
      <c r="I228" s="118" t="s">
        <v>2619</v>
      </c>
    </row>
    <row r="229" spans="1:9" x14ac:dyDescent="0.2">
      <c r="A229" s="117" t="s">
        <v>11485</v>
      </c>
      <c r="B229" s="131" t="s">
        <v>11485</v>
      </c>
      <c r="C229" s="117" t="s">
        <v>882</v>
      </c>
      <c r="D229" s="116" t="s">
        <v>11484</v>
      </c>
      <c r="E229" s="116" t="s">
        <v>2614</v>
      </c>
      <c r="F229" s="116" t="s">
        <v>2615</v>
      </c>
      <c r="G229" s="115" t="s">
        <v>39</v>
      </c>
      <c r="H229" s="118" t="s">
        <v>11486</v>
      </c>
      <c r="I229" s="118" t="s">
        <v>2619</v>
      </c>
    </row>
    <row r="230" spans="1:9" x14ac:dyDescent="0.2">
      <c r="A230" s="117" t="s">
        <v>11510</v>
      </c>
      <c r="B230" s="131" t="s">
        <v>11510</v>
      </c>
      <c r="C230" s="117" t="s">
        <v>882</v>
      </c>
      <c r="D230" s="116" t="s">
        <v>11484</v>
      </c>
      <c r="E230" s="116" t="s">
        <v>2614</v>
      </c>
      <c r="F230" s="116" t="s">
        <v>2708</v>
      </c>
      <c r="G230" s="115" t="s">
        <v>11509</v>
      </c>
      <c r="I230" s="118" t="s">
        <v>2619</v>
      </c>
    </row>
    <row r="231" spans="1:9" x14ac:dyDescent="0.2">
      <c r="A231" s="117" t="s">
        <v>11488</v>
      </c>
      <c r="B231" s="131" t="s">
        <v>11488</v>
      </c>
      <c r="C231" s="117" t="s">
        <v>882</v>
      </c>
      <c r="D231" s="116" t="s">
        <v>11484</v>
      </c>
      <c r="E231" s="116" t="s">
        <v>2614</v>
      </c>
      <c r="F231" s="116" t="s">
        <v>3159</v>
      </c>
      <c r="G231" s="115" t="s">
        <v>11487</v>
      </c>
      <c r="H231" s="118" t="s">
        <v>11486</v>
      </c>
      <c r="I231" s="118" t="s">
        <v>2619</v>
      </c>
    </row>
    <row r="232" spans="1:9" x14ac:dyDescent="0.2">
      <c r="A232" s="117" t="s">
        <v>11492</v>
      </c>
      <c r="B232" s="131" t="s">
        <v>11492</v>
      </c>
      <c r="C232" s="117" t="s">
        <v>882</v>
      </c>
      <c r="D232" s="116" t="s">
        <v>11484</v>
      </c>
      <c r="E232" s="116" t="s">
        <v>2614</v>
      </c>
      <c r="F232" s="116" t="s">
        <v>3470</v>
      </c>
      <c r="G232" s="115" t="s">
        <v>11491</v>
      </c>
      <c r="H232" s="118" t="s">
        <v>11486</v>
      </c>
      <c r="I232" s="118" t="s">
        <v>2619</v>
      </c>
    </row>
    <row r="233" spans="1:9" x14ac:dyDescent="0.2">
      <c r="A233" s="117" t="s">
        <v>11490</v>
      </c>
      <c r="B233" s="131" t="s">
        <v>11490</v>
      </c>
      <c r="C233" s="117" t="s">
        <v>882</v>
      </c>
      <c r="D233" s="116" t="s">
        <v>11484</v>
      </c>
      <c r="E233" s="116" t="s">
        <v>2614</v>
      </c>
      <c r="F233" s="116" t="s">
        <v>2666</v>
      </c>
      <c r="G233" s="115" t="s">
        <v>11489</v>
      </c>
      <c r="H233" s="118" t="s">
        <v>11486</v>
      </c>
      <c r="I233" s="118" t="s">
        <v>2619</v>
      </c>
    </row>
    <row r="234" spans="1:9" x14ac:dyDescent="0.2">
      <c r="A234" s="117" t="s">
        <v>6597</v>
      </c>
      <c r="B234" s="131" t="s">
        <v>6597</v>
      </c>
      <c r="C234" s="117" t="s">
        <v>992</v>
      </c>
      <c r="D234" s="116" t="s">
        <v>6091</v>
      </c>
      <c r="E234" s="116" t="s">
        <v>3150</v>
      </c>
      <c r="F234" s="116" t="s">
        <v>3246</v>
      </c>
      <c r="G234" s="115" t="s">
        <v>6596</v>
      </c>
      <c r="H234" s="118" t="s">
        <v>6097</v>
      </c>
      <c r="I234" s="118" t="s">
        <v>2619</v>
      </c>
    </row>
    <row r="235" spans="1:9" x14ac:dyDescent="0.2">
      <c r="A235" s="117" t="s">
        <v>5853</v>
      </c>
      <c r="B235" s="131" t="s">
        <v>5853</v>
      </c>
      <c r="C235" s="117" t="s">
        <v>883</v>
      </c>
      <c r="D235" s="116" t="s">
        <v>5849</v>
      </c>
      <c r="E235" s="116" t="s">
        <v>3415</v>
      </c>
      <c r="F235" s="116" t="s">
        <v>2716</v>
      </c>
      <c r="G235" s="115" t="s">
        <v>5852</v>
      </c>
      <c r="H235" s="118" t="s">
        <v>5851</v>
      </c>
      <c r="I235" s="118" t="s">
        <v>2619</v>
      </c>
    </row>
    <row r="236" spans="1:9" x14ac:dyDescent="0.2">
      <c r="A236" s="117" t="s">
        <v>5850</v>
      </c>
      <c r="B236" s="131" t="s">
        <v>5850</v>
      </c>
      <c r="C236" s="117" t="s">
        <v>883</v>
      </c>
      <c r="D236" s="116" t="s">
        <v>5849</v>
      </c>
      <c r="E236" s="116" t="s">
        <v>3415</v>
      </c>
      <c r="F236" s="116" t="s">
        <v>2615</v>
      </c>
      <c r="G236" s="115" t="s">
        <v>40</v>
      </c>
      <c r="H236" s="118" t="s">
        <v>5851</v>
      </c>
      <c r="I236" s="118" t="s">
        <v>2619</v>
      </c>
    </row>
    <row r="237" spans="1:9" x14ac:dyDescent="0.2">
      <c r="A237" s="117" t="s">
        <v>10243</v>
      </c>
      <c r="B237" s="131" t="s">
        <v>10243</v>
      </c>
      <c r="C237" s="117" t="s">
        <v>1537</v>
      </c>
      <c r="D237" s="116" t="s">
        <v>10191</v>
      </c>
      <c r="E237" s="116" t="s">
        <v>2660</v>
      </c>
      <c r="F237" s="116" t="s">
        <v>2674</v>
      </c>
      <c r="G237" s="115" t="s">
        <v>10242</v>
      </c>
      <c r="H237" s="118" t="s">
        <v>10244</v>
      </c>
      <c r="I237" s="118" t="s">
        <v>2619</v>
      </c>
    </row>
    <row r="238" spans="1:9" x14ac:dyDescent="0.2">
      <c r="A238" s="117" t="s">
        <v>10204</v>
      </c>
      <c r="B238" s="131" t="s">
        <v>10204</v>
      </c>
      <c r="C238" s="117" t="s">
        <v>1537</v>
      </c>
      <c r="D238" s="116" t="s">
        <v>10191</v>
      </c>
      <c r="E238" s="116" t="s">
        <v>2660</v>
      </c>
      <c r="F238" s="116" t="s">
        <v>3159</v>
      </c>
      <c r="G238" s="115" t="s">
        <v>10203</v>
      </c>
      <c r="H238" s="118" t="s">
        <v>10205</v>
      </c>
      <c r="I238" s="118" t="s">
        <v>2619</v>
      </c>
    </row>
    <row r="239" spans="1:9" x14ac:dyDescent="0.2">
      <c r="A239" s="117" t="s">
        <v>6600</v>
      </c>
      <c r="B239" s="131" t="s">
        <v>6600</v>
      </c>
      <c r="C239" s="117" t="s">
        <v>992</v>
      </c>
      <c r="D239" s="116" t="s">
        <v>6091</v>
      </c>
      <c r="E239" s="116" t="s">
        <v>3150</v>
      </c>
      <c r="F239" s="116" t="s">
        <v>6598</v>
      </c>
      <c r="G239" s="115" t="s">
        <v>6599</v>
      </c>
      <c r="H239" s="118" t="s">
        <v>6097</v>
      </c>
      <c r="I239" s="118" t="s">
        <v>2619</v>
      </c>
    </row>
    <row r="240" spans="1:9" x14ac:dyDescent="0.2">
      <c r="A240" s="117" t="s">
        <v>12724</v>
      </c>
      <c r="B240" s="131" t="s">
        <v>12724</v>
      </c>
      <c r="C240" s="117" t="s">
        <v>884</v>
      </c>
      <c r="D240" s="116" t="s">
        <v>12721</v>
      </c>
      <c r="E240" s="116" t="s">
        <v>3415</v>
      </c>
      <c r="F240" s="116" t="s">
        <v>2716</v>
      </c>
      <c r="G240" s="115" t="s">
        <v>12723</v>
      </c>
      <c r="H240" s="118" t="s">
        <v>12725</v>
      </c>
      <c r="I240" s="118" t="s">
        <v>2619</v>
      </c>
    </row>
    <row r="241" spans="1:9" x14ac:dyDescent="0.2">
      <c r="A241" s="117" t="s">
        <v>12722</v>
      </c>
      <c r="B241" s="131" t="s">
        <v>12722</v>
      </c>
      <c r="C241" s="117" t="s">
        <v>884</v>
      </c>
      <c r="D241" s="116" t="s">
        <v>12721</v>
      </c>
      <c r="E241" s="116" t="s">
        <v>3415</v>
      </c>
      <c r="F241" s="116" t="s">
        <v>2615</v>
      </c>
      <c r="G241" s="115" t="s">
        <v>41</v>
      </c>
      <c r="I241" s="118" t="s">
        <v>2619</v>
      </c>
    </row>
    <row r="242" spans="1:9" x14ac:dyDescent="0.2">
      <c r="A242" s="117" t="s">
        <v>6603</v>
      </c>
      <c r="B242" s="131" t="s">
        <v>6603</v>
      </c>
      <c r="C242" s="117" t="s">
        <v>992</v>
      </c>
      <c r="D242" s="116" t="s">
        <v>6091</v>
      </c>
      <c r="E242" s="116" t="s">
        <v>3150</v>
      </c>
      <c r="F242" s="116" t="s">
        <v>6601</v>
      </c>
      <c r="G242" s="115" t="s">
        <v>6602</v>
      </c>
      <c r="H242" s="118" t="s">
        <v>6097</v>
      </c>
      <c r="I242" s="118" t="s">
        <v>2619</v>
      </c>
    </row>
    <row r="243" spans="1:9" x14ac:dyDescent="0.2">
      <c r="A243" s="117" t="s">
        <v>10361</v>
      </c>
      <c r="B243" s="131" t="s">
        <v>10361</v>
      </c>
      <c r="C243" s="117" t="s">
        <v>885</v>
      </c>
      <c r="D243" s="116" t="s">
        <v>10357</v>
      </c>
      <c r="E243" s="116" t="s">
        <v>2660</v>
      </c>
      <c r="F243" s="116" t="s">
        <v>2620</v>
      </c>
      <c r="G243" s="115" t="s">
        <v>10360</v>
      </c>
      <c r="H243" s="118" t="s">
        <v>10362</v>
      </c>
      <c r="I243" s="118" t="s">
        <v>2619</v>
      </c>
    </row>
    <row r="244" spans="1:9" x14ac:dyDescent="0.2">
      <c r="A244" s="117" t="s">
        <v>10358</v>
      </c>
      <c r="B244" s="131" t="s">
        <v>10358</v>
      </c>
      <c r="C244" s="117" t="s">
        <v>885</v>
      </c>
      <c r="D244" s="116" t="s">
        <v>10357</v>
      </c>
      <c r="E244" s="116" t="s">
        <v>2660</v>
      </c>
      <c r="F244" s="116" t="s">
        <v>2615</v>
      </c>
      <c r="G244" s="115" t="s">
        <v>42</v>
      </c>
      <c r="H244" s="118" t="s">
        <v>10359</v>
      </c>
      <c r="I244" s="118" t="s">
        <v>2619</v>
      </c>
    </row>
    <row r="245" spans="1:9" x14ac:dyDescent="0.2">
      <c r="A245" s="117" t="s">
        <v>6609</v>
      </c>
      <c r="B245" s="131" t="s">
        <v>6609</v>
      </c>
      <c r="C245" s="117" t="s">
        <v>992</v>
      </c>
      <c r="D245" s="116" t="s">
        <v>6091</v>
      </c>
      <c r="E245" s="116" t="s">
        <v>3150</v>
      </c>
      <c r="F245" s="116" t="s">
        <v>6607</v>
      </c>
      <c r="G245" s="115" t="s">
        <v>6608</v>
      </c>
      <c r="H245" s="118" t="s">
        <v>6097</v>
      </c>
      <c r="I245" s="118" t="s">
        <v>2619</v>
      </c>
    </row>
    <row r="246" spans="1:9" x14ac:dyDescent="0.2">
      <c r="A246" s="117" t="s">
        <v>10946</v>
      </c>
      <c r="B246" s="131" t="s">
        <v>10946</v>
      </c>
      <c r="C246" s="117" t="s">
        <v>886</v>
      </c>
      <c r="D246" s="116" t="s">
        <v>10945</v>
      </c>
      <c r="E246" s="116" t="s">
        <v>3116</v>
      </c>
      <c r="F246" s="116" t="s">
        <v>2615</v>
      </c>
      <c r="G246" s="115" t="s">
        <v>43</v>
      </c>
      <c r="H246" s="118" t="s">
        <v>10947</v>
      </c>
      <c r="I246" s="118" t="s">
        <v>2619</v>
      </c>
    </row>
    <row r="247" spans="1:9" x14ac:dyDescent="0.2">
      <c r="A247" s="117" t="s">
        <v>10949</v>
      </c>
      <c r="B247" s="131" t="s">
        <v>10949</v>
      </c>
      <c r="C247" s="117" t="s">
        <v>886</v>
      </c>
      <c r="D247" s="116" t="s">
        <v>10945</v>
      </c>
      <c r="E247" s="116" t="s">
        <v>3116</v>
      </c>
      <c r="F247" s="116" t="s">
        <v>3164</v>
      </c>
      <c r="G247" s="115" t="s">
        <v>10948</v>
      </c>
      <c r="H247" s="118" t="s">
        <v>10947</v>
      </c>
      <c r="I247" s="118" t="s">
        <v>2619</v>
      </c>
    </row>
    <row r="248" spans="1:9" x14ac:dyDescent="0.2">
      <c r="A248" s="117" t="s">
        <v>8008</v>
      </c>
      <c r="B248" s="131" t="s">
        <v>8008</v>
      </c>
      <c r="C248" s="117" t="s">
        <v>992</v>
      </c>
      <c r="D248" s="116" t="s">
        <v>6091</v>
      </c>
      <c r="E248" s="116" t="s">
        <v>3150</v>
      </c>
      <c r="F248" s="116" t="s">
        <v>8006</v>
      </c>
      <c r="G248" s="115" t="s">
        <v>8007</v>
      </c>
      <c r="H248" s="118" t="s">
        <v>6097</v>
      </c>
      <c r="I248" s="118" t="s">
        <v>2619</v>
      </c>
    </row>
    <row r="249" spans="1:9" x14ac:dyDescent="0.2">
      <c r="A249" s="117" t="s">
        <v>2700</v>
      </c>
      <c r="B249" s="131" t="s">
        <v>2700</v>
      </c>
      <c r="C249" s="117" t="s">
        <v>887</v>
      </c>
      <c r="D249" s="116" t="s">
        <v>2699</v>
      </c>
      <c r="E249" s="116" t="s">
        <v>2614</v>
      </c>
      <c r="F249" s="116" t="s">
        <v>2615</v>
      </c>
      <c r="G249" s="115" t="s">
        <v>44</v>
      </c>
      <c r="H249" s="118" t="s">
        <v>2701</v>
      </c>
      <c r="I249" s="118" t="s">
        <v>2619</v>
      </c>
    </row>
    <row r="250" spans="1:9" x14ac:dyDescent="0.2">
      <c r="A250" s="117" t="s">
        <v>2704</v>
      </c>
      <c r="B250" s="131" t="s">
        <v>2704</v>
      </c>
      <c r="C250" s="117" t="s">
        <v>887</v>
      </c>
      <c r="D250" s="116" t="s">
        <v>2699</v>
      </c>
      <c r="E250" s="116" t="s">
        <v>2614</v>
      </c>
      <c r="F250" s="116" t="s">
        <v>2702</v>
      </c>
      <c r="G250" s="115" t="s">
        <v>2703</v>
      </c>
      <c r="H250" s="118" t="s">
        <v>2705</v>
      </c>
      <c r="I250" s="118" t="s">
        <v>2619</v>
      </c>
    </row>
    <row r="251" spans="1:9" x14ac:dyDescent="0.2">
      <c r="A251" s="117" t="s">
        <v>7715</v>
      </c>
      <c r="B251" s="131" t="s">
        <v>7715</v>
      </c>
      <c r="C251" s="117" t="s">
        <v>992</v>
      </c>
      <c r="D251" s="116" t="s">
        <v>6091</v>
      </c>
      <c r="E251" s="116" t="s">
        <v>3150</v>
      </c>
      <c r="F251" s="116" t="s">
        <v>7713</v>
      </c>
      <c r="G251" s="115" t="s">
        <v>7714</v>
      </c>
      <c r="H251" s="118" t="s">
        <v>6097</v>
      </c>
      <c r="I251" s="118" t="s">
        <v>2619</v>
      </c>
    </row>
    <row r="252" spans="1:9" x14ac:dyDescent="0.2">
      <c r="A252" s="117" t="s">
        <v>6614</v>
      </c>
      <c r="B252" s="131" t="s">
        <v>6614</v>
      </c>
      <c r="C252" s="117" t="s">
        <v>992</v>
      </c>
      <c r="D252" s="116" t="s">
        <v>6091</v>
      </c>
      <c r="E252" s="116" t="s">
        <v>3150</v>
      </c>
      <c r="F252" s="116" t="s">
        <v>3249</v>
      </c>
      <c r="G252" s="115" t="s">
        <v>6613</v>
      </c>
      <c r="H252" s="118" t="s">
        <v>6097</v>
      </c>
      <c r="I252" s="118" t="s">
        <v>2619</v>
      </c>
    </row>
    <row r="253" spans="1:9" x14ac:dyDescent="0.2">
      <c r="A253" s="117" t="s">
        <v>3020</v>
      </c>
      <c r="B253" s="131" t="s">
        <v>3020</v>
      </c>
      <c r="C253" s="117" t="s">
        <v>1178</v>
      </c>
      <c r="D253" s="116" t="s">
        <v>3013</v>
      </c>
      <c r="E253" s="116" t="s">
        <v>2614</v>
      </c>
      <c r="F253" s="116" t="s">
        <v>2641</v>
      </c>
      <c r="G253" s="115" t="s">
        <v>3019</v>
      </c>
      <c r="H253" s="118" t="s">
        <v>3021</v>
      </c>
      <c r="I253" s="118" t="s">
        <v>2619</v>
      </c>
    </row>
    <row r="254" spans="1:9" x14ac:dyDescent="0.2">
      <c r="A254" s="117" t="s">
        <v>5837</v>
      </c>
      <c r="B254" s="131" t="s">
        <v>5837</v>
      </c>
      <c r="C254" s="117" t="s">
        <v>919</v>
      </c>
      <c r="D254" s="116" t="s">
        <v>5831</v>
      </c>
      <c r="E254" s="116" t="s">
        <v>3116</v>
      </c>
      <c r="F254" s="116" t="s">
        <v>2623</v>
      </c>
      <c r="G254" s="115" t="s">
        <v>3019</v>
      </c>
      <c r="H254" s="118" t="s">
        <v>5836</v>
      </c>
      <c r="I254" s="118" t="s">
        <v>2619</v>
      </c>
    </row>
    <row r="255" spans="1:9" x14ac:dyDescent="0.2">
      <c r="A255" s="117" t="s">
        <v>9654</v>
      </c>
      <c r="B255" s="131" t="s">
        <v>9654</v>
      </c>
      <c r="C255" s="117" t="s">
        <v>14384</v>
      </c>
      <c r="D255" s="116" t="s">
        <v>9640</v>
      </c>
      <c r="E255" s="116" t="s">
        <v>2614</v>
      </c>
      <c r="F255" s="116" t="s">
        <v>3470</v>
      </c>
      <c r="G255" s="115" t="s">
        <v>9653</v>
      </c>
      <c r="H255" s="118" t="s">
        <v>9646</v>
      </c>
      <c r="I255" s="118" t="s">
        <v>2619</v>
      </c>
    </row>
    <row r="256" spans="1:9" x14ac:dyDescent="0.2">
      <c r="A256" s="117" t="s">
        <v>9010</v>
      </c>
      <c r="B256" s="131" t="s">
        <v>9010</v>
      </c>
      <c r="C256" s="117" t="s">
        <v>1350</v>
      </c>
      <c r="D256" s="116" t="s">
        <v>8968</v>
      </c>
      <c r="E256" s="116" t="s">
        <v>2614</v>
      </c>
      <c r="F256" s="116" t="s">
        <v>3717</v>
      </c>
      <c r="G256" s="115" t="s">
        <v>9009</v>
      </c>
      <c r="H256" s="118" t="s">
        <v>9011</v>
      </c>
      <c r="I256" s="118" t="s">
        <v>2619</v>
      </c>
    </row>
    <row r="257" spans="1:9" x14ac:dyDescent="0.2">
      <c r="A257" s="117" t="s">
        <v>2929</v>
      </c>
      <c r="B257" s="131" t="s">
        <v>2929</v>
      </c>
      <c r="C257" s="117" t="s">
        <v>888</v>
      </c>
      <c r="D257" s="116" t="s">
        <v>2928</v>
      </c>
      <c r="E257" s="116" t="s">
        <v>2614</v>
      </c>
      <c r="F257" s="116" t="s">
        <v>2615</v>
      </c>
      <c r="G257" s="115" t="s">
        <v>45</v>
      </c>
      <c r="H257" s="118" t="s">
        <v>2930</v>
      </c>
      <c r="I257" s="118" t="s">
        <v>2619</v>
      </c>
    </row>
    <row r="258" spans="1:9" x14ac:dyDescent="0.2">
      <c r="A258" s="117" t="s">
        <v>2934</v>
      </c>
      <c r="B258" s="131" t="s">
        <v>2934</v>
      </c>
      <c r="C258" s="117" t="s">
        <v>888</v>
      </c>
      <c r="D258" s="116" t="s">
        <v>2928</v>
      </c>
      <c r="E258" s="116" t="s">
        <v>2614</v>
      </c>
      <c r="F258" s="116" t="s">
        <v>2641</v>
      </c>
      <c r="G258" s="115" t="s">
        <v>2933</v>
      </c>
      <c r="H258" s="118" t="s">
        <v>2930</v>
      </c>
      <c r="I258" s="118" t="s">
        <v>2619</v>
      </c>
    </row>
    <row r="259" spans="1:9" x14ac:dyDescent="0.2">
      <c r="A259" s="117" t="s">
        <v>2932</v>
      </c>
      <c r="B259" s="131" t="s">
        <v>2932</v>
      </c>
      <c r="C259" s="117" t="s">
        <v>888</v>
      </c>
      <c r="D259" s="116" t="s">
        <v>2928</v>
      </c>
      <c r="E259" s="116" t="s">
        <v>2614</v>
      </c>
      <c r="F259" s="116" t="s">
        <v>2620</v>
      </c>
      <c r="G259" s="115" t="s">
        <v>2931</v>
      </c>
      <c r="H259" s="118" t="s">
        <v>2930</v>
      </c>
      <c r="I259" s="118" t="s">
        <v>2619</v>
      </c>
    </row>
    <row r="260" spans="1:9" x14ac:dyDescent="0.2">
      <c r="A260" s="117" t="s">
        <v>14125</v>
      </c>
      <c r="B260" s="131" t="s">
        <v>14125</v>
      </c>
      <c r="C260" s="117" t="s">
        <v>889</v>
      </c>
      <c r="D260" s="116" t="s">
        <v>14124</v>
      </c>
      <c r="E260" s="116" t="s">
        <v>2614</v>
      </c>
      <c r="F260" s="116" t="s">
        <v>2615</v>
      </c>
      <c r="G260" s="115" t="s">
        <v>46</v>
      </c>
      <c r="H260" s="118" t="s">
        <v>14126</v>
      </c>
      <c r="I260" s="118" t="s">
        <v>2619</v>
      </c>
    </row>
    <row r="261" spans="1:9" x14ac:dyDescent="0.2">
      <c r="A261" s="117" t="s">
        <v>14132</v>
      </c>
      <c r="B261" s="131" t="s">
        <v>14132</v>
      </c>
      <c r="C261" s="117" t="s">
        <v>889</v>
      </c>
      <c r="D261" s="116" t="s">
        <v>14124</v>
      </c>
      <c r="E261" s="116" t="s">
        <v>2614</v>
      </c>
      <c r="F261" s="116" t="s">
        <v>2623</v>
      </c>
      <c r="G261" s="115" t="s">
        <v>14131</v>
      </c>
      <c r="H261" s="118" t="s">
        <v>14126</v>
      </c>
      <c r="I261" s="118" t="s">
        <v>2619</v>
      </c>
    </row>
    <row r="262" spans="1:9" x14ac:dyDescent="0.2">
      <c r="A262" s="117" t="s">
        <v>14128</v>
      </c>
      <c r="B262" s="131" t="s">
        <v>14128</v>
      </c>
      <c r="C262" s="117" t="s">
        <v>889</v>
      </c>
      <c r="D262" s="116" t="s">
        <v>14124</v>
      </c>
      <c r="E262" s="116" t="s">
        <v>2614</v>
      </c>
      <c r="F262" s="116" t="s">
        <v>2620</v>
      </c>
      <c r="G262" s="115" t="s">
        <v>14127</v>
      </c>
      <c r="H262" s="118" t="s">
        <v>14126</v>
      </c>
      <c r="I262" s="118" t="s">
        <v>2619</v>
      </c>
    </row>
    <row r="263" spans="1:9" x14ac:dyDescent="0.2">
      <c r="A263" s="117" t="s">
        <v>14130</v>
      </c>
      <c r="B263" s="131" t="s">
        <v>14130</v>
      </c>
      <c r="C263" s="117" t="s">
        <v>889</v>
      </c>
      <c r="D263" s="116" t="s">
        <v>14124</v>
      </c>
      <c r="E263" s="116" t="s">
        <v>2614</v>
      </c>
      <c r="F263" s="116" t="s">
        <v>2638</v>
      </c>
      <c r="G263" s="115" t="s">
        <v>14129</v>
      </c>
      <c r="H263" s="118" t="s">
        <v>14126</v>
      </c>
      <c r="I263" s="118" t="s">
        <v>2619</v>
      </c>
    </row>
    <row r="264" spans="1:9" x14ac:dyDescent="0.2">
      <c r="A264" s="117" t="s">
        <v>6617</v>
      </c>
      <c r="B264" s="131" t="s">
        <v>6617</v>
      </c>
      <c r="C264" s="117" t="s">
        <v>992</v>
      </c>
      <c r="D264" s="116" t="s">
        <v>6091</v>
      </c>
      <c r="E264" s="116" t="s">
        <v>3150</v>
      </c>
      <c r="F264" s="116" t="s">
        <v>6615</v>
      </c>
      <c r="G264" s="115" t="s">
        <v>6616</v>
      </c>
      <c r="H264" s="118" t="s">
        <v>6097</v>
      </c>
      <c r="I264" s="118" t="s">
        <v>2619</v>
      </c>
    </row>
    <row r="265" spans="1:9" x14ac:dyDescent="0.2">
      <c r="A265" s="117" t="s">
        <v>9876</v>
      </c>
      <c r="B265" s="131" t="s">
        <v>9876</v>
      </c>
      <c r="C265" s="117" t="s">
        <v>1461</v>
      </c>
      <c r="D265" s="116" t="s">
        <v>9866</v>
      </c>
      <c r="E265" s="116" t="s">
        <v>3415</v>
      </c>
      <c r="F265" s="116" t="s">
        <v>2708</v>
      </c>
      <c r="G265" s="115" t="s">
        <v>9875</v>
      </c>
      <c r="I265" s="118" t="s">
        <v>2619</v>
      </c>
    </row>
    <row r="266" spans="1:9" x14ac:dyDescent="0.2">
      <c r="A266" s="117" t="s">
        <v>6619</v>
      </c>
      <c r="B266" s="131" t="s">
        <v>6619</v>
      </c>
      <c r="C266" s="117" t="s">
        <v>992</v>
      </c>
      <c r="D266" s="116" t="s">
        <v>6091</v>
      </c>
      <c r="E266" s="116" t="s">
        <v>3150</v>
      </c>
      <c r="F266" s="116" t="s">
        <v>3252</v>
      </c>
      <c r="G266" s="115" t="s">
        <v>6618</v>
      </c>
      <c r="H266" s="118" t="s">
        <v>6097</v>
      </c>
      <c r="I266" s="118" t="s">
        <v>2619</v>
      </c>
    </row>
    <row r="267" spans="1:9" x14ac:dyDescent="0.2">
      <c r="A267" s="117" t="s">
        <v>6622</v>
      </c>
      <c r="B267" s="131" t="s">
        <v>6622</v>
      </c>
      <c r="C267" s="117" t="s">
        <v>992</v>
      </c>
      <c r="D267" s="116" t="s">
        <v>6091</v>
      </c>
      <c r="E267" s="116" t="s">
        <v>3150</v>
      </c>
      <c r="F267" s="116" t="s">
        <v>6620</v>
      </c>
      <c r="G267" s="115" t="s">
        <v>6621</v>
      </c>
      <c r="H267" s="118" t="s">
        <v>6097</v>
      </c>
      <c r="I267" s="118" t="s">
        <v>2619</v>
      </c>
    </row>
    <row r="268" spans="1:9" x14ac:dyDescent="0.2">
      <c r="A268" s="117" t="s">
        <v>6625</v>
      </c>
      <c r="B268" s="131" t="s">
        <v>6625</v>
      </c>
      <c r="C268" s="117" t="s">
        <v>992</v>
      </c>
      <c r="D268" s="116" t="s">
        <v>6091</v>
      </c>
      <c r="E268" s="116" t="s">
        <v>3150</v>
      </c>
      <c r="F268" s="116" t="s">
        <v>6623</v>
      </c>
      <c r="G268" s="115" t="s">
        <v>6624</v>
      </c>
      <c r="H268" s="118" t="s">
        <v>6097</v>
      </c>
      <c r="I268" s="118" t="s">
        <v>2619</v>
      </c>
    </row>
    <row r="269" spans="1:9" x14ac:dyDescent="0.2">
      <c r="A269" s="117" t="s">
        <v>8709</v>
      </c>
      <c r="B269" s="131" t="s">
        <v>8709</v>
      </c>
      <c r="C269" s="117" t="s">
        <v>1043</v>
      </c>
      <c r="D269" s="116" t="s">
        <v>8701</v>
      </c>
      <c r="E269" s="116" t="s">
        <v>3415</v>
      </c>
      <c r="F269" s="116" t="s">
        <v>2716</v>
      </c>
      <c r="G269" s="115" t="s">
        <v>8708</v>
      </c>
      <c r="H269" s="118" t="s">
        <v>8703</v>
      </c>
      <c r="I269" s="118" t="s">
        <v>2619</v>
      </c>
    </row>
    <row r="270" spans="1:9" x14ac:dyDescent="0.2">
      <c r="A270" s="117" t="s">
        <v>9977</v>
      </c>
      <c r="B270" s="131" t="s">
        <v>9977</v>
      </c>
      <c r="C270" s="117" t="s">
        <v>1223</v>
      </c>
      <c r="D270" s="116" t="s">
        <v>9967</v>
      </c>
      <c r="E270" s="116" t="s">
        <v>2614</v>
      </c>
      <c r="F270" s="116" t="s">
        <v>2669</v>
      </c>
      <c r="G270" s="115" t="s">
        <v>9976</v>
      </c>
      <c r="H270" s="118" t="s">
        <v>9969</v>
      </c>
      <c r="I270" s="118" t="s">
        <v>2619</v>
      </c>
    </row>
    <row r="271" spans="1:9" x14ac:dyDescent="0.2">
      <c r="A271" s="117" t="s">
        <v>13190</v>
      </c>
      <c r="B271" s="131" t="s">
        <v>13190</v>
      </c>
      <c r="C271" s="117" t="s">
        <v>890</v>
      </c>
      <c r="D271" s="116" t="s">
        <v>13186</v>
      </c>
      <c r="E271" s="116" t="s">
        <v>3415</v>
      </c>
      <c r="F271" s="116" t="s">
        <v>2716</v>
      </c>
      <c r="G271" s="115" t="s">
        <v>13189</v>
      </c>
      <c r="H271" s="118" t="s">
        <v>13188</v>
      </c>
      <c r="I271" s="118" t="s">
        <v>2619</v>
      </c>
    </row>
    <row r="272" spans="1:9" x14ac:dyDescent="0.2">
      <c r="A272" s="117" t="s">
        <v>13187</v>
      </c>
      <c r="B272" s="131" t="s">
        <v>13187</v>
      </c>
      <c r="C272" s="117" t="s">
        <v>890</v>
      </c>
      <c r="D272" s="116" t="s">
        <v>13186</v>
      </c>
      <c r="E272" s="116" t="s">
        <v>3415</v>
      </c>
      <c r="F272" s="116" t="s">
        <v>2615</v>
      </c>
      <c r="G272" s="115" t="s">
        <v>47</v>
      </c>
      <c r="H272" s="118" t="s">
        <v>13188</v>
      </c>
      <c r="I272" s="118" t="s">
        <v>2619</v>
      </c>
    </row>
    <row r="273" spans="1:9" x14ac:dyDescent="0.2">
      <c r="A273" s="117" t="s">
        <v>13296</v>
      </c>
      <c r="B273" s="131" t="s">
        <v>13296</v>
      </c>
      <c r="C273" s="117" t="s">
        <v>892</v>
      </c>
      <c r="D273" s="116" t="s">
        <v>13292</v>
      </c>
      <c r="E273" s="116" t="s">
        <v>3091</v>
      </c>
      <c r="F273" s="116" t="s">
        <v>2620</v>
      </c>
      <c r="G273" s="115" t="s">
        <v>13295</v>
      </c>
      <c r="H273" s="118" t="s">
        <v>13294</v>
      </c>
      <c r="I273" s="118" t="s">
        <v>2619</v>
      </c>
    </row>
    <row r="274" spans="1:9" x14ac:dyDescent="0.2">
      <c r="A274" s="117" t="s">
        <v>13298</v>
      </c>
      <c r="B274" s="131" t="s">
        <v>13298</v>
      </c>
      <c r="C274" s="117" t="s">
        <v>892</v>
      </c>
      <c r="D274" s="116" t="s">
        <v>13292</v>
      </c>
      <c r="E274" s="116" t="s">
        <v>3091</v>
      </c>
      <c r="F274" s="116" t="s">
        <v>2722</v>
      </c>
      <c r="G274" s="115" t="s">
        <v>13297</v>
      </c>
      <c r="H274" s="118" t="s">
        <v>13294</v>
      </c>
      <c r="I274" s="118" t="s">
        <v>2619</v>
      </c>
    </row>
    <row r="275" spans="1:9" x14ac:dyDescent="0.2">
      <c r="A275" s="117" t="s">
        <v>13169</v>
      </c>
      <c r="B275" s="131" t="s">
        <v>13169</v>
      </c>
      <c r="C275" s="117" t="s">
        <v>891</v>
      </c>
      <c r="D275" s="116" t="s">
        <v>13168</v>
      </c>
      <c r="E275" s="116" t="s">
        <v>3415</v>
      </c>
      <c r="F275" s="116" t="s">
        <v>2615</v>
      </c>
      <c r="G275" s="115" t="s">
        <v>48</v>
      </c>
      <c r="H275" s="118" t="s">
        <v>13170</v>
      </c>
      <c r="I275" s="118" t="s">
        <v>2619</v>
      </c>
    </row>
    <row r="276" spans="1:9" x14ac:dyDescent="0.2">
      <c r="A276" s="117" t="s">
        <v>13293</v>
      </c>
      <c r="B276" s="131" t="s">
        <v>13293</v>
      </c>
      <c r="C276" s="117" t="s">
        <v>892</v>
      </c>
      <c r="D276" s="116" t="s">
        <v>13292</v>
      </c>
      <c r="E276" s="116" t="s">
        <v>3091</v>
      </c>
      <c r="F276" s="116" t="s">
        <v>2615</v>
      </c>
      <c r="G276" s="115" t="s">
        <v>49</v>
      </c>
      <c r="H276" s="118" t="s">
        <v>13294</v>
      </c>
      <c r="I276" s="118" t="s">
        <v>2619</v>
      </c>
    </row>
    <row r="277" spans="1:9" x14ac:dyDescent="0.2">
      <c r="A277" s="117" t="s">
        <v>13300</v>
      </c>
      <c r="B277" s="131" t="s">
        <v>13300</v>
      </c>
      <c r="C277" s="117" t="s">
        <v>892</v>
      </c>
      <c r="D277" s="116" t="s">
        <v>13292</v>
      </c>
      <c r="E277" s="116" t="s">
        <v>3091</v>
      </c>
      <c r="F277" s="116" t="s">
        <v>3022</v>
      </c>
      <c r="G277" s="115" t="s">
        <v>13299</v>
      </c>
      <c r="H277" s="118" t="s">
        <v>13294</v>
      </c>
      <c r="I277" s="118" t="s">
        <v>2619</v>
      </c>
    </row>
    <row r="278" spans="1:9" x14ac:dyDescent="0.2">
      <c r="A278" s="117" t="s">
        <v>10603</v>
      </c>
      <c r="B278" s="131" t="s">
        <v>10603</v>
      </c>
      <c r="C278" s="117" t="s">
        <v>1572</v>
      </c>
      <c r="D278" s="116" t="s">
        <v>10564</v>
      </c>
      <c r="E278" s="116" t="s">
        <v>2614</v>
      </c>
      <c r="F278" s="116" t="s">
        <v>3717</v>
      </c>
      <c r="G278" s="115" t="s">
        <v>10602</v>
      </c>
      <c r="H278" s="118" t="s">
        <v>10604</v>
      </c>
      <c r="I278" s="118" t="s">
        <v>2619</v>
      </c>
    </row>
    <row r="279" spans="1:9" x14ac:dyDescent="0.2">
      <c r="A279" s="117" t="s">
        <v>4073</v>
      </c>
      <c r="B279" s="131" t="s">
        <v>4073</v>
      </c>
      <c r="C279" s="117" t="s">
        <v>893</v>
      </c>
      <c r="D279" s="116" t="s">
        <v>4072</v>
      </c>
      <c r="E279" s="116" t="s">
        <v>3415</v>
      </c>
      <c r="F279" s="116" t="s">
        <v>2615</v>
      </c>
      <c r="G279" s="115" t="s">
        <v>50</v>
      </c>
      <c r="H279" s="118" t="s">
        <v>4074</v>
      </c>
      <c r="I279" s="118" t="s">
        <v>2619</v>
      </c>
    </row>
    <row r="280" spans="1:9" x14ac:dyDescent="0.2">
      <c r="A280" s="117" t="s">
        <v>7896</v>
      </c>
      <c r="B280" s="131" t="s">
        <v>7896</v>
      </c>
      <c r="C280" s="117" t="s">
        <v>992</v>
      </c>
      <c r="D280" s="116" t="s">
        <v>6091</v>
      </c>
      <c r="E280" s="116" t="s">
        <v>3150</v>
      </c>
      <c r="F280" s="116" t="s">
        <v>7894</v>
      </c>
      <c r="G280" s="115" t="s">
        <v>7895</v>
      </c>
      <c r="H280" s="118" t="s">
        <v>6097</v>
      </c>
      <c r="I280" s="118" t="s">
        <v>2619</v>
      </c>
    </row>
    <row r="281" spans="1:9" x14ac:dyDescent="0.2">
      <c r="A281" s="117" t="s">
        <v>3054</v>
      </c>
      <c r="B281" s="131" t="s">
        <v>3054</v>
      </c>
      <c r="C281" s="117" t="s">
        <v>894</v>
      </c>
      <c r="D281" s="116" t="s">
        <v>3044</v>
      </c>
      <c r="E281" s="116" t="s">
        <v>2614</v>
      </c>
      <c r="F281" s="116" t="s">
        <v>2666</v>
      </c>
      <c r="G281" s="115" t="s">
        <v>3053</v>
      </c>
      <c r="H281" s="118" t="s">
        <v>3046</v>
      </c>
      <c r="I281" s="118" t="s">
        <v>2619</v>
      </c>
    </row>
    <row r="282" spans="1:9" x14ac:dyDescent="0.2">
      <c r="A282" s="117" t="s">
        <v>3045</v>
      </c>
      <c r="B282" s="131" t="s">
        <v>3045</v>
      </c>
      <c r="C282" s="117" t="s">
        <v>894</v>
      </c>
      <c r="D282" s="116" t="s">
        <v>3044</v>
      </c>
      <c r="E282" s="116" t="s">
        <v>2614</v>
      </c>
      <c r="F282" s="116" t="s">
        <v>2615</v>
      </c>
      <c r="G282" s="115" t="s">
        <v>51</v>
      </c>
      <c r="H282" s="118" t="s">
        <v>3046</v>
      </c>
      <c r="I282" s="118" t="s">
        <v>2619</v>
      </c>
    </row>
    <row r="283" spans="1:9" x14ac:dyDescent="0.2">
      <c r="A283" s="117" t="s">
        <v>3048</v>
      </c>
      <c r="B283" s="131" t="s">
        <v>3048</v>
      </c>
      <c r="C283" s="117" t="s">
        <v>894</v>
      </c>
      <c r="D283" s="116" t="s">
        <v>3044</v>
      </c>
      <c r="E283" s="116" t="s">
        <v>2614</v>
      </c>
      <c r="F283" s="116" t="s">
        <v>2620</v>
      </c>
      <c r="G283" s="115" t="s">
        <v>3047</v>
      </c>
      <c r="H283" s="118" t="s">
        <v>3046</v>
      </c>
      <c r="I283" s="118" t="s">
        <v>2619</v>
      </c>
    </row>
    <row r="284" spans="1:9" x14ac:dyDescent="0.2">
      <c r="A284" s="117" t="s">
        <v>3050</v>
      </c>
      <c r="B284" s="131" t="s">
        <v>3050</v>
      </c>
      <c r="C284" s="117" t="s">
        <v>894</v>
      </c>
      <c r="D284" s="116" t="s">
        <v>3044</v>
      </c>
      <c r="E284" s="116" t="s">
        <v>2614</v>
      </c>
      <c r="F284" s="116" t="s">
        <v>2722</v>
      </c>
      <c r="G284" s="115" t="s">
        <v>3049</v>
      </c>
      <c r="H284" s="118" t="s">
        <v>3046</v>
      </c>
      <c r="I284" s="118" t="s">
        <v>2619</v>
      </c>
    </row>
    <row r="285" spans="1:9" x14ac:dyDescent="0.2">
      <c r="A285" s="117" t="s">
        <v>3052</v>
      </c>
      <c r="B285" s="131" t="s">
        <v>3052</v>
      </c>
      <c r="C285" s="117" t="s">
        <v>894</v>
      </c>
      <c r="D285" s="116" t="s">
        <v>3044</v>
      </c>
      <c r="E285" s="116" t="s">
        <v>2614</v>
      </c>
      <c r="F285" s="116" t="s">
        <v>2694</v>
      </c>
      <c r="G285" s="115" t="s">
        <v>3051</v>
      </c>
      <c r="H285" s="118" t="s">
        <v>3046</v>
      </c>
      <c r="I285" s="118" t="s">
        <v>2619</v>
      </c>
    </row>
    <row r="286" spans="1:9" x14ac:dyDescent="0.2">
      <c r="A286" s="117" t="s">
        <v>11810</v>
      </c>
      <c r="B286" s="131" t="s">
        <v>11810</v>
      </c>
      <c r="C286" s="117" t="s">
        <v>895</v>
      </c>
      <c r="D286" s="116" t="s">
        <v>11809</v>
      </c>
      <c r="E286" s="116" t="s">
        <v>2614</v>
      </c>
      <c r="F286" s="116" t="s">
        <v>2615</v>
      </c>
      <c r="G286" s="115" t="s">
        <v>52</v>
      </c>
      <c r="H286" s="118" t="s">
        <v>11811</v>
      </c>
      <c r="I286" s="118" t="s">
        <v>2619</v>
      </c>
    </row>
    <row r="287" spans="1:9" x14ac:dyDescent="0.2">
      <c r="A287" s="117" t="s">
        <v>11817</v>
      </c>
      <c r="B287" s="131" t="s">
        <v>11817</v>
      </c>
      <c r="C287" s="117" t="s">
        <v>895</v>
      </c>
      <c r="D287" s="116" t="s">
        <v>11809</v>
      </c>
      <c r="E287" s="116" t="s">
        <v>2614</v>
      </c>
      <c r="F287" s="116" t="s">
        <v>2716</v>
      </c>
      <c r="G287" s="115" t="s">
        <v>11816</v>
      </c>
      <c r="H287" s="118" t="s">
        <v>11811</v>
      </c>
      <c r="I287" s="118" t="s">
        <v>2619</v>
      </c>
    </row>
    <row r="288" spans="1:9" x14ac:dyDescent="0.2">
      <c r="A288" s="117" t="s">
        <v>11813</v>
      </c>
      <c r="B288" s="131" t="s">
        <v>11813</v>
      </c>
      <c r="C288" s="117" t="s">
        <v>895</v>
      </c>
      <c r="D288" s="116" t="s">
        <v>11809</v>
      </c>
      <c r="E288" s="116" t="s">
        <v>2614</v>
      </c>
      <c r="F288" s="116" t="s">
        <v>2620</v>
      </c>
      <c r="G288" s="115" t="s">
        <v>11812</v>
      </c>
      <c r="I288" s="118" t="s">
        <v>2619</v>
      </c>
    </row>
    <row r="289" spans="1:9" x14ac:dyDescent="0.2">
      <c r="A289" s="117" t="s">
        <v>11815</v>
      </c>
      <c r="B289" s="131" t="s">
        <v>11815</v>
      </c>
      <c r="C289" s="117" t="s">
        <v>895</v>
      </c>
      <c r="D289" s="116" t="s">
        <v>11809</v>
      </c>
      <c r="E289" s="116" t="s">
        <v>2614</v>
      </c>
      <c r="F289" s="116" t="s">
        <v>2638</v>
      </c>
      <c r="G289" s="115" t="s">
        <v>11814</v>
      </c>
      <c r="H289" s="118" t="s">
        <v>11811</v>
      </c>
      <c r="I289" s="118" t="s">
        <v>2619</v>
      </c>
    </row>
    <row r="290" spans="1:9" x14ac:dyDescent="0.2">
      <c r="A290" s="117" t="s">
        <v>10462</v>
      </c>
      <c r="B290" s="131" t="s">
        <v>10462</v>
      </c>
      <c r="C290" s="117" t="s">
        <v>876</v>
      </c>
      <c r="D290" s="116" t="s">
        <v>10424</v>
      </c>
      <c r="E290" s="116" t="s">
        <v>2660</v>
      </c>
      <c r="F290" s="116" t="s">
        <v>2680</v>
      </c>
      <c r="G290" s="115" t="s">
        <v>10461</v>
      </c>
      <c r="I290" s="118" t="s">
        <v>2619</v>
      </c>
    </row>
    <row r="291" spans="1:9" x14ac:dyDescent="0.2">
      <c r="A291" s="117" t="s">
        <v>11946</v>
      </c>
      <c r="B291" s="131" t="s">
        <v>11946</v>
      </c>
      <c r="C291" s="117" t="s">
        <v>1133</v>
      </c>
      <c r="D291" s="116" t="s">
        <v>11936</v>
      </c>
      <c r="E291" s="116" t="s">
        <v>2614</v>
      </c>
      <c r="F291" s="116" t="s">
        <v>2641</v>
      </c>
      <c r="G291" s="115" t="s">
        <v>11945</v>
      </c>
      <c r="H291" s="118" t="s">
        <v>11941</v>
      </c>
      <c r="I291" s="118" t="s">
        <v>2619</v>
      </c>
    </row>
    <row r="292" spans="1:9" x14ac:dyDescent="0.2">
      <c r="A292" s="117" t="s">
        <v>8435</v>
      </c>
      <c r="B292" s="131" t="s">
        <v>8435</v>
      </c>
      <c r="C292" s="117" t="s">
        <v>1307</v>
      </c>
      <c r="D292" s="116" t="s">
        <v>8386</v>
      </c>
      <c r="E292" s="116" t="s">
        <v>2614</v>
      </c>
      <c r="F292" s="116" t="s">
        <v>3183</v>
      </c>
      <c r="G292" s="115" t="s">
        <v>8434</v>
      </c>
      <c r="H292" s="118" t="s">
        <v>8388</v>
      </c>
      <c r="I292" s="118" t="s">
        <v>2619</v>
      </c>
    </row>
    <row r="293" spans="1:9" x14ac:dyDescent="0.2">
      <c r="A293" s="117" t="s">
        <v>8643</v>
      </c>
      <c r="B293" s="131" t="s">
        <v>8643</v>
      </c>
      <c r="C293" s="117" t="s">
        <v>1134</v>
      </c>
      <c r="D293" s="116" t="s">
        <v>8636</v>
      </c>
      <c r="E293" s="116" t="s">
        <v>3415</v>
      </c>
      <c r="F293" s="116" t="s">
        <v>2623</v>
      </c>
      <c r="G293" s="115" t="s">
        <v>8642</v>
      </c>
      <c r="H293" s="118" t="s">
        <v>8638</v>
      </c>
      <c r="I293" s="118" t="s">
        <v>2619</v>
      </c>
    </row>
    <row r="294" spans="1:9" x14ac:dyDescent="0.2">
      <c r="A294" s="117" t="s">
        <v>12962</v>
      </c>
      <c r="B294" s="131" t="s">
        <v>12962</v>
      </c>
      <c r="C294" s="117" t="s">
        <v>1327</v>
      </c>
      <c r="D294" s="116" t="s">
        <v>12951</v>
      </c>
      <c r="E294" s="116" t="s">
        <v>2660</v>
      </c>
      <c r="F294" s="116" t="s">
        <v>3103</v>
      </c>
      <c r="G294" s="115" t="s">
        <v>8642</v>
      </c>
      <c r="H294" s="118" t="s">
        <v>12953</v>
      </c>
      <c r="I294" s="118" t="s">
        <v>2619</v>
      </c>
    </row>
    <row r="295" spans="1:9" x14ac:dyDescent="0.2">
      <c r="A295" s="117" t="s">
        <v>13446</v>
      </c>
      <c r="B295" s="131" t="s">
        <v>13446</v>
      </c>
      <c r="C295" s="117" t="s">
        <v>1569</v>
      </c>
      <c r="D295" s="116" t="s">
        <v>13433</v>
      </c>
      <c r="E295" s="116" t="s">
        <v>3150</v>
      </c>
      <c r="F295" s="116" t="s">
        <v>3164</v>
      </c>
      <c r="G295" s="115" t="s">
        <v>13445</v>
      </c>
      <c r="H295" s="118" t="s">
        <v>13447</v>
      </c>
      <c r="I295" s="118" t="s">
        <v>2619</v>
      </c>
    </row>
    <row r="296" spans="1:9" x14ac:dyDescent="0.2">
      <c r="A296" s="117" t="s">
        <v>8605</v>
      </c>
      <c r="B296" s="131" t="s">
        <v>8605</v>
      </c>
      <c r="C296" s="117" t="s">
        <v>896</v>
      </c>
      <c r="D296" s="116" t="s">
        <v>8601</v>
      </c>
      <c r="E296" s="116" t="s">
        <v>3415</v>
      </c>
      <c r="F296" s="116" t="s">
        <v>2638</v>
      </c>
      <c r="G296" s="115" t="s">
        <v>8604</v>
      </c>
      <c r="H296" s="118" t="s">
        <v>8603</v>
      </c>
      <c r="I296" s="118" t="s">
        <v>2619</v>
      </c>
    </row>
    <row r="297" spans="1:9" x14ac:dyDescent="0.2">
      <c r="A297" s="117" t="s">
        <v>8602</v>
      </c>
      <c r="B297" s="131" t="s">
        <v>8602</v>
      </c>
      <c r="C297" s="117" t="s">
        <v>896</v>
      </c>
      <c r="D297" s="116" t="s">
        <v>8601</v>
      </c>
      <c r="E297" s="116" t="s">
        <v>3415</v>
      </c>
      <c r="F297" s="116" t="s">
        <v>2615</v>
      </c>
      <c r="G297" s="115" t="s">
        <v>53</v>
      </c>
      <c r="H297" s="118" t="s">
        <v>8603</v>
      </c>
      <c r="I297" s="118" t="s">
        <v>2619</v>
      </c>
    </row>
    <row r="298" spans="1:9" x14ac:dyDescent="0.2">
      <c r="A298" s="117" t="s">
        <v>6628</v>
      </c>
      <c r="B298" s="131" t="s">
        <v>6628</v>
      </c>
      <c r="C298" s="117" t="s">
        <v>992</v>
      </c>
      <c r="D298" s="116" t="s">
        <v>6091</v>
      </c>
      <c r="E298" s="116" t="s">
        <v>3150</v>
      </c>
      <c r="F298" s="116" t="s">
        <v>6626</v>
      </c>
      <c r="G298" s="115" t="s">
        <v>6627</v>
      </c>
      <c r="H298" s="118" t="s">
        <v>6097</v>
      </c>
      <c r="I298" s="118" t="s">
        <v>2619</v>
      </c>
    </row>
    <row r="299" spans="1:9" x14ac:dyDescent="0.2">
      <c r="A299" s="117" t="s">
        <v>8494</v>
      </c>
      <c r="B299" s="131" t="s">
        <v>8494</v>
      </c>
      <c r="C299" s="117" t="s">
        <v>897</v>
      </c>
      <c r="D299" s="116" t="s">
        <v>8493</v>
      </c>
      <c r="E299" s="116" t="s">
        <v>3415</v>
      </c>
      <c r="F299" s="116" t="s">
        <v>2615</v>
      </c>
      <c r="G299" s="115" t="s">
        <v>54</v>
      </c>
      <c r="H299" s="118" t="s">
        <v>8495</v>
      </c>
      <c r="I299" s="118" t="s">
        <v>2619</v>
      </c>
    </row>
    <row r="300" spans="1:9" x14ac:dyDescent="0.2">
      <c r="A300" s="117" t="s">
        <v>8479</v>
      </c>
      <c r="B300" s="131" t="s">
        <v>8479</v>
      </c>
      <c r="C300" s="117" t="s">
        <v>910</v>
      </c>
      <c r="D300" s="116" t="s">
        <v>8471</v>
      </c>
      <c r="E300" s="116" t="s">
        <v>3150</v>
      </c>
      <c r="F300" s="116" t="s">
        <v>2641</v>
      </c>
      <c r="G300" s="115" t="s">
        <v>8478</v>
      </c>
      <c r="H300" s="118" t="s">
        <v>8473</v>
      </c>
      <c r="I300" s="118" t="s">
        <v>2619</v>
      </c>
    </row>
    <row r="301" spans="1:9" x14ac:dyDescent="0.2">
      <c r="A301" s="117" t="s">
        <v>14078</v>
      </c>
      <c r="B301" s="131" t="s">
        <v>14078</v>
      </c>
      <c r="C301" s="117" t="s">
        <v>1360</v>
      </c>
      <c r="D301" s="116" t="s">
        <v>14066</v>
      </c>
      <c r="E301" s="116" t="s">
        <v>3415</v>
      </c>
      <c r="F301" s="116" t="s">
        <v>2644</v>
      </c>
      <c r="G301" s="115" t="s">
        <v>14077</v>
      </c>
      <c r="H301" s="118" t="s">
        <v>14068</v>
      </c>
      <c r="I301" s="118" t="s">
        <v>2619</v>
      </c>
    </row>
    <row r="302" spans="1:9" x14ac:dyDescent="0.2">
      <c r="A302" s="117" t="s">
        <v>9318</v>
      </c>
      <c r="B302" s="131" t="s">
        <v>9318</v>
      </c>
      <c r="C302" s="117" t="s">
        <v>898</v>
      </c>
      <c r="D302" s="116" t="s">
        <v>9317</v>
      </c>
      <c r="E302" s="116" t="s">
        <v>3116</v>
      </c>
      <c r="F302" s="116" t="s">
        <v>2615</v>
      </c>
      <c r="G302" s="115" t="s">
        <v>55</v>
      </c>
      <c r="H302" s="118" t="s">
        <v>9319</v>
      </c>
      <c r="I302" s="118" t="s">
        <v>2619</v>
      </c>
    </row>
    <row r="303" spans="1:9" x14ac:dyDescent="0.2">
      <c r="A303" s="117" t="s">
        <v>9341</v>
      </c>
      <c r="B303" s="131" t="s">
        <v>9341</v>
      </c>
      <c r="C303" s="117" t="s">
        <v>899</v>
      </c>
      <c r="D303" s="116" t="s">
        <v>9337</v>
      </c>
      <c r="E303" s="116" t="s">
        <v>4349</v>
      </c>
      <c r="F303" s="116" t="s">
        <v>2620</v>
      </c>
      <c r="G303" s="115" t="s">
        <v>9340</v>
      </c>
      <c r="H303" s="118" t="s">
        <v>9339</v>
      </c>
      <c r="I303" s="118" t="s">
        <v>2619</v>
      </c>
    </row>
    <row r="304" spans="1:9" x14ac:dyDescent="0.2">
      <c r="A304" s="117" t="s">
        <v>9338</v>
      </c>
      <c r="B304" s="131" t="s">
        <v>9338</v>
      </c>
      <c r="C304" s="117" t="s">
        <v>899</v>
      </c>
      <c r="D304" s="116" t="s">
        <v>9337</v>
      </c>
      <c r="E304" s="116" t="s">
        <v>4349</v>
      </c>
      <c r="F304" s="116" t="s">
        <v>2615</v>
      </c>
      <c r="G304" s="115" t="s">
        <v>56</v>
      </c>
      <c r="H304" s="118" t="s">
        <v>9339</v>
      </c>
      <c r="I304" s="118" t="s">
        <v>2619</v>
      </c>
    </row>
    <row r="305" spans="1:9" x14ac:dyDescent="0.2">
      <c r="A305" s="117" t="s">
        <v>9321</v>
      </c>
      <c r="B305" s="131" t="s">
        <v>9321</v>
      </c>
      <c r="C305" s="117" t="s">
        <v>898</v>
      </c>
      <c r="D305" s="116" t="s">
        <v>9317</v>
      </c>
      <c r="E305" s="116" t="s">
        <v>3116</v>
      </c>
      <c r="F305" s="116" t="s">
        <v>2694</v>
      </c>
      <c r="G305" s="115" t="s">
        <v>9320</v>
      </c>
      <c r="H305" s="118" t="s">
        <v>9319</v>
      </c>
      <c r="I305" s="118" t="s">
        <v>2619</v>
      </c>
    </row>
    <row r="306" spans="1:9" x14ac:dyDescent="0.2">
      <c r="A306" s="117" t="s">
        <v>9323</v>
      </c>
      <c r="B306" s="131" t="s">
        <v>9323</v>
      </c>
      <c r="C306" s="117" t="s">
        <v>898</v>
      </c>
      <c r="D306" s="116" t="s">
        <v>9317</v>
      </c>
      <c r="E306" s="116" t="s">
        <v>3116</v>
      </c>
      <c r="F306" s="116" t="s">
        <v>2716</v>
      </c>
      <c r="G306" s="115" t="s">
        <v>9322</v>
      </c>
      <c r="I306" s="118" t="s">
        <v>2619</v>
      </c>
    </row>
    <row r="307" spans="1:9" x14ac:dyDescent="0.2">
      <c r="A307" s="117" t="s">
        <v>4819</v>
      </c>
      <c r="B307" s="131" t="s">
        <v>4819</v>
      </c>
      <c r="C307" s="117" t="s">
        <v>1040</v>
      </c>
      <c r="D307" s="116" t="s">
        <v>4805</v>
      </c>
      <c r="E307" s="116" t="s">
        <v>3415</v>
      </c>
      <c r="F307" s="116" t="s">
        <v>2653</v>
      </c>
      <c r="G307" s="115" t="s">
        <v>4818</v>
      </c>
      <c r="H307" s="118" t="s">
        <v>4807</v>
      </c>
      <c r="I307" s="118" t="s">
        <v>2619</v>
      </c>
    </row>
    <row r="308" spans="1:9" x14ac:dyDescent="0.2">
      <c r="A308" s="117" t="s">
        <v>4058</v>
      </c>
      <c r="B308" s="131" t="s">
        <v>4058</v>
      </c>
      <c r="C308" s="117" t="s">
        <v>900</v>
      </c>
      <c r="D308" s="116" t="s">
        <v>4057</v>
      </c>
      <c r="E308" s="116" t="s">
        <v>3415</v>
      </c>
      <c r="F308" s="116" t="s">
        <v>2615</v>
      </c>
      <c r="G308" s="115" t="s">
        <v>57</v>
      </c>
      <c r="H308" s="118" t="s">
        <v>4059</v>
      </c>
      <c r="I308" s="118" t="s">
        <v>2619</v>
      </c>
    </row>
    <row r="309" spans="1:9" x14ac:dyDescent="0.2">
      <c r="A309" s="117" t="s">
        <v>14304</v>
      </c>
      <c r="B309" s="131" t="s">
        <v>14304</v>
      </c>
      <c r="C309" s="117" t="s">
        <v>1626</v>
      </c>
      <c r="D309" s="116" t="s">
        <v>14280</v>
      </c>
      <c r="E309" s="116" t="s">
        <v>2614</v>
      </c>
      <c r="F309" s="116" t="s">
        <v>2641</v>
      </c>
      <c r="G309" s="115" t="s">
        <v>14303</v>
      </c>
      <c r="I309" s="118" t="s">
        <v>2619</v>
      </c>
    </row>
    <row r="310" spans="1:9" x14ac:dyDescent="0.2">
      <c r="A310" s="117" t="s">
        <v>12174</v>
      </c>
      <c r="B310" s="131" t="s">
        <v>12174</v>
      </c>
      <c r="C310" s="117" t="s">
        <v>1281</v>
      </c>
      <c r="D310" s="116" t="s">
        <v>12167</v>
      </c>
      <c r="E310" s="116" t="s">
        <v>2614</v>
      </c>
      <c r="F310" s="116" t="s">
        <v>2644</v>
      </c>
      <c r="G310" s="115" t="s">
        <v>12173</v>
      </c>
      <c r="H310" s="118" t="s">
        <v>12169</v>
      </c>
      <c r="I310" s="118" t="s">
        <v>2619</v>
      </c>
    </row>
    <row r="311" spans="1:9" x14ac:dyDescent="0.2">
      <c r="A311" s="117" t="s">
        <v>3169</v>
      </c>
      <c r="B311" s="131" t="s">
        <v>3169</v>
      </c>
      <c r="C311" s="117" t="s">
        <v>1509</v>
      </c>
      <c r="D311" s="116" t="s">
        <v>3149</v>
      </c>
      <c r="E311" s="116" t="s">
        <v>3150</v>
      </c>
      <c r="F311" s="116" t="s">
        <v>3167</v>
      </c>
      <c r="G311" s="115" t="s">
        <v>3168</v>
      </c>
      <c r="H311" s="118" t="s">
        <v>3152</v>
      </c>
      <c r="I311" s="118" t="s">
        <v>2619</v>
      </c>
    </row>
    <row r="312" spans="1:9" x14ac:dyDescent="0.2">
      <c r="A312" s="117" t="s">
        <v>4762</v>
      </c>
      <c r="B312" s="131" t="s">
        <v>4762</v>
      </c>
      <c r="C312" s="117" t="s">
        <v>957</v>
      </c>
      <c r="D312" s="116" t="s">
        <v>4756</v>
      </c>
      <c r="E312" s="116" t="s">
        <v>3116</v>
      </c>
      <c r="F312" s="116" t="s">
        <v>2623</v>
      </c>
      <c r="G312" s="115" t="s">
        <v>4761</v>
      </c>
      <c r="H312" s="118" t="s">
        <v>4759</v>
      </c>
      <c r="I312" s="118" t="s">
        <v>2619</v>
      </c>
    </row>
    <row r="313" spans="1:9" x14ac:dyDescent="0.2">
      <c r="A313" s="117" t="s">
        <v>4199</v>
      </c>
      <c r="B313" s="131" t="s">
        <v>4199</v>
      </c>
      <c r="C313" s="117" t="s">
        <v>901</v>
      </c>
      <c r="D313" s="116" t="s">
        <v>4198</v>
      </c>
      <c r="E313" s="116" t="s">
        <v>3415</v>
      </c>
      <c r="F313" s="116" t="s">
        <v>2615</v>
      </c>
      <c r="G313" s="115" t="s">
        <v>58</v>
      </c>
      <c r="H313" s="118" t="s">
        <v>4200</v>
      </c>
      <c r="I313" s="118" t="s">
        <v>2619</v>
      </c>
    </row>
    <row r="314" spans="1:9" x14ac:dyDescent="0.2">
      <c r="A314" s="117" t="s">
        <v>4243</v>
      </c>
      <c r="B314" s="131" t="s">
        <v>4243</v>
      </c>
      <c r="C314" s="117" t="s">
        <v>902</v>
      </c>
      <c r="D314" s="116" t="s">
        <v>4242</v>
      </c>
      <c r="E314" s="116" t="s">
        <v>3415</v>
      </c>
      <c r="F314" s="116" t="s">
        <v>2615</v>
      </c>
      <c r="G314" s="115" t="s">
        <v>59</v>
      </c>
      <c r="H314" s="118" t="s">
        <v>4244</v>
      </c>
      <c r="I314" s="118" t="s">
        <v>2619</v>
      </c>
    </row>
    <row r="315" spans="1:9" x14ac:dyDescent="0.2">
      <c r="A315" s="117" t="s">
        <v>12074</v>
      </c>
      <c r="B315" s="131" t="s">
        <v>12074</v>
      </c>
      <c r="C315" s="117" t="s">
        <v>903</v>
      </c>
      <c r="D315" s="116" t="s">
        <v>12073</v>
      </c>
      <c r="E315" s="116" t="s">
        <v>2614</v>
      </c>
      <c r="F315" s="116" t="s">
        <v>2615</v>
      </c>
      <c r="G315" s="115" t="s">
        <v>60</v>
      </c>
      <c r="H315" s="118" t="s">
        <v>12075</v>
      </c>
      <c r="I315" s="118" t="s">
        <v>2619</v>
      </c>
    </row>
    <row r="316" spans="1:9" x14ac:dyDescent="0.2">
      <c r="A316" s="117" t="s">
        <v>12081</v>
      </c>
      <c r="B316" s="131" t="s">
        <v>12081</v>
      </c>
      <c r="C316" s="117" t="s">
        <v>903</v>
      </c>
      <c r="D316" s="116" t="s">
        <v>12073</v>
      </c>
      <c r="E316" s="116" t="s">
        <v>2614</v>
      </c>
      <c r="F316" s="116" t="s">
        <v>2641</v>
      </c>
      <c r="G316" s="115" t="s">
        <v>12080</v>
      </c>
      <c r="H316" s="118" t="s">
        <v>12075</v>
      </c>
      <c r="I316" s="118" t="s">
        <v>2619</v>
      </c>
    </row>
    <row r="317" spans="1:9" x14ac:dyDescent="0.2">
      <c r="A317" s="117" t="s">
        <v>5937</v>
      </c>
      <c r="B317" s="131" t="s">
        <v>5937</v>
      </c>
      <c r="C317" s="117" t="s">
        <v>904</v>
      </c>
      <c r="D317" s="116" t="s">
        <v>5933</v>
      </c>
      <c r="E317" s="116" t="s">
        <v>3415</v>
      </c>
      <c r="F317" s="116" t="s">
        <v>2716</v>
      </c>
      <c r="G317" s="115" t="s">
        <v>5936</v>
      </c>
      <c r="H317" s="118" t="s">
        <v>5935</v>
      </c>
      <c r="I317" s="118" t="s">
        <v>2619</v>
      </c>
    </row>
    <row r="318" spans="1:9" x14ac:dyDescent="0.2">
      <c r="A318" s="117" t="s">
        <v>5934</v>
      </c>
      <c r="B318" s="131" t="s">
        <v>5934</v>
      </c>
      <c r="C318" s="117" t="s">
        <v>904</v>
      </c>
      <c r="D318" s="116" t="s">
        <v>5933</v>
      </c>
      <c r="E318" s="116" t="s">
        <v>3415</v>
      </c>
      <c r="F318" s="116" t="s">
        <v>2615</v>
      </c>
      <c r="G318" s="115" t="s">
        <v>61</v>
      </c>
      <c r="H318" s="118" t="s">
        <v>5935</v>
      </c>
      <c r="I318" s="118" t="s">
        <v>2619</v>
      </c>
    </row>
    <row r="319" spans="1:9" x14ac:dyDescent="0.2">
      <c r="A319" s="117" t="s">
        <v>3423</v>
      </c>
      <c r="B319" s="131" t="s">
        <v>3423</v>
      </c>
      <c r="C319" s="117" t="s">
        <v>1465</v>
      </c>
      <c r="D319" s="116" t="s">
        <v>3414</v>
      </c>
      <c r="E319" s="116" t="s">
        <v>3415</v>
      </c>
      <c r="F319" s="116" t="s">
        <v>2669</v>
      </c>
      <c r="G319" s="115" t="s">
        <v>3422</v>
      </c>
      <c r="H319" s="118" t="s">
        <v>3417</v>
      </c>
      <c r="I319" s="118" t="s">
        <v>2619</v>
      </c>
    </row>
    <row r="320" spans="1:9" x14ac:dyDescent="0.2">
      <c r="A320" s="117" t="s">
        <v>4120</v>
      </c>
      <c r="B320" s="131" t="s">
        <v>4120</v>
      </c>
      <c r="C320" s="117" t="s">
        <v>1101</v>
      </c>
      <c r="D320" s="116" t="s">
        <v>4115</v>
      </c>
      <c r="E320" s="116" t="s">
        <v>3415</v>
      </c>
      <c r="F320" s="116" t="s">
        <v>2716</v>
      </c>
      <c r="G320" s="115" t="s">
        <v>3422</v>
      </c>
      <c r="H320" s="118" t="s">
        <v>4121</v>
      </c>
      <c r="I320" s="118" t="s">
        <v>2619</v>
      </c>
    </row>
    <row r="321" spans="1:9" x14ac:dyDescent="0.2">
      <c r="A321" s="117" t="s">
        <v>8092</v>
      </c>
      <c r="B321" s="131" t="s">
        <v>8092</v>
      </c>
      <c r="C321" s="117" t="s">
        <v>14379</v>
      </c>
      <c r="D321" s="116" t="s">
        <v>8087</v>
      </c>
      <c r="E321" s="116" t="s">
        <v>3150</v>
      </c>
      <c r="F321" s="116" t="s">
        <v>3186</v>
      </c>
      <c r="G321" s="115" t="s">
        <v>8091</v>
      </c>
      <c r="H321" s="118" t="s">
        <v>8093</v>
      </c>
      <c r="I321" s="118" t="s">
        <v>2619</v>
      </c>
    </row>
    <row r="322" spans="1:9" x14ac:dyDescent="0.2">
      <c r="A322" s="117" t="s">
        <v>8089</v>
      </c>
      <c r="B322" s="131" t="s">
        <v>8089</v>
      </c>
      <c r="C322" s="117" t="s">
        <v>14379</v>
      </c>
      <c r="D322" s="116" t="s">
        <v>8087</v>
      </c>
      <c r="E322" s="116" t="s">
        <v>3150</v>
      </c>
      <c r="F322" s="116" t="s">
        <v>2615</v>
      </c>
      <c r="G322" s="115" t="s">
        <v>8088</v>
      </c>
      <c r="H322" s="118" t="s">
        <v>8090</v>
      </c>
      <c r="I322" s="118" t="s">
        <v>2619</v>
      </c>
    </row>
    <row r="323" spans="1:9" x14ac:dyDescent="0.2">
      <c r="A323" s="117" t="s">
        <v>10970</v>
      </c>
      <c r="B323" s="131" t="s">
        <v>10970</v>
      </c>
      <c r="C323" s="117" t="s">
        <v>1688</v>
      </c>
      <c r="D323" s="116" t="s">
        <v>10958</v>
      </c>
      <c r="E323" s="116" t="s">
        <v>3415</v>
      </c>
      <c r="F323" s="116" t="s">
        <v>2656</v>
      </c>
      <c r="G323" s="115" t="s">
        <v>10969</v>
      </c>
      <c r="I323" s="118" t="s">
        <v>2619</v>
      </c>
    </row>
    <row r="324" spans="1:9" x14ac:dyDescent="0.2">
      <c r="A324" s="117" t="s">
        <v>13574</v>
      </c>
      <c r="B324" s="131" t="s">
        <v>13574</v>
      </c>
      <c r="C324" s="117" t="s">
        <v>1037</v>
      </c>
      <c r="D324" s="116" t="s">
        <v>13568</v>
      </c>
      <c r="E324" s="116" t="s">
        <v>3415</v>
      </c>
      <c r="F324" s="116" t="s">
        <v>2623</v>
      </c>
      <c r="G324" s="115" t="s">
        <v>13573</v>
      </c>
      <c r="H324" s="118" t="s">
        <v>13570</v>
      </c>
      <c r="I324" s="118" t="s">
        <v>2619</v>
      </c>
    </row>
    <row r="325" spans="1:9" x14ac:dyDescent="0.2">
      <c r="A325" s="117" t="s">
        <v>3283</v>
      </c>
      <c r="B325" s="131" t="s">
        <v>3283</v>
      </c>
      <c r="C325" s="117" t="s">
        <v>1509</v>
      </c>
      <c r="D325" s="116" t="s">
        <v>3149</v>
      </c>
      <c r="E325" s="116" t="s">
        <v>3150</v>
      </c>
      <c r="F325" s="116" t="s">
        <v>3281</v>
      </c>
      <c r="G325" s="115" t="s">
        <v>3282</v>
      </c>
      <c r="I325" s="118" t="s">
        <v>2619</v>
      </c>
    </row>
    <row r="326" spans="1:9" x14ac:dyDescent="0.2">
      <c r="A326" s="117" t="s">
        <v>12969</v>
      </c>
      <c r="B326" s="131" t="s">
        <v>12969</v>
      </c>
      <c r="C326" s="117" t="s">
        <v>1327</v>
      </c>
      <c r="D326" s="116" t="s">
        <v>12951</v>
      </c>
      <c r="E326" s="116" t="s">
        <v>2660</v>
      </c>
      <c r="F326" s="116" t="s">
        <v>3183</v>
      </c>
      <c r="G326" s="115" t="s">
        <v>12968</v>
      </c>
      <c r="H326" s="118" t="s">
        <v>12953</v>
      </c>
      <c r="I326" s="118" t="s">
        <v>2619</v>
      </c>
    </row>
    <row r="327" spans="1:9" x14ac:dyDescent="0.2">
      <c r="A327" s="117" t="s">
        <v>11018</v>
      </c>
      <c r="B327" s="131" t="s">
        <v>11018</v>
      </c>
      <c r="C327" s="117" t="s">
        <v>906</v>
      </c>
      <c r="D327" s="116" t="s">
        <v>11010</v>
      </c>
      <c r="E327" s="116" t="s">
        <v>3415</v>
      </c>
      <c r="F327" s="116" t="s">
        <v>2623</v>
      </c>
      <c r="G327" s="115" t="s">
        <v>11017</v>
      </c>
      <c r="H327" s="118" t="s">
        <v>11012</v>
      </c>
      <c r="I327" s="118" t="s">
        <v>2619</v>
      </c>
    </row>
    <row r="328" spans="1:9" x14ac:dyDescent="0.2">
      <c r="A328" s="117" t="s">
        <v>11014</v>
      </c>
      <c r="B328" s="131" t="s">
        <v>11014</v>
      </c>
      <c r="C328" s="117" t="s">
        <v>906</v>
      </c>
      <c r="D328" s="116" t="s">
        <v>11010</v>
      </c>
      <c r="E328" s="116" t="s">
        <v>3415</v>
      </c>
      <c r="F328" s="116" t="s">
        <v>2638</v>
      </c>
      <c r="G328" s="115" t="s">
        <v>11013</v>
      </c>
      <c r="H328" s="118" t="s">
        <v>11012</v>
      </c>
      <c r="I328" s="118" t="s">
        <v>2619</v>
      </c>
    </row>
    <row r="329" spans="1:9" x14ac:dyDescent="0.2">
      <c r="A329" s="117" t="s">
        <v>11016</v>
      </c>
      <c r="B329" s="131" t="s">
        <v>11016</v>
      </c>
      <c r="C329" s="117" t="s">
        <v>906</v>
      </c>
      <c r="D329" s="116" t="s">
        <v>11010</v>
      </c>
      <c r="E329" s="116" t="s">
        <v>3415</v>
      </c>
      <c r="F329" s="116" t="s">
        <v>2716</v>
      </c>
      <c r="G329" s="115" t="s">
        <v>11015</v>
      </c>
      <c r="H329" s="118" t="s">
        <v>11012</v>
      </c>
      <c r="I329" s="118" t="s">
        <v>2619</v>
      </c>
    </row>
    <row r="330" spans="1:9" x14ac:dyDescent="0.2">
      <c r="A330" s="117" t="s">
        <v>11011</v>
      </c>
      <c r="B330" s="131" t="s">
        <v>11011</v>
      </c>
      <c r="C330" s="117" t="s">
        <v>906</v>
      </c>
      <c r="D330" s="116" t="s">
        <v>11010</v>
      </c>
      <c r="E330" s="116" t="s">
        <v>3415</v>
      </c>
      <c r="F330" s="116" t="s">
        <v>2615</v>
      </c>
      <c r="G330" s="115" t="s">
        <v>63</v>
      </c>
      <c r="H330" s="118" t="s">
        <v>11012</v>
      </c>
      <c r="I330" s="118" t="s">
        <v>2619</v>
      </c>
    </row>
    <row r="331" spans="1:9" x14ac:dyDescent="0.2">
      <c r="A331" s="117" t="s">
        <v>10520</v>
      </c>
      <c r="B331" s="131" t="s">
        <v>10520</v>
      </c>
      <c r="C331" s="117" t="s">
        <v>1017</v>
      </c>
      <c r="D331" s="116" t="s">
        <v>10467</v>
      </c>
      <c r="E331" s="116" t="s">
        <v>2614</v>
      </c>
      <c r="F331" s="116" t="s">
        <v>3196</v>
      </c>
      <c r="G331" s="115" t="s">
        <v>10519</v>
      </c>
      <c r="I331" s="118" t="s">
        <v>2619</v>
      </c>
    </row>
    <row r="332" spans="1:9" x14ac:dyDescent="0.2">
      <c r="A332" s="117" t="s">
        <v>13799</v>
      </c>
      <c r="B332" s="131" t="s">
        <v>13799</v>
      </c>
      <c r="C332" s="117" t="s">
        <v>907</v>
      </c>
      <c r="D332" s="116" t="s">
        <v>13798</v>
      </c>
      <c r="E332" s="116" t="s">
        <v>2614</v>
      </c>
      <c r="F332" s="116" t="s">
        <v>2615</v>
      </c>
      <c r="G332" s="115" t="s">
        <v>64</v>
      </c>
      <c r="H332" s="118" t="s">
        <v>13800</v>
      </c>
      <c r="I332" s="118" t="s">
        <v>2619</v>
      </c>
    </row>
    <row r="333" spans="1:9" x14ac:dyDescent="0.2">
      <c r="A333" s="117" t="s">
        <v>13908</v>
      </c>
      <c r="B333" s="131" t="s">
        <v>13908</v>
      </c>
      <c r="C333" s="117" t="s">
        <v>14395</v>
      </c>
      <c r="D333" s="116" t="s">
        <v>13906</v>
      </c>
      <c r="E333" s="116" t="s">
        <v>5643</v>
      </c>
      <c r="F333" s="116" t="s">
        <v>2615</v>
      </c>
      <c r="G333" s="115" t="s">
        <v>13907</v>
      </c>
      <c r="I333" s="118" t="s">
        <v>2619</v>
      </c>
    </row>
    <row r="334" spans="1:9" x14ac:dyDescent="0.2">
      <c r="A334" s="117" t="s">
        <v>13909</v>
      </c>
      <c r="B334" s="131" t="s">
        <v>13909</v>
      </c>
      <c r="C334" s="117" t="s">
        <v>14395</v>
      </c>
      <c r="D334" s="116" t="s">
        <v>13906</v>
      </c>
      <c r="E334" s="116" t="s">
        <v>5643</v>
      </c>
      <c r="F334" s="116" t="s">
        <v>2620</v>
      </c>
      <c r="G334" s="115" t="s">
        <v>13907</v>
      </c>
      <c r="I334" s="118" t="s">
        <v>2619</v>
      </c>
    </row>
    <row r="335" spans="1:9" x14ac:dyDescent="0.2">
      <c r="A335" s="117" t="s">
        <v>13806</v>
      </c>
      <c r="B335" s="131" t="s">
        <v>13806</v>
      </c>
      <c r="C335" s="117" t="s">
        <v>907</v>
      </c>
      <c r="D335" s="116" t="s">
        <v>13798</v>
      </c>
      <c r="E335" s="116" t="s">
        <v>2614</v>
      </c>
      <c r="F335" s="116" t="s">
        <v>2716</v>
      </c>
      <c r="G335" s="115" t="s">
        <v>13805</v>
      </c>
      <c r="H335" s="118" t="s">
        <v>13800</v>
      </c>
      <c r="I335" s="118" t="s">
        <v>2619</v>
      </c>
    </row>
    <row r="336" spans="1:9" x14ac:dyDescent="0.2">
      <c r="A336" s="117" t="s">
        <v>13804</v>
      </c>
      <c r="B336" s="131" t="s">
        <v>13804</v>
      </c>
      <c r="C336" s="117" t="s">
        <v>907</v>
      </c>
      <c r="D336" s="116" t="s">
        <v>13798</v>
      </c>
      <c r="E336" s="116" t="s">
        <v>2614</v>
      </c>
      <c r="F336" s="116" t="s">
        <v>2638</v>
      </c>
      <c r="G336" s="115" t="s">
        <v>13803</v>
      </c>
      <c r="H336" s="118" t="s">
        <v>13800</v>
      </c>
      <c r="I336" s="118" t="s">
        <v>2619</v>
      </c>
    </row>
    <row r="337" spans="1:9" x14ac:dyDescent="0.2">
      <c r="A337" s="117" t="s">
        <v>13829</v>
      </c>
      <c r="B337" s="131" t="s">
        <v>13829</v>
      </c>
      <c r="C337" s="117" t="s">
        <v>1517</v>
      </c>
      <c r="D337" s="116" t="s">
        <v>13825</v>
      </c>
      <c r="E337" s="116" t="s">
        <v>2614</v>
      </c>
      <c r="F337" s="116" t="s">
        <v>2722</v>
      </c>
      <c r="G337" s="115" t="s">
        <v>13828</v>
      </c>
      <c r="I337" s="118" t="s">
        <v>2619</v>
      </c>
    </row>
    <row r="338" spans="1:9" x14ac:dyDescent="0.2">
      <c r="A338" s="117" t="s">
        <v>13802</v>
      </c>
      <c r="B338" s="131" t="s">
        <v>13802</v>
      </c>
      <c r="C338" s="117" t="s">
        <v>907</v>
      </c>
      <c r="D338" s="116" t="s">
        <v>13798</v>
      </c>
      <c r="E338" s="116" t="s">
        <v>2614</v>
      </c>
      <c r="F338" s="116" t="s">
        <v>3945</v>
      </c>
      <c r="G338" s="115" t="s">
        <v>13801</v>
      </c>
      <c r="H338" s="118" t="s">
        <v>13800</v>
      </c>
      <c r="I338" s="118" t="s">
        <v>2619</v>
      </c>
    </row>
    <row r="339" spans="1:9" x14ac:dyDescent="0.2">
      <c r="A339" s="117" t="s">
        <v>8578</v>
      </c>
      <c r="B339" s="131" t="s">
        <v>8578</v>
      </c>
      <c r="C339" s="117" t="s">
        <v>1294</v>
      </c>
      <c r="D339" s="116" t="s">
        <v>8566</v>
      </c>
      <c r="E339" s="116" t="s">
        <v>3415</v>
      </c>
      <c r="F339" s="116" t="s">
        <v>2653</v>
      </c>
      <c r="G339" s="115" t="s">
        <v>8577</v>
      </c>
      <c r="H339" s="118" t="s">
        <v>8572</v>
      </c>
      <c r="I339" s="118" t="s">
        <v>2619</v>
      </c>
    </row>
    <row r="340" spans="1:9" x14ac:dyDescent="0.2">
      <c r="A340" s="117" t="s">
        <v>13458</v>
      </c>
      <c r="B340" s="131" t="s">
        <v>13458</v>
      </c>
      <c r="C340" s="117" t="s">
        <v>1569</v>
      </c>
      <c r="D340" s="116" t="s">
        <v>13433</v>
      </c>
      <c r="E340" s="116" t="s">
        <v>3150</v>
      </c>
      <c r="F340" s="116" t="s">
        <v>3106</v>
      </c>
      <c r="G340" s="115" t="s">
        <v>8577</v>
      </c>
      <c r="H340" s="118" t="s">
        <v>13459</v>
      </c>
      <c r="I340" s="118" t="s">
        <v>2619</v>
      </c>
    </row>
    <row r="341" spans="1:9" x14ac:dyDescent="0.2">
      <c r="A341" s="117" t="s">
        <v>6630</v>
      </c>
      <c r="B341" s="131" t="s">
        <v>6630</v>
      </c>
      <c r="C341" s="117" t="s">
        <v>992</v>
      </c>
      <c r="D341" s="116" t="s">
        <v>6091</v>
      </c>
      <c r="E341" s="116" t="s">
        <v>3150</v>
      </c>
      <c r="F341" s="116" t="s">
        <v>3261</v>
      </c>
      <c r="G341" s="115" t="s">
        <v>6629</v>
      </c>
      <c r="H341" s="118" t="s">
        <v>6097</v>
      </c>
      <c r="I341" s="118" t="s">
        <v>2619</v>
      </c>
    </row>
    <row r="342" spans="1:9" x14ac:dyDescent="0.2">
      <c r="A342" s="117" t="s">
        <v>5251</v>
      </c>
      <c r="B342" s="131" t="s">
        <v>5251</v>
      </c>
      <c r="C342" s="117" t="s">
        <v>1112</v>
      </c>
      <c r="D342" s="116" t="s">
        <v>5243</v>
      </c>
      <c r="E342" s="116" t="s">
        <v>2660</v>
      </c>
      <c r="F342" s="116" t="s">
        <v>2641</v>
      </c>
      <c r="G342" s="115" t="s">
        <v>5250</v>
      </c>
      <c r="H342" s="118" t="s">
        <v>5245</v>
      </c>
      <c r="I342" s="118" t="s">
        <v>2619</v>
      </c>
    </row>
    <row r="343" spans="1:9" x14ac:dyDescent="0.2">
      <c r="A343" s="117" t="s">
        <v>3301</v>
      </c>
      <c r="B343" s="131" t="s">
        <v>3301</v>
      </c>
      <c r="C343" s="117" t="s">
        <v>1006</v>
      </c>
      <c r="D343" s="116" t="s">
        <v>3289</v>
      </c>
      <c r="E343" s="116" t="s">
        <v>2614</v>
      </c>
      <c r="F343" s="116" t="s">
        <v>2734</v>
      </c>
      <c r="G343" s="115" t="s">
        <v>3300</v>
      </c>
      <c r="H343" s="118" t="s">
        <v>3291</v>
      </c>
      <c r="I343" s="118" t="s">
        <v>2619</v>
      </c>
    </row>
    <row r="344" spans="1:9" x14ac:dyDescent="0.2">
      <c r="A344" s="117" t="s">
        <v>8497</v>
      </c>
      <c r="B344" s="131" t="s">
        <v>8497</v>
      </c>
      <c r="C344" s="117" t="s">
        <v>897</v>
      </c>
      <c r="D344" s="116" t="s">
        <v>8493</v>
      </c>
      <c r="E344" s="116" t="s">
        <v>3415</v>
      </c>
      <c r="F344" s="116" t="s">
        <v>2638</v>
      </c>
      <c r="G344" s="115" t="s">
        <v>8496</v>
      </c>
      <c r="H344" s="118" t="s">
        <v>8495</v>
      </c>
      <c r="I344" s="118" t="s">
        <v>2619</v>
      </c>
    </row>
    <row r="345" spans="1:9" x14ac:dyDescent="0.2">
      <c r="A345" s="117" t="s">
        <v>4982</v>
      </c>
      <c r="B345" s="131" t="s">
        <v>4982</v>
      </c>
      <c r="C345" s="117" t="s">
        <v>1420</v>
      </c>
      <c r="D345" s="116" t="s">
        <v>4974</v>
      </c>
      <c r="E345" s="116" t="s">
        <v>3415</v>
      </c>
      <c r="F345" s="116" t="s">
        <v>2641</v>
      </c>
      <c r="G345" s="115" t="s">
        <v>4981</v>
      </c>
      <c r="H345" s="118" t="s">
        <v>4978</v>
      </c>
      <c r="I345" s="118" t="s">
        <v>2619</v>
      </c>
    </row>
    <row r="346" spans="1:9" x14ac:dyDescent="0.2">
      <c r="A346" s="117" t="s">
        <v>11672</v>
      </c>
      <c r="B346" s="131" t="s">
        <v>11672</v>
      </c>
      <c r="C346" s="117" t="s">
        <v>1309</v>
      </c>
      <c r="D346" s="116" t="s">
        <v>11665</v>
      </c>
      <c r="E346" s="116" t="s">
        <v>3116</v>
      </c>
      <c r="F346" s="116" t="s">
        <v>2641</v>
      </c>
      <c r="G346" s="115" t="s">
        <v>11671</v>
      </c>
      <c r="H346" s="118" t="s">
        <v>11667</v>
      </c>
      <c r="I346" s="118" t="s">
        <v>2619</v>
      </c>
    </row>
    <row r="347" spans="1:9" x14ac:dyDescent="0.2">
      <c r="A347" s="117" t="s">
        <v>6632</v>
      </c>
      <c r="B347" s="131" t="s">
        <v>6632</v>
      </c>
      <c r="C347" s="117" t="s">
        <v>992</v>
      </c>
      <c r="D347" s="116" t="s">
        <v>6091</v>
      </c>
      <c r="E347" s="116" t="s">
        <v>3150</v>
      </c>
      <c r="F347" s="116" t="s">
        <v>3264</v>
      </c>
      <c r="G347" s="115" t="s">
        <v>6631</v>
      </c>
      <c r="H347" s="118" t="s">
        <v>6097</v>
      </c>
      <c r="I347" s="118" t="s">
        <v>2619</v>
      </c>
    </row>
    <row r="348" spans="1:9" x14ac:dyDescent="0.2">
      <c r="A348" s="117" t="s">
        <v>8011</v>
      </c>
      <c r="B348" s="131" t="s">
        <v>8011</v>
      </c>
      <c r="C348" s="117" t="s">
        <v>992</v>
      </c>
      <c r="D348" s="116" t="s">
        <v>6091</v>
      </c>
      <c r="E348" s="116" t="s">
        <v>3150</v>
      </c>
      <c r="F348" s="116" t="s">
        <v>8009</v>
      </c>
      <c r="G348" s="115" t="s">
        <v>8010</v>
      </c>
      <c r="H348" s="118" t="s">
        <v>6097</v>
      </c>
      <c r="I348" s="118" t="s">
        <v>2619</v>
      </c>
    </row>
    <row r="349" spans="1:9" x14ac:dyDescent="0.2">
      <c r="A349" s="117" t="s">
        <v>5076</v>
      </c>
      <c r="B349" s="131" t="s">
        <v>5076</v>
      </c>
      <c r="C349" s="117" t="s">
        <v>908</v>
      </c>
      <c r="D349" s="116" t="s">
        <v>5073</v>
      </c>
      <c r="E349" s="116" t="s">
        <v>3091</v>
      </c>
      <c r="F349" s="116" t="s">
        <v>2620</v>
      </c>
      <c r="G349" s="115" t="s">
        <v>5075</v>
      </c>
      <c r="H349" s="118" t="s">
        <v>5077</v>
      </c>
      <c r="I349" s="118" t="s">
        <v>2619</v>
      </c>
    </row>
    <row r="350" spans="1:9" x14ac:dyDescent="0.2">
      <c r="A350" s="117" t="s">
        <v>5079</v>
      </c>
      <c r="B350" s="131" t="s">
        <v>5079</v>
      </c>
      <c r="C350" s="117" t="s">
        <v>908</v>
      </c>
      <c r="D350" s="116" t="s">
        <v>5073</v>
      </c>
      <c r="E350" s="116" t="s">
        <v>3091</v>
      </c>
      <c r="F350" s="116" t="s">
        <v>2722</v>
      </c>
      <c r="G350" s="115" t="s">
        <v>5078</v>
      </c>
      <c r="H350" s="118" t="s">
        <v>5080</v>
      </c>
      <c r="I350" s="118" t="s">
        <v>2619</v>
      </c>
    </row>
    <row r="351" spans="1:9" x14ac:dyDescent="0.2">
      <c r="A351" s="117" t="s">
        <v>5074</v>
      </c>
      <c r="B351" s="131" t="s">
        <v>5074</v>
      </c>
      <c r="C351" s="117" t="s">
        <v>908</v>
      </c>
      <c r="D351" s="116" t="s">
        <v>5073</v>
      </c>
      <c r="E351" s="116" t="s">
        <v>3091</v>
      </c>
      <c r="F351" s="116" t="s">
        <v>2615</v>
      </c>
      <c r="G351" s="115" t="s">
        <v>65</v>
      </c>
      <c r="I351" s="118" t="s">
        <v>2619</v>
      </c>
    </row>
    <row r="352" spans="1:9" x14ac:dyDescent="0.2">
      <c r="A352" s="117" t="s">
        <v>8558</v>
      </c>
      <c r="B352" s="131" t="s">
        <v>8558</v>
      </c>
      <c r="C352" s="117" t="s">
        <v>909</v>
      </c>
      <c r="D352" s="116" t="s">
        <v>8557</v>
      </c>
      <c r="E352" s="116" t="s">
        <v>3415</v>
      </c>
      <c r="F352" s="116" t="s">
        <v>2615</v>
      </c>
      <c r="G352" s="115" t="s">
        <v>66</v>
      </c>
      <c r="H352" s="118" t="s">
        <v>8559</v>
      </c>
      <c r="I352" s="118" t="s">
        <v>2619</v>
      </c>
    </row>
    <row r="353" spans="1:9" x14ac:dyDescent="0.2">
      <c r="A353" s="117" t="s">
        <v>8475</v>
      </c>
      <c r="B353" s="131" t="s">
        <v>8475</v>
      </c>
      <c r="C353" s="117" t="s">
        <v>910</v>
      </c>
      <c r="D353" s="116" t="s">
        <v>8471</v>
      </c>
      <c r="E353" s="116" t="s">
        <v>3150</v>
      </c>
      <c r="F353" s="116" t="s">
        <v>2620</v>
      </c>
      <c r="G353" s="115" t="s">
        <v>8474</v>
      </c>
      <c r="I353" s="118" t="s">
        <v>2619</v>
      </c>
    </row>
    <row r="354" spans="1:9" x14ac:dyDescent="0.2">
      <c r="A354" s="117" t="s">
        <v>8477</v>
      </c>
      <c r="B354" s="131" t="s">
        <v>8477</v>
      </c>
      <c r="C354" s="117" t="s">
        <v>910</v>
      </c>
      <c r="D354" s="116" t="s">
        <v>8471</v>
      </c>
      <c r="E354" s="116" t="s">
        <v>3150</v>
      </c>
      <c r="F354" s="116" t="s">
        <v>2694</v>
      </c>
      <c r="G354" s="115" t="s">
        <v>8476</v>
      </c>
      <c r="H354" s="118" t="s">
        <v>8473</v>
      </c>
      <c r="I354" s="118" t="s">
        <v>2619</v>
      </c>
    </row>
    <row r="355" spans="1:9" x14ac:dyDescent="0.2">
      <c r="A355" s="117" t="s">
        <v>8472</v>
      </c>
      <c r="B355" s="131" t="s">
        <v>8472</v>
      </c>
      <c r="C355" s="117" t="s">
        <v>910</v>
      </c>
      <c r="D355" s="116" t="s">
        <v>8471</v>
      </c>
      <c r="E355" s="116" t="s">
        <v>3150</v>
      </c>
      <c r="F355" s="116" t="s">
        <v>2615</v>
      </c>
      <c r="G355" s="115" t="s">
        <v>67</v>
      </c>
      <c r="H355" s="118" t="s">
        <v>8473</v>
      </c>
      <c r="I355" s="118" t="s">
        <v>2619</v>
      </c>
    </row>
    <row r="356" spans="1:9" x14ac:dyDescent="0.2">
      <c r="A356" s="117" t="s">
        <v>8219</v>
      </c>
      <c r="B356" s="131" t="s">
        <v>8219</v>
      </c>
      <c r="C356" s="117" t="s">
        <v>911</v>
      </c>
      <c r="D356" s="116" t="s">
        <v>8218</v>
      </c>
      <c r="E356" s="116" t="s">
        <v>2614</v>
      </c>
      <c r="F356" s="116" t="s">
        <v>2615</v>
      </c>
      <c r="G356" s="115" t="s">
        <v>68</v>
      </c>
      <c r="H356" s="118" t="s">
        <v>8220</v>
      </c>
      <c r="I356" s="118" t="s">
        <v>2619</v>
      </c>
    </row>
    <row r="357" spans="1:9" x14ac:dyDescent="0.2">
      <c r="A357" s="117" t="s">
        <v>8222</v>
      </c>
      <c r="B357" s="131" t="s">
        <v>8222</v>
      </c>
      <c r="C357" s="117" t="s">
        <v>911</v>
      </c>
      <c r="D357" s="116" t="s">
        <v>8218</v>
      </c>
      <c r="E357" s="116" t="s">
        <v>2614</v>
      </c>
      <c r="F357" s="116" t="s">
        <v>2620</v>
      </c>
      <c r="G357" s="115" t="s">
        <v>8221</v>
      </c>
      <c r="H357" s="118" t="s">
        <v>8220</v>
      </c>
      <c r="I357" s="118" t="s">
        <v>2619</v>
      </c>
    </row>
    <row r="358" spans="1:9" x14ac:dyDescent="0.2">
      <c r="A358" s="117" t="s">
        <v>8227</v>
      </c>
      <c r="B358" s="131" t="s">
        <v>8227</v>
      </c>
      <c r="C358" s="117" t="s">
        <v>911</v>
      </c>
      <c r="D358" s="116" t="s">
        <v>8218</v>
      </c>
      <c r="E358" s="116" t="s">
        <v>2614</v>
      </c>
      <c r="F358" s="116" t="s">
        <v>2734</v>
      </c>
      <c r="G358" s="115" t="s">
        <v>8226</v>
      </c>
      <c r="H358" s="118" t="s">
        <v>8220</v>
      </c>
      <c r="I358" s="118" t="s">
        <v>2619</v>
      </c>
    </row>
    <row r="359" spans="1:9" x14ac:dyDescent="0.2">
      <c r="A359" s="117" t="s">
        <v>2846</v>
      </c>
      <c r="B359" s="131" t="s">
        <v>2846</v>
      </c>
      <c r="C359" s="117" t="s">
        <v>1535</v>
      </c>
      <c r="D359" s="116" t="s">
        <v>2838</v>
      </c>
      <c r="E359" s="116" t="s">
        <v>2614</v>
      </c>
      <c r="F359" s="116" t="s">
        <v>2716</v>
      </c>
      <c r="G359" s="115" t="s">
        <v>2845</v>
      </c>
      <c r="H359" s="118" t="s">
        <v>2840</v>
      </c>
      <c r="I359" s="118" t="s">
        <v>2619</v>
      </c>
    </row>
    <row r="360" spans="1:9" x14ac:dyDescent="0.2">
      <c r="A360" s="117" t="s">
        <v>2842</v>
      </c>
      <c r="B360" s="131" t="s">
        <v>2842</v>
      </c>
      <c r="C360" s="117" t="s">
        <v>1535</v>
      </c>
      <c r="D360" s="116" t="s">
        <v>2838</v>
      </c>
      <c r="E360" s="116" t="s">
        <v>2614</v>
      </c>
      <c r="F360" s="116" t="s">
        <v>2620</v>
      </c>
      <c r="G360" s="115" t="s">
        <v>2841</v>
      </c>
      <c r="H360" s="118" t="s">
        <v>2840</v>
      </c>
      <c r="I360" s="118" t="s">
        <v>2619</v>
      </c>
    </row>
    <row r="361" spans="1:9" x14ac:dyDescent="0.2">
      <c r="A361" s="117" t="s">
        <v>2844</v>
      </c>
      <c r="B361" s="131" t="s">
        <v>2844</v>
      </c>
      <c r="C361" s="117" t="s">
        <v>1535</v>
      </c>
      <c r="D361" s="116" t="s">
        <v>2838</v>
      </c>
      <c r="E361" s="116" t="s">
        <v>2614</v>
      </c>
      <c r="F361" s="116" t="s">
        <v>2638</v>
      </c>
      <c r="G361" s="115" t="s">
        <v>2843</v>
      </c>
      <c r="H361" s="118" t="s">
        <v>2840</v>
      </c>
      <c r="I361" s="118" t="s">
        <v>2619</v>
      </c>
    </row>
    <row r="362" spans="1:9" x14ac:dyDescent="0.2">
      <c r="A362" s="117" t="s">
        <v>13291</v>
      </c>
      <c r="B362" s="131" t="s">
        <v>13291</v>
      </c>
      <c r="C362" s="117" t="s">
        <v>1047</v>
      </c>
      <c r="D362" s="116" t="s">
        <v>13282</v>
      </c>
      <c r="E362" s="116" t="s">
        <v>2614</v>
      </c>
      <c r="F362" s="116" t="s">
        <v>2653</v>
      </c>
      <c r="G362" s="115" t="s">
        <v>13290</v>
      </c>
      <c r="I362" s="118" t="s">
        <v>2619</v>
      </c>
    </row>
    <row r="363" spans="1:9" x14ac:dyDescent="0.2">
      <c r="A363" s="117" t="s">
        <v>5967</v>
      </c>
      <c r="B363" s="131" t="s">
        <v>5967</v>
      </c>
      <c r="C363" s="117" t="s">
        <v>912</v>
      </c>
      <c r="D363" s="116" t="s">
        <v>5961</v>
      </c>
      <c r="E363" s="116" t="s">
        <v>3339</v>
      </c>
      <c r="F363" s="116" t="s">
        <v>2716</v>
      </c>
      <c r="G363" s="115" t="s">
        <v>5966</v>
      </c>
      <c r="H363" s="118" t="s">
        <v>5965</v>
      </c>
      <c r="I363" s="118" t="s">
        <v>2619</v>
      </c>
    </row>
    <row r="364" spans="1:9" x14ac:dyDescent="0.2">
      <c r="A364" s="117" t="s">
        <v>5962</v>
      </c>
      <c r="B364" s="131" t="s">
        <v>5962</v>
      </c>
      <c r="C364" s="117" t="s">
        <v>912</v>
      </c>
      <c r="D364" s="116" t="s">
        <v>5961</v>
      </c>
      <c r="E364" s="116" t="s">
        <v>3339</v>
      </c>
      <c r="F364" s="116" t="s">
        <v>2615</v>
      </c>
      <c r="G364" s="115" t="s">
        <v>69</v>
      </c>
      <c r="I364" s="118" t="s">
        <v>2619</v>
      </c>
    </row>
    <row r="365" spans="1:9" x14ac:dyDescent="0.2">
      <c r="A365" s="117" t="s">
        <v>4167</v>
      </c>
      <c r="B365" s="131" t="s">
        <v>4167</v>
      </c>
      <c r="C365" s="117" t="s">
        <v>1495</v>
      </c>
      <c r="D365" s="116" t="s">
        <v>4157</v>
      </c>
      <c r="E365" s="116" t="s">
        <v>3415</v>
      </c>
      <c r="F365" s="116" t="s">
        <v>2623</v>
      </c>
      <c r="G365" s="115" t="s">
        <v>4166</v>
      </c>
      <c r="H365" s="118" t="s">
        <v>4168</v>
      </c>
      <c r="I365" s="118" t="s">
        <v>2619</v>
      </c>
    </row>
    <row r="366" spans="1:9" x14ac:dyDescent="0.2">
      <c r="A366" s="117" t="s">
        <v>6099</v>
      </c>
      <c r="B366" s="131" t="s">
        <v>6099</v>
      </c>
      <c r="C366" s="117" t="s">
        <v>992</v>
      </c>
      <c r="D366" s="116" t="s">
        <v>6091</v>
      </c>
      <c r="E366" s="116" t="s">
        <v>3150</v>
      </c>
      <c r="F366" s="116" t="s">
        <v>2663</v>
      </c>
      <c r="G366" s="115" t="s">
        <v>6098</v>
      </c>
      <c r="H366" s="118" t="s">
        <v>6097</v>
      </c>
      <c r="I366" s="118" t="s">
        <v>2619</v>
      </c>
    </row>
    <row r="367" spans="1:9" x14ac:dyDescent="0.2">
      <c r="A367" s="117" t="s">
        <v>14284</v>
      </c>
      <c r="B367" s="131" t="s">
        <v>14284</v>
      </c>
      <c r="C367" s="117" t="s">
        <v>1626</v>
      </c>
      <c r="D367" s="116" t="s">
        <v>14280</v>
      </c>
      <c r="E367" s="116" t="s">
        <v>2614</v>
      </c>
      <c r="F367" s="116" t="s">
        <v>2702</v>
      </c>
      <c r="G367" s="115" t="s">
        <v>14283</v>
      </c>
      <c r="H367" s="118" t="s">
        <v>14282</v>
      </c>
      <c r="I367" s="118" t="s">
        <v>2619</v>
      </c>
    </row>
    <row r="368" spans="1:9" x14ac:dyDescent="0.2">
      <c r="A368" s="117" t="s">
        <v>2857</v>
      </c>
      <c r="B368" s="131" t="s">
        <v>2857</v>
      </c>
      <c r="C368" s="117" t="s">
        <v>913</v>
      </c>
      <c r="D368" s="116" t="s">
        <v>2856</v>
      </c>
      <c r="E368" s="116" t="s">
        <v>2614</v>
      </c>
      <c r="F368" s="116" t="s">
        <v>2615</v>
      </c>
      <c r="G368" s="115" t="s">
        <v>70</v>
      </c>
      <c r="I368" s="118" t="s">
        <v>2619</v>
      </c>
    </row>
    <row r="369" spans="1:9" x14ac:dyDescent="0.2">
      <c r="A369" s="117" t="s">
        <v>2869</v>
      </c>
      <c r="B369" s="131" t="s">
        <v>2869</v>
      </c>
      <c r="C369" s="117" t="s">
        <v>913</v>
      </c>
      <c r="D369" s="116" t="s">
        <v>2856</v>
      </c>
      <c r="E369" s="116" t="s">
        <v>2614</v>
      </c>
      <c r="F369" s="116" t="s">
        <v>2708</v>
      </c>
      <c r="G369" s="115" t="s">
        <v>2868</v>
      </c>
      <c r="I369" s="118" t="s">
        <v>2619</v>
      </c>
    </row>
    <row r="370" spans="1:9" x14ac:dyDescent="0.2">
      <c r="A370" s="117" t="s">
        <v>2859</v>
      </c>
      <c r="B370" s="131" t="s">
        <v>2859</v>
      </c>
      <c r="C370" s="117" t="s">
        <v>913</v>
      </c>
      <c r="D370" s="116" t="s">
        <v>2856</v>
      </c>
      <c r="E370" s="116" t="s">
        <v>2614</v>
      </c>
      <c r="F370" s="116" t="s">
        <v>2620</v>
      </c>
      <c r="G370" s="115" t="s">
        <v>2858</v>
      </c>
      <c r="H370" s="118" t="s">
        <v>2860</v>
      </c>
      <c r="I370" s="118" t="s">
        <v>2619</v>
      </c>
    </row>
    <row r="371" spans="1:9" x14ac:dyDescent="0.2">
      <c r="A371" s="117" t="s">
        <v>6635</v>
      </c>
      <c r="B371" s="131" t="s">
        <v>6635</v>
      </c>
      <c r="C371" s="117" t="s">
        <v>992</v>
      </c>
      <c r="D371" s="116" t="s">
        <v>6091</v>
      </c>
      <c r="E371" s="116" t="s">
        <v>3150</v>
      </c>
      <c r="F371" s="116" t="s">
        <v>6633</v>
      </c>
      <c r="G371" s="115" t="s">
        <v>6634</v>
      </c>
      <c r="H371" s="118" t="s">
        <v>6097</v>
      </c>
      <c r="I371" s="118" t="s">
        <v>2619</v>
      </c>
    </row>
    <row r="372" spans="1:9" x14ac:dyDescent="0.2">
      <c r="A372" s="117" t="s">
        <v>5709</v>
      </c>
      <c r="B372" s="131" t="s">
        <v>5709</v>
      </c>
      <c r="C372" s="117" t="s">
        <v>962</v>
      </c>
      <c r="D372" s="116" t="s">
        <v>5699</v>
      </c>
      <c r="E372" s="116" t="s">
        <v>2614</v>
      </c>
      <c r="F372" s="116" t="s">
        <v>2623</v>
      </c>
      <c r="G372" s="115" t="s">
        <v>5708</v>
      </c>
      <c r="H372" s="118" t="s">
        <v>5701</v>
      </c>
      <c r="I372" s="118" t="s">
        <v>2619</v>
      </c>
    </row>
    <row r="373" spans="1:9" x14ac:dyDescent="0.2">
      <c r="A373" s="117" t="s">
        <v>10734</v>
      </c>
      <c r="B373" s="131" t="s">
        <v>10734</v>
      </c>
      <c r="C373" s="117" t="s">
        <v>1173</v>
      </c>
      <c r="D373" s="116" t="s">
        <v>10724</v>
      </c>
      <c r="E373" s="116" t="s">
        <v>2614</v>
      </c>
      <c r="F373" s="116" t="s">
        <v>2669</v>
      </c>
      <c r="G373" s="115" t="s">
        <v>10733</v>
      </c>
      <c r="H373" s="118" t="s">
        <v>10726</v>
      </c>
      <c r="I373" s="118" t="s">
        <v>2619</v>
      </c>
    </row>
    <row r="374" spans="1:9" x14ac:dyDescent="0.2">
      <c r="A374" s="117" t="s">
        <v>14214</v>
      </c>
      <c r="B374" s="131" t="s">
        <v>14214</v>
      </c>
      <c r="C374" s="117" t="s">
        <v>1439</v>
      </c>
      <c r="D374" s="116" t="s">
        <v>14154</v>
      </c>
      <c r="E374" s="116" t="s">
        <v>2660</v>
      </c>
      <c r="F374" s="116" t="s">
        <v>3022</v>
      </c>
      <c r="G374" s="115" t="s">
        <v>14213</v>
      </c>
      <c r="H374" s="118" t="s">
        <v>14163</v>
      </c>
      <c r="I374" s="118" t="s">
        <v>2619</v>
      </c>
    </row>
    <row r="375" spans="1:9" x14ac:dyDescent="0.2">
      <c r="A375" s="117" t="s">
        <v>3407</v>
      </c>
      <c r="B375" s="131" t="s">
        <v>3407</v>
      </c>
      <c r="C375" s="117" t="s">
        <v>1662</v>
      </c>
      <c r="D375" s="116" t="s">
        <v>3383</v>
      </c>
      <c r="E375" s="116" t="s">
        <v>3116</v>
      </c>
      <c r="F375" s="116" t="s">
        <v>3106</v>
      </c>
      <c r="G375" s="115" t="s">
        <v>3406</v>
      </c>
      <c r="H375" s="118" t="s">
        <v>3385</v>
      </c>
      <c r="I375" s="118" t="s">
        <v>2619</v>
      </c>
    </row>
    <row r="376" spans="1:9" x14ac:dyDescent="0.2">
      <c r="A376" s="117" t="s">
        <v>5332</v>
      </c>
      <c r="B376" s="131" t="s">
        <v>5332</v>
      </c>
      <c r="C376" s="117" t="s">
        <v>976</v>
      </c>
      <c r="D376" s="116" t="s">
        <v>5318</v>
      </c>
      <c r="E376" s="116" t="s">
        <v>2614</v>
      </c>
      <c r="F376" s="116" t="s">
        <v>2656</v>
      </c>
      <c r="G376" s="115" t="s">
        <v>5331</v>
      </c>
      <c r="H376" s="118" t="s">
        <v>5323</v>
      </c>
      <c r="I376" s="118" t="s">
        <v>2619</v>
      </c>
    </row>
    <row r="377" spans="1:9" x14ac:dyDescent="0.2">
      <c r="A377" s="117" t="s">
        <v>6665</v>
      </c>
      <c r="B377" s="131" t="s">
        <v>6665</v>
      </c>
      <c r="C377" s="117" t="s">
        <v>992</v>
      </c>
      <c r="D377" s="116" t="s">
        <v>6091</v>
      </c>
      <c r="E377" s="116" t="s">
        <v>3150</v>
      </c>
      <c r="F377" s="116" t="s">
        <v>6663</v>
      </c>
      <c r="G377" s="115" t="s">
        <v>6664</v>
      </c>
      <c r="H377" s="118" t="s">
        <v>6097</v>
      </c>
      <c r="I377" s="118" t="s">
        <v>2619</v>
      </c>
    </row>
    <row r="378" spans="1:9" x14ac:dyDescent="0.2">
      <c r="A378" s="117" t="s">
        <v>9660</v>
      </c>
      <c r="B378" s="131" t="s">
        <v>9660</v>
      </c>
      <c r="C378" s="117" t="s">
        <v>14384</v>
      </c>
      <c r="D378" s="116" t="s">
        <v>9640</v>
      </c>
      <c r="E378" s="116" t="s">
        <v>2614</v>
      </c>
      <c r="F378" s="116" t="s">
        <v>2669</v>
      </c>
      <c r="G378" s="115" t="s">
        <v>9659</v>
      </c>
      <c r="H378" s="118" t="s">
        <v>9646</v>
      </c>
      <c r="I378" s="118" t="s">
        <v>2619</v>
      </c>
    </row>
    <row r="379" spans="1:9" x14ac:dyDescent="0.2">
      <c r="A379" s="117" t="s">
        <v>10755</v>
      </c>
      <c r="B379" s="131" t="s">
        <v>10755</v>
      </c>
      <c r="C379" s="117" t="s">
        <v>914</v>
      </c>
      <c r="D379" s="116" t="s">
        <v>10754</v>
      </c>
      <c r="E379" s="116" t="s">
        <v>3415</v>
      </c>
      <c r="F379" s="116" t="s">
        <v>2615</v>
      </c>
      <c r="G379" s="115" t="s">
        <v>71</v>
      </c>
      <c r="H379" s="118" t="s">
        <v>10756</v>
      </c>
      <c r="I379" s="118" t="s">
        <v>2619</v>
      </c>
    </row>
    <row r="380" spans="1:9" x14ac:dyDescent="0.2">
      <c r="A380" s="117" t="s">
        <v>10758</v>
      </c>
      <c r="B380" s="131" t="s">
        <v>10758</v>
      </c>
      <c r="C380" s="117" t="s">
        <v>914</v>
      </c>
      <c r="D380" s="116" t="s">
        <v>10754</v>
      </c>
      <c r="E380" s="116" t="s">
        <v>3415</v>
      </c>
      <c r="F380" s="116" t="s">
        <v>2638</v>
      </c>
      <c r="G380" s="115" t="s">
        <v>10757</v>
      </c>
      <c r="H380" s="118" t="s">
        <v>10756</v>
      </c>
      <c r="I380" s="118" t="s">
        <v>2619</v>
      </c>
    </row>
    <row r="381" spans="1:9" x14ac:dyDescent="0.2">
      <c r="A381" s="117" t="s">
        <v>6431</v>
      </c>
      <c r="B381" s="131" t="s">
        <v>6431</v>
      </c>
      <c r="C381" s="117" t="s">
        <v>992</v>
      </c>
      <c r="D381" s="116" t="s">
        <v>6091</v>
      </c>
      <c r="E381" s="116" t="s">
        <v>3150</v>
      </c>
      <c r="F381" s="116" t="s">
        <v>6429</v>
      </c>
      <c r="G381" s="115" t="s">
        <v>6430</v>
      </c>
      <c r="H381" s="118" t="s">
        <v>6097</v>
      </c>
      <c r="I381" s="118" t="s">
        <v>2619</v>
      </c>
    </row>
    <row r="382" spans="1:9" x14ac:dyDescent="0.2">
      <c r="A382" s="117" t="s">
        <v>8939</v>
      </c>
      <c r="B382" s="131" t="s">
        <v>8939</v>
      </c>
      <c r="C382" s="117" t="s">
        <v>1015</v>
      </c>
      <c r="D382" s="116" t="s">
        <v>8909</v>
      </c>
      <c r="E382" s="116" t="s">
        <v>2614</v>
      </c>
      <c r="F382" s="116" t="s">
        <v>2677</v>
      </c>
      <c r="G382" s="115" t="s">
        <v>8938</v>
      </c>
      <c r="H382" s="118" t="s">
        <v>8911</v>
      </c>
      <c r="I382" s="118" t="s">
        <v>2619</v>
      </c>
    </row>
    <row r="383" spans="1:9" x14ac:dyDescent="0.2">
      <c r="A383" s="117" t="s">
        <v>12941</v>
      </c>
      <c r="B383" s="131" t="s">
        <v>12941</v>
      </c>
      <c r="C383" s="117" t="s">
        <v>1057</v>
      </c>
      <c r="D383" s="116" t="s">
        <v>12935</v>
      </c>
      <c r="E383" s="116" t="s">
        <v>3415</v>
      </c>
      <c r="F383" s="116" t="s">
        <v>2716</v>
      </c>
      <c r="G383" s="115" t="s">
        <v>12940</v>
      </c>
      <c r="H383" s="118" t="s">
        <v>12937</v>
      </c>
      <c r="I383" s="118" t="s">
        <v>2619</v>
      </c>
    </row>
    <row r="384" spans="1:9" x14ac:dyDescent="0.2">
      <c r="A384" s="117" t="s">
        <v>9553</v>
      </c>
      <c r="B384" s="131" t="s">
        <v>9553</v>
      </c>
      <c r="C384" s="117" t="s">
        <v>915</v>
      </c>
      <c r="D384" s="116" t="s">
        <v>9549</v>
      </c>
      <c r="E384" s="116" t="s">
        <v>3415</v>
      </c>
      <c r="F384" s="116" t="s">
        <v>2716</v>
      </c>
      <c r="G384" s="115" t="s">
        <v>9552</v>
      </c>
      <c r="H384" s="118" t="s">
        <v>9551</v>
      </c>
      <c r="I384" s="118" t="s">
        <v>2619</v>
      </c>
    </row>
    <row r="385" spans="1:9" x14ac:dyDescent="0.2">
      <c r="A385" s="117" t="s">
        <v>9550</v>
      </c>
      <c r="B385" s="131" t="s">
        <v>9550</v>
      </c>
      <c r="C385" s="117" t="s">
        <v>915</v>
      </c>
      <c r="D385" s="116" t="s">
        <v>9549</v>
      </c>
      <c r="E385" s="116" t="s">
        <v>3415</v>
      </c>
      <c r="F385" s="116" t="s">
        <v>2615</v>
      </c>
      <c r="G385" s="115" t="s">
        <v>72</v>
      </c>
      <c r="H385" s="118" t="s">
        <v>9551</v>
      </c>
      <c r="I385" s="118" t="s">
        <v>2619</v>
      </c>
    </row>
    <row r="386" spans="1:9" x14ac:dyDescent="0.2">
      <c r="A386" s="117" t="s">
        <v>9991</v>
      </c>
      <c r="B386" s="131" t="s">
        <v>9991</v>
      </c>
      <c r="C386" s="117" t="s">
        <v>916</v>
      </c>
      <c r="D386" s="116" t="s">
        <v>9990</v>
      </c>
      <c r="E386" s="116" t="s">
        <v>2614</v>
      </c>
      <c r="F386" s="116" t="s">
        <v>2615</v>
      </c>
      <c r="G386" s="115" t="s">
        <v>73</v>
      </c>
      <c r="H386" s="118" t="s">
        <v>9992</v>
      </c>
      <c r="I386" s="118" t="s">
        <v>2619</v>
      </c>
    </row>
    <row r="387" spans="1:9" x14ac:dyDescent="0.2">
      <c r="A387" s="117" t="s">
        <v>9996</v>
      </c>
      <c r="B387" s="131" t="s">
        <v>9996</v>
      </c>
      <c r="C387" s="117" t="s">
        <v>916</v>
      </c>
      <c r="D387" s="116" t="s">
        <v>9990</v>
      </c>
      <c r="E387" s="116" t="s">
        <v>2614</v>
      </c>
      <c r="F387" s="116" t="s">
        <v>2716</v>
      </c>
      <c r="G387" s="115" t="s">
        <v>9995</v>
      </c>
      <c r="H387" s="118" t="s">
        <v>9992</v>
      </c>
      <c r="I387" s="118" t="s">
        <v>2619</v>
      </c>
    </row>
    <row r="388" spans="1:9" x14ac:dyDescent="0.2">
      <c r="A388" s="117" t="s">
        <v>9994</v>
      </c>
      <c r="B388" s="131" t="s">
        <v>9994</v>
      </c>
      <c r="C388" s="117" t="s">
        <v>916</v>
      </c>
      <c r="D388" s="116" t="s">
        <v>9990</v>
      </c>
      <c r="E388" s="116" t="s">
        <v>2614</v>
      </c>
      <c r="F388" s="116" t="s">
        <v>2638</v>
      </c>
      <c r="G388" s="115" t="s">
        <v>9993</v>
      </c>
      <c r="H388" s="118" t="s">
        <v>9992</v>
      </c>
      <c r="I388" s="118" t="s">
        <v>2619</v>
      </c>
    </row>
    <row r="389" spans="1:9" x14ac:dyDescent="0.2">
      <c r="A389" s="117" t="s">
        <v>10823</v>
      </c>
      <c r="B389" s="131" t="s">
        <v>10823</v>
      </c>
      <c r="C389" s="117" t="s">
        <v>917</v>
      </c>
      <c r="D389" s="116" t="s">
        <v>10822</v>
      </c>
      <c r="E389" s="116" t="s">
        <v>3056</v>
      </c>
      <c r="F389" s="116" t="s">
        <v>2615</v>
      </c>
      <c r="G389" s="115" t="s">
        <v>74</v>
      </c>
      <c r="H389" s="118" t="s">
        <v>10824</v>
      </c>
      <c r="I389" s="118" t="s">
        <v>2619</v>
      </c>
    </row>
    <row r="390" spans="1:9" x14ac:dyDescent="0.2">
      <c r="A390" s="117" t="s">
        <v>10771</v>
      </c>
      <c r="B390" s="131" t="s">
        <v>10771</v>
      </c>
      <c r="C390" s="117" t="s">
        <v>918</v>
      </c>
      <c r="D390" s="116" t="s">
        <v>10767</v>
      </c>
      <c r="E390" s="116" t="s">
        <v>3415</v>
      </c>
      <c r="F390" s="116" t="s">
        <v>2638</v>
      </c>
      <c r="G390" s="115" t="s">
        <v>10770</v>
      </c>
      <c r="H390" s="118" t="s">
        <v>10769</v>
      </c>
      <c r="I390" s="118" t="s">
        <v>2619</v>
      </c>
    </row>
    <row r="391" spans="1:9" x14ac:dyDescent="0.2">
      <c r="A391" s="117" t="s">
        <v>10773</v>
      </c>
      <c r="B391" s="131" t="s">
        <v>10773</v>
      </c>
      <c r="C391" s="117" t="s">
        <v>918</v>
      </c>
      <c r="D391" s="116" t="s">
        <v>10767</v>
      </c>
      <c r="E391" s="116" t="s">
        <v>3415</v>
      </c>
      <c r="F391" s="116" t="s">
        <v>2623</v>
      </c>
      <c r="G391" s="115" t="s">
        <v>10772</v>
      </c>
      <c r="H391" s="118" t="s">
        <v>10769</v>
      </c>
      <c r="I391" s="118" t="s">
        <v>2619</v>
      </c>
    </row>
    <row r="392" spans="1:9" x14ac:dyDescent="0.2">
      <c r="A392" s="117" t="s">
        <v>10768</v>
      </c>
      <c r="B392" s="131" t="s">
        <v>10768</v>
      </c>
      <c r="C392" s="117" t="s">
        <v>918</v>
      </c>
      <c r="D392" s="116" t="s">
        <v>10767</v>
      </c>
      <c r="E392" s="116" t="s">
        <v>3415</v>
      </c>
      <c r="F392" s="116" t="s">
        <v>2615</v>
      </c>
      <c r="G392" s="115" t="s">
        <v>75</v>
      </c>
      <c r="H392" s="118" t="s">
        <v>10769</v>
      </c>
      <c r="I392" s="118" t="s">
        <v>2619</v>
      </c>
    </row>
    <row r="393" spans="1:9" x14ac:dyDescent="0.2">
      <c r="A393" s="117" t="s">
        <v>10775</v>
      </c>
      <c r="B393" s="131" t="s">
        <v>10775</v>
      </c>
      <c r="C393" s="117" t="s">
        <v>918</v>
      </c>
      <c r="D393" s="116" t="s">
        <v>10767</v>
      </c>
      <c r="E393" s="116" t="s">
        <v>3415</v>
      </c>
      <c r="F393" s="116" t="s">
        <v>2641</v>
      </c>
      <c r="G393" s="115" t="s">
        <v>10774</v>
      </c>
      <c r="H393" s="118" t="s">
        <v>10769</v>
      </c>
      <c r="I393" s="118" t="s">
        <v>2619</v>
      </c>
    </row>
    <row r="394" spans="1:9" x14ac:dyDescent="0.2">
      <c r="A394" s="117" t="s">
        <v>10826</v>
      </c>
      <c r="B394" s="131" t="s">
        <v>10826</v>
      </c>
      <c r="C394" s="117" t="s">
        <v>917</v>
      </c>
      <c r="D394" s="116" t="s">
        <v>10822</v>
      </c>
      <c r="E394" s="116" t="s">
        <v>3056</v>
      </c>
      <c r="F394" s="116" t="s">
        <v>2620</v>
      </c>
      <c r="G394" s="115" t="s">
        <v>10825</v>
      </c>
      <c r="H394" s="118" t="s">
        <v>10824</v>
      </c>
      <c r="I394" s="118" t="s">
        <v>2619</v>
      </c>
    </row>
    <row r="395" spans="1:9" x14ac:dyDescent="0.2">
      <c r="A395" s="117" t="s">
        <v>6641</v>
      </c>
      <c r="B395" s="131" t="s">
        <v>6641</v>
      </c>
      <c r="C395" s="117" t="s">
        <v>992</v>
      </c>
      <c r="D395" s="116" t="s">
        <v>6091</v>
      </c>
      <c r="E395" s="116" t="s">
        <v>3150</v>
      </c>
      <c r="F395" s="116" t="s">
        <v>6639</v>
      </c>
      <c r="G395" s="115" t="s">
        <v>6640</v>
      </c>
      <c r="H395" s="118" t="s">
        <v>6097</v>
      </c>
      <c r="I395" s="118" t="s">
        <v>2619</v>
      </c>
    </row>
    <row r="396" spans="1:9" x14ac:dyDescent="0.2">
      <c r="A396" s="117" t="s">
        <v>11327</v>
      </c>
      <c r="B396" s="131" t="s">
        <v>11327</v>
      </c>
      <c r="C396" s="117" t="s">
        <v>1377</v>
      </c>
      <c r="D396" s="116" t="s">
        <v>11317</v>
      </c>
      <c r="E396" s="116" t="s">
        <v>3415</v>
      </c>
      <c r="F396" s="116" t="s">
        <v>2623</v>
      </c>
      <c r="G396" s="115" t="s">
        <v>11326</v>
      </c>
      <c r="H396" s="118" t="s">
        <v>11328</v>
      </c>
      <c r="I396" s="118" t="s">
        <v>2619</v>
      </c>
    </row>
    <row r="397" spans="1:9" x14ac:dyDescent="0.2">
      <c r="A397" s="117" t="s">
        <v>5835</v>
      </c>
      <c r="B397" s="131" t="s">
        <v>5835</v>
      </c>
      <c r="C397" s="117" t="s">
        <v>919</v>
      </c>
      <c r="D397" s="116" t="s">
        <v>5831</v>
      </c>
      <c r="E397" s="116" t="s">
        <v>3116</v>
      </c>
      <c r="F397" s="116" t="s">
        <v>2716</v>
      </c>
      <c r="G397" s="115" t="s">
        <v>5834</v>
      </c>
      <c r="H397" s="118" t="s">
        <v>5836</v>
      </c>
      <c r="I397" s="118" t="s">
        <v>2619</v>
      </c>
    </row>
    <row r="398" spans="1:9" x14ac:dyDescent="0.2">
      <c r="A398" s="117" t="s">
        <v>5832</v>
      </c>
      <c r="B398" s="131" t="s">
        <v>5832</v>
      </c>
      <c r="C398" s="117" t="s">
        <v>919</v>
      </c>
      <c r="D398" s="116" t="s">
        <v>5831</v>
      </c>
      <c r="E398" s="116" t="s">
        <v>3116</v>
      </c>
      <c r="F398" s="116" t="s">
        <v>2615</v>
      </c>
      <c r="G398" s="115" t="s">
        <v>76</v>
      </c>
      <c r="H398" s="118" t="s">
        <v>5833</v>
      </c>
      <c r="I398" s="118" t="s">
        <v>2619</v>
      </c>
    </row>
    <row r="399" spans="1:9" x14ac:dyDescent="0.2">
      <c r="A399" s="117" t="s">
        <v>5130</v>
      </c>
      <c r="B399" s="131" t="s">
        <v>5130</v>
      </c>
      <c r="C399" s="117" t="s">
        <v>920</v>
      </c>
      <c r="D399" s="116" t="s">
        <v>5129</v>
      </c>
      <c r="E399" s="116" t="s">
        <v>3056</v>
      </c>
      <c r="F399" s="116" t="s">
        <v>2615</v>
      </c>
      <c r="G399" s="115" t="s">
        <v>77</v>
      </c>
      <c r="I399" s="118" t="s">
        <v>2619</v>
      </c>
    </row>
    <row r="400" spans="1:9" x14ac:dyDescent="0.2">
      <c r="A400" s="117" t="s">
        <v>5132</v>
      </c>
      <c r="B400" s="131" t="s">
        <v>5132</v>
      </c>
      <c r="C400" s="117" t="s">
        <v>920</v>
      </c>
      <c r="D400" s="116" t="s">
        <v>5129</v>
      </c>
      <c r="E400" s="116" t="s">
        <v>3056</v>
      </c>
      <c r="F400" s="116" t="s">
        <v>2620</v>
      </c>
      <c r="G400" s="115" t="s">
        <v>5131</v>
      </c>
      <c r="I400" s="118" t="s">
        <v>2619</v>
      </c>
    </row>
    <row r="401" spans="1:9" x14ac:dyDescent="0.2">
      <c r="A401" s="117" t="s">
        <v>6647</v>
      </c>
      <c r="B401" s="131" t="s">
        <v>6647</v>
      </c>
      <c r="C401" s="117" t="s">
        <v>992</v>
      </c>
      <c r="D401" s="116" t="s">
        <v>6091</v>
      </c>
      <c r="E401" s="116" t="s">
        <v>3150</v>
      </c>
      <c r="F401" s="116" t="s">
        <v>6645</v>
      </c>
      <c r="G401" s="115" t="s">
        <v>6646</v>
      </c>
      <c r="H401" s="118" t="s">
        <v>6097</v>
      </c>
      <c r="I401" s="118" t="s">
        <v>2619</v>
      </c>
    </row>
    <row r="402" spans="1:9" x14ac:dyDescent="0.2">
      <c r="A402" s="117" t="s">
        <v>6650</v>
      </c>
      <c r="B402" s="131" t="s">
        <v>6650</v>
      </c>
      <c r="C402" s="117" t="s">
        <v>992</v>
      </c>
      <c r="D402" s="116" t="s">
        <v>6091</v>
      </c>
      <c r="E402" s="116" t="s">
        <v>3150</v>
      </c>
      <c r="F402" s="116" t="s">
        <v>6648</v>
      </c>
      <c r="G402" s="115" t="s">
        <v>6649</v>
      </c>
      <c r="H402" s="118" t="s">
        <v>6097</v>
      </c>
      <c r="I402" s="118" t="s">
        <v>2619</v>
      </c>
    </row>
    <row r="403" spans="1:9" x14ac:dyDescent="0.2">
      <c r="A403" s="117" t="s">
        <v>3663</v>
      </c>
      <c r="B403" s="131" t="s">
        <v>3663</v>
      </c>
      <c r="C403" s="117" t="s">
        <v>1000</v>
      </c>
      <c r="D403" s="116" t="s">
        <v>3652</v>
      </c>
      <c r="E403" s="116" t="s">
        <v>3116</v>
      </c>
      <c r="F403" s="116" t="s">
        <v>2716</v>
      </c>
      <c r="G403" s="115" t="s">
        <v>3662</v>
      </c>
      <c r="H403" s="118" t="s">
        <v>3664</v>
      </c>
      <c r="I403" s="118" t="s">
        <v>2619</v>
      </c>
    </row>
    <row r="404" spans="1:9" x14ac:dyDescent="0.2">
      <c r="A404" s="117" t="s">
        <v>6960</v>
      </c>
      <c r="B404" s="131" t="s">
        <v>6960</v>
      </c>
      <c r="C404" s="117" t="s">
        <v>992</v>
      </c>
      <c r="D404" s="116" t="s">
        <v>6091</v>
      </c>
      <c r="E404" s="116" t="s">
        <v>3150</v>
      </c>
      <c r="F404" s="116" t="s">
        <v>6958</v>
      </c>
      <c r="G404" s="115" t="s">
        <v>6959</v>
      </c>
      <c r="H404" s="118" t="s">
        <v>6097</v>
      </c>
      <c r="I404" s="118" t="s">
        <v>2619</v>
      </c>
    </row>
    <row r="405" spans="1:9" x14ac:dyDescent="0.2">
      <c r="A405" s="117" t="s">
        <v>8831</v>
      </c>
      <c r="B405" s="131" t="s">
        <v>8831</v>
      </c>
      <c r="C405" s="117" t="s">
        <v>14381</v>
      </c>
      <c r="D405" s="116" t="s">
        <v>8822</v>
      </c>
      <c r="E405" s="116" t="s">
        <v>3116</v>
      </c>
      <c r="F405" s="116" t="s">
        <v>2623</v>
      </c>
      <c r="G405" s="115" t="s">
        <v>8830</v>
      </c>
      <c r="H405" s="118" t="s">
        <v>8827</v>
      </c>
      <c r="I405" s="118" t="s">
        <v>2619</v>
      </c>
    </row>
    <row r="406" spans="1:9" x14ac:dyDescent="0.2">
      <c r="A406" s="117" t="s">
        <v>12264</v>
      </c>
      <c r="B406" s="131" t="s">
        <v>12264</v>
      </c>
      <c r="C406" s="117" t="s">
        <v>954</v>
      </c>
      <c r="D406" s="116" t="s">
        <v>12258</v>
      </c>
      <c r="E406" s="116" t="s">
        <v>3116</v>
      </c>
      <c r="F406" s="116" t="s">
        <v>2623</v>
      </c>
      <c r="G406" s="115" t="s">
        <v>12263</v>
      </c>
      <c r="H406" s="118" t="s">
        <v>12260</v>
      </c>
      <c r="I406" s="118" t="s">
        <v>2619</v>
      </c>
    </row>
    <row r="407" spans="1:9" x14ac:dyDescent="0.2">
      <c r="A407" s="117" t="s">
        <v>6653</v>
      </c>
      <c r="B407" s="131" t="s">
        <v>6653</v>
      </c>
      <c r="C407" s="117" t="s">
        <v>992</v>
      </c>
      <c r="D407" s="116" t="s">
        <v>6091</v>
      </c>
      <c r="E407" s="116" t="s">
        <v>3150</v>
      </c>
      <c r="F407" s="116" t="s">
        <v>6651</v>
      </c>
      <c r="G407" s="115" t="s">
        <v>6652</v>
      </c>
      <c r="H407" s="118" t="s">
        <v>6097</v>
      </c>
      <c r="I407" s="118" t="s">
        <v>2619</v>
      </c>
    </row>
    <row r="408" spans="1:9" x14ac:dyDescent="0.2">
      <c r="A408" s="117" t="s">
        <v>5785</v>
      </c>
      <c r="B408" s="131" t="s">
        <v>5785</v>
      </c>
      <c r="C408" s="117" t="s">
        <v>1478</v>
      </c>
      <c r="D408" s="116" t="s">
        <v>5779</v>
      </c>
      <c r="E408" s="116" t="s">
        <v>2614</v>
      </c>
      <c r="F408" s="116" t="s">
        <v>2734</v>
      </c>
      <c r="G408" s="115" t="s">
        <v>5784</v>
      </c>
      <c r="H408" s="118" t="s">
        <v>5781</v>
      </c>
      <c r="I408" s="118" t="s">
        <v>2619</v>
      </c>
    </row>
    <row r="409" spans="1:9" x14ac:dyDescent="0.2">
      <c r="A409" s="117" t="s">
        <v>3975</v>
      </c>
      <c r="B409" s="131" t="s">
        <v>3975</v>
      </c>
      <c r="C409" s="117" t="s">
        <v>1366</v>
      </c>
      <c r="D409" s="116" t="s">
        <v>3964</v>
      </c>
      <c r="E409" s="116" t="s">
        <v>3091</v>
      </c>
      <c r="F409" s="116" t="s">
        <v>2708</v>
      </c>
      <c r="G409" s="115" t="s">
        <v>3974</v>
      </c>
      <c r="I409" s="118" t="s">
        <v>2619</v>
      </c>
    </row>
    <row r="410" spans="1:9" x14ac:dyDescent="0.2">
      <c r="A410" s="117" t="s">
        <v>4443</v>
      </c>
      <c r="B410" s="131" t="s">
        <v>4443</v>
      </c>
      <c r="C410" s="117" t="s">
        <v>1200</v>
      </c>
      <c r="D410" s="116" t="s">
        <v>4437</v>
      </c>
      <c r="E410" s="116" t="s">
        <v>3415</v>
      </c>
      <c r="F410" s="116" t="s">
        <v>2716</v>
      </c>
      <c r="G410" s="115" t="s">
        <v>4442</v>
      </c>
      <c r="H410" s="118" t="s">
        <v>4439</v>
      </c>
      <c r="I410" s="118" t="s">
        <v>2619</v>
      </c>
    </row>
    <row r="411" spans="1:9" x14ac:dyDescent="0.2">
      <c r="A411" s="117" t="s">
        <v>8437</v>
      </c>
      <c r="B411" s="131" t="s">
        <v>8437</v>
      </c>
      <c r="C411" s="117" t="s">
        <v>1307</v>
      </c>
      <c r="D411" s="116" t="s">
        <v>8386</v>
      </c>
      <c r="E411" s="116" t="s">
        <v>2614</v>
      </c>
      <c r="F411" s="116" t="s">
        <v>3022</v>
      </c>
      <c r="G411" s="115" t="s">
        <v>8436</v>
      </c>
      <c r="H411" s="118" t="s">
        <v>8388</v>
      </c>
      <c r="I411" s="118" t="s">
        <v>2619</v>
      </c>
    </row>
    <row r="412" spans="1:9" x14ac:dyDescent="0.2">
      <c r="A412" s="117" t="s">
        <v>6656</v>
      </c>
      <c r="B412" s="131" t="s">
        <v>6656</v>
      </c>
      <c r="C412" s="117" t="s">
        <v>992</v>
      </c>
      <c r="D412" s="116" t="s">
        <v>6091</v>
      </c>
      <c r="E412" s="116" t="s">
        <v>3150</v>
      </c>
      <c r="F412" s="116" t="s">
        <v>6654</v>
      </c>
      <c r="G412" s="115" t="s">
        <v>6655</v>
      </c>
      <c r="H412" s="118" t="s">
        <v>6097</v>
      </c>
      <c r="I412" s="118" t="s">
        <v>2619</v>
      </c>
    </row>
    <row r="413" spans="1:9" x14ac:dyDescent="0.2">
      <c r="A413" s="117" t="s">
        <v>10869</v>
      </c>
      <c r="B413" s="131" t="s">
        <v>10869</v>
      </c>
      <c r="C413" s="117" t="s">
        <v>1116</v>
      </c>
      <c r="D413" s="116" t="s">
        <v>10848</v>
      </c>
      <c r="E413" s="116" t="s">
        <v>2614</v>
      </c>
      <c r="F413" s="116" t="s">
        <v>3022</v>
      </c>
      <c r="G413" s="115" t="s">
        <v>10868</v>
      </c>
      <c r="H413" s="118" t="s">
        <v>10870</v>
      </c>
      <c r="I413" s="118" t="s">
        <v>2619</v>
      </c>
    </row>
    <row r="414" spans="1:9" x14ac:dyDescent="0.2">
      <c r="A414" s="117" t="s">
        <v>11967</v>
      </c>
      <c r="B414" s="131" t="s">
        <v>11967</v>
      </c>
      <c r="C414" s="117" t="s">
        <v>1563</v>
      </c>
      <c r="D414" s="116" t="s">
        <v>11954</v>
      </c>
      <c r="E414" s="116" t="s">
        <v>2614</v>
      </c>
      <c r="F414" s="116" t="s">
        <v>2653</v>
      </c>
      <c r="G414" s="115" t="s">
        <v>11966</v>
      </c>
      <c r="H414" s="118" t="s">
        <v>11956</v>
      </c>
      <c r="I414" s="118" t="s">
        <v>2619</v>
      </c>
    </row>
    <row r="415" spans="1:9" x14ac:dyDescent="0.2">
      <c r="A415" s="117" t="s">
        <v>7806</v>
      </c>
      <c r="B415" s="131" t="s">
        <v>7806</v>
      </c>
      <c r="C415" s="117" t="s">
        <v>992</v>
      </c>
      <c r="D415" s="116" t="s">
        <v>6091</v>
      </c>
      <c r="E415" s="116" t="s">
        <v>3150</v>
      </c>
      <c r="F415" s="116" t="s">
        <v>7804</v>
      </c>
      <c r="G415" s="115" t="s">
        <v>7805</v>
      </c>
      <c r="H415" s="118" t="s">
        <v>6097</v>
      </c>
      <c r="I415" s="118" t="s">
        <v>2619</v>
      </c>
    </row>
    <row r="416" spans="1:9" x14ac:dyDescent="0.2">
      <c r="A416" s="117" t="s">
        <v>12823</v>
      </c>
      <c r="B416" s="131" t="s">
        <v>12823</v>
      </c>
      <c r="C416" s="117" t="s">
        <v>921</v>
      </c>
      <c r="D416" s="116" t="s">
        <v>12822</v>
      </c>
      <c r="E416" s="116" t="s">
        <v>2614</v>
      </c>
      <c r="F416" s="116" t="s">
        <v>2615</v>
      </c>
      <c r="G416" s="115" t="s">
        <v>78</v>
      </c>
      <c r="H416" s="118" t="s">
        <v>12824</v>
      </c>
      <c r="I416" s="118" t="s">
        <v>2619</v>
      </c>
    </row>
    <row r="417" spans="1:9" x14ac:dyDescent="0.2">
      <c r="A417" s="117" t="s">
        <v>12828</v>
      </c>
      <c r="B417" s="131" t="s">
        <v>12828</v>
      </c>
      <c r="C417" s="117" t="s">
        <v>921</v>
      </c>
      <c r="D417" s="116" t="s">
        <v>12822</v>
      </c>
      <c r="E417" s="116" t="s">
        <v>2614</v>
      </c>
      <c r="F417" s="116" t="s">
        <v>2623</v>
      </c>
      <c r="G417" s="115" t="s">
        <v>12827</v>
      </c>
      <c r="H417" s="118" t="s">
        <v>12824</v>
      </c>
      <c r="I417" s="118" t="s">
        <v>2619</v>
      </c>
    </row>
    <row r="418" spans="1:9" x14ac:dyDescent="0.2">
      <c r="A418" s="117" t="s">
        <v>12826</v>
      </c>
      <c r="B418" s="131" t="s">
        <v>12826</v>
      </c>
      <c r="C418" s="117" t="s">
        <v>921</v>
      </c>
      <c r="D418" s="116" t="s">
        <v>12822</v>
      </c>
      <c r="E418" s="116" t="s">
        <v>2614</v>
      </c>
      <c r="F418" s="116" t="s">
        <v>2663</v>
      </c>
      <c r="G418" s="115" t="s">
        <v>12825</v>
      </c>
      <c r="H418" s="118" t="s">
        <v>12824</v>
      </c>
      <c r="I418" s="118" t="s">
        <v>2619</v>
      </c>
    </row>
    <row r="419" spans="1:9" x14ac:dyDescent="0.2">
      <c r="A419" s="117" t="s">
        <v>9634</v>
      </c>
      <c r="B419" s="131" t="s">
        <v>9634</v>
      </c>
      <c r="C419" s="117" t="s">
        <v>1686</v>
      </c>
      <c r="D419" s="116" t="s">
        <v>9616</v>
      </c>
      <c r="E419" s="116" t="s">
        <v>2614</v>
      </c>
      <c r="F419" s="116" t="s">
        <v>2644</v>
      </c>
      <c r="G419" s="115" t="s">
        <v>9633</v>
      </c>
      <c r="H419" s="118" t="s">
        <v>9618</v>
      </c>
      <c r="I419" s="118" t="s">
        <v>2619</v>
      </c>
    </row>
    <row r="420" spans="1:9" x14ac:dyDescent="0.2">
      <c r="A420" s="117" t="s">
        <v>9628</v>
      </c>
      <c r="B420" s="131" t="s">
        <v>9628</v>
      </c>
      <c r="C420" s="117" t="s">
        <v>1686</v>
      </c>
      <c r="D420" s="116" t="s">
        <v>9616</v>
      </c>
      <c r="E420" s="116" t="s">
        <v>2614</v>
      </c>
      <c r="F420" s="116" t="s">
        <v>2669</v>
      </c>
      <c r="G420" s="115" t="s">
        <v>9627</v>
      </c>
      <c r="H420" s="118" t="s">
        <v>9618</v>
      </c>
      <c r="I420" s="118" t="s">
        <v>2619</v>
      </c>
    </row>
    <row r="421" spans="1:9" x14ac:dyDescent="0.2">
      <c r="A421" s="117" t="s">
        <v>5415</v>
      </c>
      <c r="B421" s="131" t="s">
        <v>5415</v>
      </c>
      <c r="C421" s="117" t="s">
        <v>1474</v>
      </c>
      <c r="D421" s="116" t="s">
        <v>5409</v>
      </c>
      <c r="E421" s="116" t="s">
        <v>3415</v>
      </c>
      <c r="F421" s="116" t="s">
        <v>2716</v>
      </c>
      <c r="G421" s="115" t="s">
        <v>5414</v>
      </c>
      <c r="H421" s="118" t="s">
        <v>5411</v>
      </c>
      <c r="I421" s="118" t="s">
        <v>2619</v>
      </c>
    </row>
    <row r="422" spans="1:9" x14ac:dyDescent="0.2">
      <c r="A422" s="117" t="s">
        <v>13634</v>
      </c>
      <c r="B422" s="131" t="s">
        <v>13634</v>
      </c>
      <c r="C422" s="117" t="s">
        <v>1429</v>
      </c>
      <c r="D422" s="116" t="s">
        <v>13628</v>
      </c>
      <c r="E422" s="116" t="s">
        <v>3415</v>
      </c>
      <c r="F422" s="116" t="s">
        <v>3579</v>
      </c>
      <c r="G422" s="115" t="s">
        <v>13633</v>
      </c>
      <c r="H422" s="118" t="s">
        <v>13635</v>
      </c>
      <c r="I422" s="118" t="s">
        <v>2619</v>
      </c>
    </row>
    <row r="423" spans="1:9" x14ac:dyDescent="0.2">
      <c r="A423" s="117" t="s">
        <v>9685</v>
      </c>
      <c r="B423" s="131" t="s">
        <v>9685</v>
      </c>
      <c r="C423" s="117" t="s">
        <v>14384</v>
      </c>
      <c r="D423" s="116" t="s">
        <v>9640</v>
      </c>
      <c r="E423" s="116" t="s">
        <v>2614</v>
      </c>
      <c r="F423" s="116" t="s">
        <v>3022</v>
      </c>
      <c r="G423" s="115" t="s">
        <v>9684</v>
      </c>
      <c r="H423" s="118" t="s">
        <v>9643</v>
      </c>
      <c r="I423" s="118" t="s">
        <v>2619</v>
      </c>
    </row>
    <row r="424" spans="1:9" x14ac:dyDescent="0.2">
      <c r="A424" s="117" t="s">
        <v>8085</v>
      </c>
      <c r="B424" s="131" t="s">
        <v>8085</v>
      </c>
      <c r="C424" s="117" t="s">
        <v>14378</v>
      </c>
      <c r="D424" s="116" t="s">
        <v>8081</v>
      </c>
      <c r="E424" s="116" t="s">
        <v>3150</v>
      </c>
      <c r="F424" s="116" t="s">
        <v>3186</v>
      </c>
      <c r="G424" s="115" t="s">
        <v>79</v>
      </c>
      <c r="H424" s="118" t="s">
        <v>8086</v>
      </c>
      <c r="I424" s="118" t="s">
        <v>2619</v>
      </c>
    </row>
    <row r="425" spans="1:9" x14ac:dyDescent="0.2">
      <c r="A425" s="117" t="s">
        <v>8083</v>
      </c>
      <c r="B425" s="131" t="s">
        <v>8083</v>
      </c>
      <c r="C425" s="117" t="s">
        <v>14378</v>
      </c>
      <c r="D425" s="116" t="s">
        <v>8081</v>
      </c>
      <c r="E425" s="116" t="s">
        <v>3150</v>
      </c>
      <c r="F425" s="116" t="s">
        <v>2615</v>
      </c>
      <c r="G425" s="115" t="s">
        <v>8082</v>
      </c>
      <c r="H425" s="118" t="s">
        <v>8084</v>
      </c>
      <c r="I425" s="118" t="s">
        <v>2619</v>
      </c>
    </row>
    <row r="426" spans="1:9" x14ac:dyDescent="0.2">
      <c r="A426" s="117" t="s">
        <v>7985</v>
      </c>
      <c r="B426" s="131" t="s">
        <v>7985</v>
      </c>
      <c r="C426" s="117" t="s">
        <v>992</v>
      </c>
      <c r="D426" s="116" t="s">
        <v>6091</v>
      </c>
      <c r="E426" s="116" t="s">
        <v>3150</v>
      </c>
      <c r="F426" s="116" t="s">
        <v>7983</v>
      </c>
      <c r="G426" s="115" t="s">
        <v>7984</v>
      </c>
      <c r="I426" s="118" t="s">
        <v>2619</v>
      </c>
    </row>
    <row r="427" spans="1:9" x14ac:dyDescent="0.2">
      <c r="A427" s="117" t="s">
        <v>6465</v>
      </c>
      <c r="B427" s="131" t="s">
        <v>6465</v>
      </c>
      <c r="C427" s="117" t="s">
        <v>992</v>
      </c>
      <c r="D427" s="116" t="s">
        <v>6091</v>
      </c>
      <c r="E427" s="116" t="s">
        <v>3150</v>
      </c>
      <c r="F427" s="116" t="s">
        <v>6463</v>
      </c>
      <c r="G427" s="115" t="s">
        <v>6464</v>
      </c>
      <c r="H427" s="118" t="s">
        <v>6097</v>
      </c>
      <c r="I427" s="118" t="s">
        <v>2619</v>
      </c>
    </row>
    <row r="428" spans="1:9" x14ac:dyDescent="0.2">
      <c r="A428" s="117" t="s">
        <v>8698</v>
      </c>
      <c r="B428" s="131" t="s">
        <v>8698</v>
      </c>
      <c r="C428" s="117" t="s">
        <v>935</v>
      </c>
      <c r="D428" s="116" t="s">
        <v>8692</v>
      </c>
      <c r="E428" s="116" t="s">
        <v>3415</v>
      </c>
      <c r="F428" s="116" t="s">
        <v>2623</v>
      </c>
      <c r="G428" s="115" t="s">
        <v>8697</v>
      </c>
      <c r="H428" s="118" t="s">
        <v>8694</v>
      </c>
      <c r="I428" s="118" t="s">
        <v>2619</v>
      </c>
    </row>
    <row r="429" spans="1:9" x14ac:dyDescent="0.2">
      <c r="A429" s="117" t="s">
        <v>4156</v>
      </c>
      <c r="B429" s="131" t="s">
        <v>4156</v>
      </c>
      <c r="C429" s="117" t="s">
        <v>923</v>
      </c>
      <c r="D429" s="116" t="s">
        <v>4150</v>
      </c>
      <c r="E429" s="116" t="s">
        <v>3415</v>
      </c>
      <c r="F429" s="116" t="s">
        <v>2623</v>
      </c>
      <c r="G429" s="115" t="s">
        <v>4155</v>
      </c>
      <c r="H429" s="118" t="s">
        <v>4154</v>
      </c>
      <c r="I429" s="118" t="s">
        <v>2619</v>
      </c>
    </row>
    <row r="430" spans="1:9" x14ac:dyDescent="0.2">
      <c r="A430" s="117" t="s">
        <v>9061</v>
      </c>
      <c r="B430" s="131" t="s">
        <v>9061</v>
      </c>
      <c r="C430" s="117" t="s">
        <v>1199</v>
      </c>
      <c r="D430" s="116" t="s">
        <v>9031</v>
      </c>
      <c r="E430" s="116" t="s">
        <v>2614</v>
      </c>
      <c r="F430" s="116" t="s">
        <v>2653</v>
      </c>
      <c r="G430" s="115" t="s">
        <v>9060</v>
      </c>
      <c r="H430" s="118" t="s">
        <v>9033</v>
      </c>
      <c r="I430" s="118" t="s">
        <v>2619</v>
      </c>
    </row>
    <row r="431" spans="1:9" x14ac:dyDescent="0.2">
      <c r="A431" s="117" t="s">
        <v>4151</v>
      </c>
      <c r="B431" s="131" t="s">
        <v>4151</v>
      </c>
      <c r="C431" s="117" t="s">
        <v>923</v>
      </c>
      <c r="D431" s="116" t="s">
        <v>4150</v>
      </c>
      <c r="E431" s="116" t="s">
        <v>3415</v>
      </c>
      <c r="F431" s="116" t="s">
        <v>2615</v>
      </c>
      <c r="G431" s="115" t="s">
        <v>80</v>
      </c>
      <c r="I431" s="118" t="s">
        <v>2619</v>
      </c>
    </row>
    <row r="432" spans="1:9" x14ac:dyDescent="0.2">
      <c r="A432" s="117" t="s">
        <v>13242</v>
      </c>
      <c r="B432" s="131" t="s">
        <v>13242</v>
      </c>
      <c r="C432" s="117" t="s">
        <v>924</v>
      </c>
      <c r="D432" s="116" t="s">
        <v>13241</v>
      </c>
      <c r="E432" s="116" t="s">
        <v>2660</v>
      </c>
      <c r="F432" s="116" t="s">
        <v>2615</v>
      </c>
      <c r="G432" s="115" t="s">
        <v>81</v>
      </c>
      <c r="H432" s="118" t="s">
        <v>13243</v>
      </c>
      <c r="I432" s="118" t="s">
        <v>2619</v>
      </c>
    </row>
    <row r="433" spans="1:9" x14ac:dyDescent="0.2">
      <c r="A433" s="117" t="s">
        <v>9437</v>
      </c>
      <c r="B433" s="131" t="s">
        <v>9437</v>
      </c>
      <c r="C433" s="117" t="s">
        <v>1299</v>
      </c>
      <c r="D433" s="116" t="s">
        <v>9416</v>
      </c>
      <c r="E433" s="116" t="s">
        <v>2614</v>
      </c>
      <c r="F433" s="116" t="s">
        <v>2818</v>
      </c>
      <c r="G433" s="115" t="s">
        <v>9436</v>
      </c>
      <c r="H433" s="118" t="s">
        <v>9438</v>
      </c>
      <c r="I433" s="118" t="s">
        <v>2619</v>
      </c>
    </row>
    <row r="434" spans="1:9" x14ac:dyDescent="0.2">
      <c r="A434" s="117" t="s">
        <v>6407</v>
      </c>
      <c r="B434" s="131" t="s">
        <v>6407</v>
      </c>
      <c r="C434" s="117" t="s">
        <v>992</v>
      </c>
      <c r="D434" s="116" t="s">
        <v>6091</v>
      </c>
      <c r="E434" s="116" t="s">
        <v>3150</v>
      </c>
      <c r="F434" s="116" t="s">
        <v>6405</v>
      </c>
      <c r="G434" s="115" t="s">
        <v>6406</v>
      </c>
      <c r="H434" s="118" t="s">
        <v>6097</v>
      </c>
      <c r="I434" s="118" t="s">
        <v>2619</v>
      </c>
    </row>
    <row r="435" spans="1:9" x14ac:dyDescent="0.2">
      <c r="A435" s="117" t="s">
        <v>4848</v>
      </c>
      <c r="B435" s="131" t="s">
        <v>4848</v>
      </c>
      <c r="C435" s="117" t="s">
        <v>1166</v>
      </c>
      <c r="D435" s="116" t="s">
        <v>4844</v>
      </c>
      <c r="E435" s="116" t="s">
        <v>3415</v>
      </c>
      <c r="F435" s="116" t="s">
        <v>2638</v>
      </c>
      <c r="G435" s="115" t="s">
        <v>4847</v>
      </c>
      <c r="H435" s="118" t="s">
        <v>4846</v>
      </c>
      <c r="I435" s="118" t="s">
        <v>2619</v>
      </c>
    </row>
    <row r="436" spans="1:9" x14ac:dyDescent="0.2">
      <c r="A436" s="117" t="s">
        <v>14290</v>
      </c>
      <c r="B436" s="131" t="s">
        <v>14290</v>
      </c>
      <c r="C436" s="117" t="s">
        <v>1626</v>
      </c>
      <c r="D436" s="116" t="s">
        <v>14280</v>
      </c>
      <c r="E436" s="116" t="s">
        <v>2614</v>
      </c>
      <c r="F436" s="116" t="s">
        <v>3470</v>
      </c>
      <c r="G436" s="115" t="s">
        <v>4847</v>
      </c>
      <c r="H436" s="118" t="s">
        <v>14282</v>
      </c>
      <c r="I436" s="118" t="s">
        <v>2619</v>
      </c>
    </row>
    <row r="437" spans="1:9" x14ac:dyDescent="0.2">
      <c r="A437" s="117" t="s">
        <v>3182</v>
      </c>
      <c r="B437" s="131" t="s">
        <v>3182</v>
      </c>
      <c r="C437" s="117" t="s">
        <v>1509</v>
      </c>
      <c r="D437" s="116" t="s">
        <v>3149</v>
      </c>
      <c r="E437" s="116" t="s">
        <v>3150</v>
      </c>
      <c r="F437" s="116" t="s">
        <v>3180</v>
      </c>
      <c r="G437" s="115" t="s">
        <v>3181</v>
      </c>
      <c r="H437" s="118" t="s">
        <v>3152</v>
      </c>
      <c r="I437" s="118" t="s">
        <v>2619</v>
      </c>
    </row>
    <row r="438" spans="1:9" x14ac:dyDescent="0.2">
      <c r="A438" s="117" t="s">
        <v>4993</v>
      </c>
      <c r="B438" s="131" t="s">
        <v>4993</v>
      </c>
      <c r="C438" s="117" t="s">
        <v>925</v>
      </c>
      <c r="D438" s="116" t="s">
        <v>4989</v>
      </c>
      <c r="E438" s="116" t="s">
        <v>3415</v>
      </c>
      <c r="F438" s="116" t="s">
        <v>2694</v>
      </c>
      <c r="G438" s="115" t="s">
        <v>4992</v>
      </c>
      <c r="H438" s="118" t="s">
        <v>4991</v>
      </c>
      <c r="I438" s="118" t="s">
        <v>2619</v>
      </c>
    </row>
    <row r="439" spans="1:9" x14ac:dyDescent="0.2">
      <c r="A439" s="117" t="s">
        <v>4995</v>
      </c>
      <c r="B439" s="131" t="s">
        <v>4995</v>
      </c>
      <c r="C439" s="117" t="s">
        <v>925</v>
      </c>
      <c r="D439" s="116" t="s">
        <v>4989</v>
      </c>
      <c r="E439" s="116" t="s">
        <v>3415</v>
      </c>
      <c r="F439" s="116" t="s">
        <v>2716</v>
      </c>
      <c r="G439" s="115" t="s">
        <v>4994</v>
      </c>
      <c r="H439" s="118" t="s">
        <v>4991</v>
      </c>
      <c r="I439" s="118" t="s">
        <v>2619</v>
      </c>
    </row>
    <row r="440" spans="1:9" x14ac:dyDescent="0.2">
      <c r="A440" s="117" t="s">
        <v>4990</v>
      </c>
      <c r="B440" s="131" t="s">
        <v>4990</v>
      </c>
      <c r="C440" s="117" t="s">
        <v>925</v>
      </c>
      <c r="D440" s="116" t="s">
        <v>4989</v>
      </c>
      <c r="E440" s="116" t="s">
        <v>3415</v>
      </c>
      <c r="F440" s="116" t="s">
        <v>2615</v>
      </c>
      <c r="G440" s="115" t="s">
        <v>82</v>
      </c>
      <c r="H440" s="118" t="s">
        <v>4991</v>
      </c>
      <c r="I440" s="118" t="s">
        <v>2619</v>
      </c>
    </row>
    <row r="441" spans="1:9" x14ac:dyDescent="0.2">
      <c r="A441" s="117" t="s">
        <v>6659</v>
      </c>
      <c r="B441" s="131" t="s">
        <v>6659</v>
      </c>
      <c r="C441" s="117" t="s">
        <v>992</v>
      </c>
      <c r="D441" s="116" t="s">
        <v>6091</v>
      </c>
      <c r="E441" s="116" t="s">
        <v>3150</v>
      </c>
      <c r="F441" s="116" t="s">
        <v>6657</v>
      </c>
      <c r="G441" s="115" t="s">
        <v>6658</v>
      </c>
      <c r="H441" s="118" t="s">
        <v>6097</v>
      </c>
      <c r="I441" s="118" t="s">
        <v>2619</v>
      </c>
    </row>
    <row r="442" spans="1:9" x14ac:dyDescent="0.2">
      <c r="A442" s="117" t="s">
        <v>2690</v>
      </c>
      <c r="B442" s="131" t="s">
        <v>2690</v>
      </c>
      <c r="C442" s="117" t="s">
        <v>926</v>
      </c>
      <c r="D442" s="116" t="s">
        <v>2689</v>
      </c>
      <c r="E442" s="116" t="s">
        <v>2614</v>
      </c>
      <c r="F442" s="116" t="s">
        <v>2615</v>
      </c>
      <c r="G442" s="115" t="s">
        <v>83</v>
      </c>
      <c r="H442" s="118" t="s">
        <v>2691</v>
      </c>
      <c r="I442" s="118" t="s">
        <v>2619</v>
      </c>
    </row>
    <row r="443" spans="1:9" x14ac:dyDescent="0.2">
      <c r="A443" s="117" t="s">
        <v>2698</v>
      </c>
      <c r="B443" s="131" t="s">
        <v>2698</v>
      </c>
      <c r="C443" s="117" t="s">
        <v>926</v>
      </c>
      <c r="D443" s="116" t="s">
        <v>2689</v>
      </c>
      <c r="E443" s="116" t="s">
        <v>2614</v>
      </c>
      <c r="F443" s="116" t="s">
        <v>2623</v>
      </c>
      <c r="G443" s="115" t="s">
        <v>2697</v>
      </c>
      <c r="H443" s="118" t="s">
        <v>2691</v>
      </c>
      <c r="I443" s="118" t="s">
        <v>2619</v>
      </c>
    </row>
    <row r="444" spans="1:9" x14ac:dyDescent="0.2">
      <c r="A444" s="117" t="s">
        <v>2693</v>
      </c>
      <c r="B444" s="131" t="s">
        <v>2693</v>
      </c>
      <c r="C444" s="117" t="s">
        <v>926</v>
      </c>
      <c r="D444" s="116" t="s">
        <v>2689</v>
      </c>
      <c r="E444" s="116" t="s">
        <v>2614</v>
      </c>
      <c r="F444" s="116" t="s">
        <v>2620</v>
      </c>
      <c r="G444" s="115" t="s">
        <v>2692</v>
      </c>
      <c r="H444" s="118" t="s">
        <v>2691</v>
      </c>
      <c r="I444" s="118" t="s">
        <v>2619</v>
      </c>
    </row>
    <row r="445" spans="1:9" x14ac:dyDescent="0.2">
      <c r="A445" s="117" t="s">
        <v>2696</v>
      </c>
      <c r="B445" s="131" t="s">
        <v>2696</v>
      </c>
      <c r="C445" s="117" t="s">
        <v>926</v>
      </c>
      <c r="D445" s="116" t="s">
        <v>2689</v>
      </c>
      <c r="E445" s="116" t="s">
        <v>2614</v>
      </c>
      <c r="F445" s="116" t="s">
        <v>2694</v>
      </c>
      <c r="G445" s="115" t="s">
        <v>2695</v>
      </c>
      <c r="H445" s="118" t="s">
        <v>2691</v>
      </c>
      <c r="I445" s="118" t="s">
        <v>2619</v>
      </c>
    </row>
    <row r="446" spans="1:9" x14ac:dyDescent="0.2">
      <c r="A446" s="117" t="s">
        <v>7208</v>
      </c>
      <c r="B446" s="131" t="s">
        <v>7208</v>
      </c>
      <c r="C446" s="117" t="s">
        <v>992</v>
      </c>
      <c r="D446" s="116" t="s">
        <v>6091</v>
      </c>
      <c r="E446" s="116" t="s">
        <v>3150</v>
      </c>
      <c r="F446" s="116" t="s">
        <v>7206</v>
      </c>
      <c r="G446" s="115" t="s">
        <v>7207</v>
      </c>
      <c r="H446" s="118" t="s">
        <v>6097</v>
      </c>
      <c r="I446" s="118" t="s">
        <v>2619</v>
      </c>
    </row>
    <row r="447" spans="1:9" x14ac:dyDescent="0.2">
      <c r="A447" s="117" t="s">
        <v>6662</v>
      </c>
      <c r="B447" s="131" t="s">
        <v>6662</v>
      </c>
      <c r="C447" s="117" t="s">
        <v>992</v>
      </c>
      <c r="D447" s="116" t="s">
        <v>6091</v>
      </c>
      <c r="E447" s="116" t="s">
        <v>3150</v>
      </c>
      <c r="F447" s="116" t="s">
        <v>6660</v>
      </c>
      <c r="G447" s="115" t="s">
        <v>6661</v>
      </c>
      <c r="H447" s="118" t="s">
        <v>6097</v>
      </c>
      <c r="I447" s="118" t="s">
        <v>2619</v>
      </c>
    </row>
    <row r="448" spans="1:9" x14ac:dyDescent="0.2">
      <c r="A448" s="117" t="s">
        <v>2968</v>
      </c>
      <c r="B448" s="131" t="s">
        <v>2968</v>
      </c>
      <c r="C448" s="117" t="s">
        <v>927</v>
      </c>
      <c r="D448" s="116" t="s">
        <v>2967</v>
      </c>
      <c r="E448" s="116" t="s">
        <v>2614</v>
      </c>
      <c r="F448" s="116" t="s">
        <v>2615</v>
      </c>
      <c r="G448" s="115" t="s">
        <v>84</v>
      </c>
      <c r="H448" s="118" t="s">
        <v>2969</v>
      </c>
      <c r="I448" s="118" t="s">
        <v>2619</v>
      </c>
    </row>
    <row r="449" spans="1:9" x14ac:dyDescent="0.2">
      <c r="A449" s="117" t="s">
        <v>2975</v>
      </c>
      <c r="B449" s="131" t="s">
        <v>2975</v>
      </c>
      <c r="C449" s="117" t="s">
        <v>927</v>
      </c>
      <c r="D449" s="116" t="s">
        <v>2967</v>
      </c>
      <c r="E449" s="116" t="s">
        <v>2614</v>
      </c>
      <c r="F449" s="116" t="s">
        <v>2716</v>
      </c>
      <c r="G449" s="115" t="s">
        <v>2974</v>
      </c>
      <c r="H449" s="118" t="s">
        <v>2969</v>
      </c>
      <c r="I449" s="118" t="s">
        <v>2619</v>
      </c>
    </row>
    <row r="450" spans="1:9" x14ac:dyDescent="0.2">
      <c r="A450" s="117" t="s">
        <v>2971</v>
      </c>
      <c r="B450" s="131" t="s">
        <v>2971</v>
      </c>
      <c r="C450" s="117" t="s">
        <v>927</v>
      </c>
      <c r="D450" s="116" t="s">
        <v>2967</v>
      </c>
      <c r="E450" s="116" t="s">
        <v>2614</v>
      </c>
      <c r="F450" s="116" t="s">
        <v>2663</v>
      </c>
      <c r="G450" s="115" t="s">
        <v>2970</v>
      </c>
      <c r="H450" s="118" t="s">
        <v>2969</v>
      </c>
      <c r="I450" s="118" t="s">
        <v>2619</v>
      </c>
    </row>
    <row r="451" spans="1:9" x14ac:dyDescent="0.2">
      <c r="A451" s="117" t="s">
        <v>2973</v>
      </c>
      <c r="B451" s="131" t="s">
        <v>2973</v>
      </c>
      <c r="C451" s="117" t="s">
        <v>927</v>
      </c>
      <c r="D451" s="116" t="s">
        <v>2967</v>
      </c>
      <c r="E451" s="116" t="s">
        <v>2614</v>
      </c>
      <c r="F451" s="116" t="s">
        <v>2638</v>
      </c>
      <c r="G451" s="115" t="s">
        <v>2972</v>
      </c>
      <c r="H451" s="118" t="s">
        <v>2969</v>
      </c>
      <c r="I451" s="118" t="s">
        <v>2619</v>
      </c>
    </row>
    <row r="452" spans="1:9" x14ac:dyDescent="0.2">
      <c r="A452" s="117" t="s">
        <v>9314</v>
      </c>
      <c r="B452" s="131" t="s">
        <v>9314</v>
      </c>
      <c r="C452" s="117" t="s">
        <v>949</v>
      </c>
      <c r="D452" s="116" t="s">
        <v>9300</v>
      </c>
      <c r="E452" s="116" t="s">
        <v>2614</v>
      </c>
      <c r="F452" s="116" t="s">
        <v>3022</v>
      </c>
      <c r="G452" s="115" t="s">
        <v>9313</v>
      </c>
      <c r="H452" s="118" t="s">
        <v>9302</v>
      </c>
      <c r="I452" s="118" t="s">
        <v>2619</v>
      </c>
    </row>
    <row r="453" spans="1:9" x14ac:dyDescent="0.2">
      <c r="A453" s="117" t="s">
        <v>14259</v>
      </c>
      <c r="B453" s="131" t="s">
        <v>14259</v>
      </c>
      <c r="C453" s="117" t="s">
        <v>1670</v>
      </c>
      <c r="D453" s="116" t="s">
        <v>14251</v>
      </c>
      <c r="E453" s="116" t="s">
        <v>2614</v>
      </c>
      <c r="F453" s="116" t="s">
        <v>2641</v>
      </c>
      <c r="G453" s="115" t="s">
        <v>14258</v>
      </c>
      <c r="H453" s="118" t="s">
        <v>14253</v>
      </c>
      <c r="I453" s="118" t="s">
        <v>2619</v>
      </c>
    </row>
    <row r="454" spans="1:9" x14ac:dyDescent="0.2">
      <c r="A454" s="117" t="s">
        <v>6692</v>
      </c>
      <c r="B454" s="131" t="s">
        <v>6692</v>
      </c>
      <c r="C454" s="117" t="s">
        <v>992</v>
      </c>
      <c r="D454" s="116" t="s">
        <v>6091</v>
      </c>
      <c r="E454" s="116" t="s">
        <v>3150</v>
      </c>
      <c r="F454" s="116" t="s">
        <v>6690</v>
      </c>
      <c r="G454" s="115" t="s">
        <v>6691</v>
      </c>
      <c r="H454" s="118" t="s">
        <v>6097</v>
      </c>
      <c r="I454" s="118" t="s">
        <v>2619</v>
      </c>
    </row>
    <row r="455" spans="1:9" x14ac:dyDescent="0.2">
      <c r="A455" s="117" t="s">
        <v>11853</v>
      </c>
      <c r="B455" s="131" t="s">
        <v>11853</v>
      </c>
      <c r="C455" s="117" t="s">
        <v>928</v>
      </c>
      <c r="D455" s="116" t="s">
        <v>11852</v>
      </c>
      <c r="E455" s="116" t="s">
        <v>2614</v>
      </c>
      <c r="F455" s="116" t="s">
        <v>2615</v>
      </c>
      <c r="G455" s="115" t="s">
        <v>85</v>
      </c>
      <c r="H455" s="118" t="s">
        <v>11854</v>
      </c>
      <c r="I455" s="118" t="s">
        <v>2619</v>
      </c>
    </row>
    <row r="456" spans="1:9" x14ac:dyDescent="0.2">
      <c r="A456" s="117" t="s">
        <v>11858</v>
      </c>
      <c r="B456" s="131" t="s">
        <v>11858</v>
      </c>
      <c r="C456" s="117" t="s">
        <v>928</v>
      </c>
      <c r="D456" s="116" t="s">
        <v>11852</v>
      </c>
      <c r="E456" s="116" t="s">
        <v>2614</v>
      </c>
      <c r="F456" s="116" t="s">
        <v>2716</v>
      </c>
      <c r="G456" s="115" t="s">
        <v>11857</v>
      </c>
      <c r="I456" s="118" t="s">
        <v>2619</v>
      </c>
    </row>
    <row r="457" spans="1:9" x14ac:dyDescent="0.2">
      <c r="A457" s="117" t="s">
        <v>11856</v>
      </c>
      <c r="B457" s="131" t="s">
        <v>11856</v>
      </c>
      <c r="C457" s="117" t="s">
        <v>928</v>
      </c>
      <c r="D457" s="116" t="s">
        <v>11852</v>
      </c>
      <c r="E457" s="116" t="s">
        <v>2614</v>
      </c>
      <c r="F457" s="116" t="s">
        <v>2620</v>
      </c>
      <c r="G457" s="115" t="s">
        <v>11855</v>
      </c>
      <c r="I457" s="118" t="s">
        <v>2619</v>
      </c>
    </row>
    <row r="458" spans="1:9" x14ac:dyDescent="0.2">
      <c r="A458" s="117" t="s">
        <v>9114</v>
      </c>
      <c r="B458" s="131" t="s">
        <v>9114</v>
      </c>
      <c r="C458" s="117" t="s">
        <v>1072</v>
      </c>
      <c r="D458" s="116" t="s">
        <v>9108</v>
      </c>
      <c r="E458" s="116" t="s">
        <v>2614</v>
      </c>
      <c r="F458" s="116" t="s">
        <v>2638</v>
      </c>
      <c r="G458" s="115" t="s">
        <v>9113</v>
      </c>
      <c r="H458" s="118" t="s">
        <v>9110</v>
      </c>
      <c r="I458" s="118" t="s">
        <v>2619</v>
      </c>
    </row>
    <row r="459" spans="1:9" x14ac:dyDescent="0.2">
      <c r="A459" s="117" t="s">
        <v>4850</v>
      </c>
      <c r="B459" s="131" t="s">
        <v>4850</v>
      </c>
      <c r="C459" s="117" t="s">
        <v>1166</v>
      </c>
      <c r="D459" s="116" t="s">
        <v>4844</v>
      </c>
      <c r="E459" s="116" t="s">
        <v>3415</v>
      </c>
      <c r="F459" s="116" t="s">
        <v>2716</v>
      </c>
      <c r="G459" s="115" t="s">
        <v>4849</v>
      </c>
      <c r="H459" s="118" t="s">
        <v>4846</v>
      </c>
      <c r="I459" s="118" t="s">
        <v>2619</v>
      </c>
    </row>
    <row r="460" spans="1:9" x14ac:dyDescent="0.2">
      <c r="A460" s="117" t="s">
        <v>6668</v>
      </c>
      <c r="B460" s="131" t="s">
        <v>6668</v>
      </c>
      <c r="C460" s="117" t="s">
        <v>992</v>
      </c>
      <c r="D460" s="116" t="s">
        <v>6091</v>
      </c>
      <c r="E460" s="116" t="s">
        <v>3150</v>
      </c>
      <c r="F460" s="116" t="s">
        <v>6666</v>
      </c>
      <c r="G460" s="115" t="s">
        <v>6667</v>
      </c>
      <c r="H460" s="118" t="s">
        <v>6097</v>
      </c>
      <c r="I460" s="118" t="s">
        <v>2619</v>
      </c>
    </row>
    <row r="461" spans="1:9" x14ac:dyDescent="0.2">
      <c r="A461" s="117" t="s">
        <v>3954</v>
      </c>
      <c r="B461" s="131" t="s">
        <v>3954</v>
      </c>
      <c r="C461" s="117" t="s">
        <v>1607</v>
      </c>
      <c r="D461" s="116" t="s">
        <v>3938</v>
      </c>
      <c r="E461" s="116" t="s">
        <v>3091</v>
      </c>
      <c r="F461" s="116" t="s">
        <v>3952</v>
      </c>
      <c r="G461" s="115" t="s">
        <v>3953</v>
      </c>
      <c r="H461" s="118" t="s">
        <v>3940</v>
      </c>
      <c r="I461" s="118" t="s">
        <v>2619</v>
      </c>
    </row>
    <row r="462" spans="1:9" x14ac:dyDescent="0.2">
      <c r="A462" s="117" t="s">
        <v>9210</v>
      </c>
      <c r="B462" s="131" t="s">
        <v>9210</v>
      </c>
      <c r="C462" s="117" t="s">
        <v>1162</v>
      </c>
      <c r="D462" s="116" t="s">
        <v>9198</v>
      </c>
      <c r="E462" s="116" t="s">
        <v>2614</v>
      </c>
      <c r="F462" s="116" t="s">
        <v>3022</v>
      </c>
      <c r="G462" s="115" t="s">
        <v>9209</v>
      </c>
      <c r="I462" s="118" t="s">
        <v>2619</v>
      </c>
    </row>
    <row r="463" spans="1:9" x14ac:dyDescent="0.2">
      <c r="A463" s="117" t="s">
        <v>9400</v>
      </c>
      <c r="B463" s="131" t="s">
        <v>9400</v>
      </c>
      <c r="C463" s="117" t="s">
        <v>929</v>
      </c>
      <c r="D463" s="116" t="s">
        <v>9397</v>
      </c>
      <c r="E463" s="116" t="s">
        <v>3713</v>
      </c>
      <c r="F463" s="116" t="s">
        <v>2716</v>
      </c>
      <c r="G463" s="115" t="s">
        <v>9399</v>
      </c>
      <c r="I463" s="118" t="s">
        <v>2619</v>
      </c>
    </row>
    <row r="464" spans="1:9" x14ac:dyDescent="0.2">
      <c r="A464" s="117" t="s">
        <v>9398</v>
      </c>
      <c r="B464" s="131" t="s">
        <v>9398</v>
      </c>
      <c r="C464" s="117" t="s">
        <v>929</v>
      </c>
      <c r="D464" s="116" t="s">
        <v>9397</v>
      </c>
      <c r="E464" s="116" t="s">
        <v>3713</v>
      </c>
      <c r="F464" s="116" t="s">
        <v>2615</v>
      </c>
      <c r="G464" s="115" t="s">
        <v>86</v>
      </c>
      <c r="I464" s="118" t="s">
        <v>2619</v>
      </c>
    </row>
    <row r="465" spans="1:9" x14ac:dyDescent="0.2">
      <c r="A465" s="117" t="s">
        <v>11948</v>
      </c>
      <c r="B465" s="131" t="s">
        <v>11948</v>
      </c>
      <c r="C465" s="117" t="s">
        <v>930</v>
      </c>
      <c r="D465" s="116" t="s">
        <v>11947</v>
      </c>
      <c r="E465" s="116" t="s">
        <v>2614</v>
      </c>
      <c r="F465" s="116" t="s">
        <v>2615</v>
      </c>
      <c r="G465" s="115" t="s">
        <v>87</v>
      </c>
      <c r="H465" s="118" t="s">
        <v>11949</v>
      </c>
      <c r="I465" s="118" t="s">
        <v>2619</v>
      </c>
    </row>
    <row r="466" spans="1:9" x14ac:dyDescent="0.2">
      <c r="A466" s="117" t="s">
        <v>11951</v>
      </c>
      <c r="B466" s="131" t="s">
        <v>11951</v>
      </c>
      <c r="C466" s="117" t="s">
        <v>930</v>
      </c>
      <c r="D466" s="116" t="s">
        <v>11947</v>
      </c>
      <c r="E466" s="116" t="s">
        <v>2614</v>
      </c>
      <c r="F466" s="116" t="s">
        <v>2620</v>
      </c>
      <c r="G466" s="115" t="s">
        <v>11950</v>
      </c>
      <c r="H466" s="118" t="s">
        <v>11949</v>
      </c>
      <c r="I466" s="118" t="s">
        <v>2619</v>
      </c>
    </row>
    <row r="467" spans="1:9" x14ac:dyDescent="0.2">
      <c r="A467" s="117" t="s">
        <v>6671</v>
      </c>
      <c r="B467" s="131" t="s">
        <v>6671</v>
      </c>
      <c r="C467" s="117" t="s">
        <v>992</v>
      </c>
      <c r="D467" s="116" t="s">
        <v>6091</v>
      </c>
      <c r="E467" s="116" t="s">
        <v>3150</v>
      </c>
      <c r="F467" s="116" t="s">
        <v>6669</v>
      </c>
      <c r="G467" s="115" t="s">
        <v>6670</v>
      </c>
      <c r="H467" s="118" t="s">
        <v>6097</v>
      </c>
      <c r="I467" s="118" t="s">
        <v>2619</v>
      </c>
    </row>
    <row r="468" spans="1:9" x14ac:dyDescent="0.2">
      <c r="A468" s="117" t="s">
        <v>4458</v>
      </c>
      <c r="B468" s="131" t="s">
        <v>4458</v>
      </c>
      <c r="C468" s="117" t="s">
        <v>931</v>
      </c>
      <c r="D468" s="116" t="s">
        <v>4457</v>
      </c>
      <c r="E468" s="116" t="s">
        <v>3415</v>
      </c>
      <c r="F468" s="116" t="s">
        <v>2615</v>
      </c>
      <c r="G468" s="115" t="s">
        <v>88</v>
      </c>
      <c r="H468" s="118" t="s">
        <v>4459</v>
      </c>
      <c r="I468" s="118" t="s">
        <v>2619</v>
      </c>
    </row>
    <row r="469" spans="1:9" x14ac:dyDescent="0.2">
      <c r="A469" s="117" t="s">
        <v>9886</v>
      </c>
      <c r="B469" s="131" t="s">
        <v>9886</v>
      </c>
      <c r="C469" s="117" t="s">
        <v>932</v>
      </c>
      <c r="D469" s="116" t="s">
        <v>9885</v>
      </c>
      <c r="E469" s="116" t="s">
        <v>2614</v>
      </c>
      <c r="F469" s="116" t="s">
        <v>2615</v>
      </c>
      <c r="G469" s="115" t="s">
        <v>89</v>
      </c>
      <c r="H469" s="118" t="s">
        <v>9887</v>
      </c>
      <c r="I469" s="118" t="s">
        <v>2619</v>
      </c>
    </row>
    <row r="470" spans="1:9" x14ac:dyDescent="0.2">
      <c r="A470" s="117" t="s">
        <v>9895</v>
      </c>
      <c r="B470" s="131" t="s">
        <v>9895</v>
      </c>
      <c r="C470" s="117" t="s">
        <v>932</v>
      </c>
      <c r="D470" s="116" t="s">
        <v>9885</v>
      </c>
      <c r="E470" s="116" t="s">
        <v>2614</v>
      </c>
      <c r="F470" s="116" t="s">
        <v>2653</v>
      </c>
      <c r="G470" s="115" t="s">
        <v>9894</v>
      </c>
      <c r="I470" s="118" t="s">
        <v>2619</v>
      </c>
    </row>
    <row r="471" spans="1:9" x14ac:dyDescent="0.2">
      <c r="A471" s="117" t="s">
        <v>9893</v>
      </c>
      <c r="B471" s="131" t="s">
        <v>9893</v>
      </c>
      <c r="C471" s="117" t="s">
        <v>932</v>
      </c>
      <c r="D471" s="116" t="s">
        <v>9885</v>
      </c>
      <c r="E471" s="116" t="s">
        <v>2614</v>
      </c>
      <c r="F471" s="116" t="s">
        <v>2734</v>
      </c>
      <c r="G471" s="115" t="s">
        <v>9892</v>
      </c>
      <c r="H471" s="118" t="s">
        <v>9887</v>
      </c>
      <c r="I471" s="118" t="s">
        <v>2619</v>
      </c>
    </row>
    <row r="472" spans="1:9" x14ac:dyDescent="0.2">
      <c r="A472" s="117" t="s">
        <v>9889</v>
      </c>
      <c r="B472" s="131" t="s">
        <v>9889</v>
      </c>
      <c r="C472" s="117" t="s">
        <v>932</v>
      </c>
      <c r="D472" s="116" t="s">
        <v>9885</v>
      </c>
      <c r="E472" s="116" t="s">
        <v>2614</v>
      </c>
      <c r="F472" s="116" t="s">
        <v>2620</v>
      </c>
      <c r="G472" s="115" t="s">
        <v>9888</v>
      </c>
      <c r="H472" s="118" t="s">
        <v>9887</v>
      </c>
      <c r="I472" s="118" t="s">
        <v>2619</v>
      </c>
    </row>
    <row r="473" spans="1:9" x14ac:dyDescent="0.2">
      <c r="A473" s="117" t="s">
        <v>9891</v>
      </c>
      <c r="B473" s="131" t="s">
        <v>9891</v>
      </c>
      <c r="C473" s="117" t="s">
        <v>932</v>
      </c>
      <c r="D473" s="116" t="s">
        <v>9885</v>
      </c>
      <c r="E473" s="116" t="s">
        <v>2614</v>
      </c>
      <c r="F473" s="116" t="s">
        <v>2716</v>
      </c>
      <c r="G473" s="115" t="s">
        <v>9890</v>
      </c>
      <c r="H473" s="118" t="s">
        <v>9887</v>
      </c>
      <c r="I473" s="118" t="s">
        <v>2619</v>
      </c>
    </row>
    <row r="474" spans="1:9" x14ac:dyDescent="0.2">
      <c r="A474" s="117" t="s">
        <v>6674</v>
      </c>
      <c r="B474" s="131" t="s">
        <v>6674</v>
      </c>
      <c r="C474" s="117" t="s">
        <v>992</v>
      </c>
      <c r="D474" s="116" t="s">
        <v>6091</v>
      </c>
      <c r="E474" s="116" t="s">
        <v>3150</v>
      </c>
      <c r="F474" s="116" t="s">
        <v>6672</v>
      </c>
      <c r="G474" s="115" t="s">
        <v>6673</v>
      </c>
      <c r="H474" s="118" t="s">
        <v>6097</v>
      </c>
      <c r="I474" s="118" t="s">
        <v>2619</v>
      </c>
    </row>
    <row r="475" spans="1:9" x14ac:dyDescent="0.2">
      <c r="A475" s="117" t="s">
        <v>6677</v>
      </c>
      <c r="B475" s="131" t="s">
        <v>6677</v>
      </c>
      <c r="C475" s="117" t="s">
        <v>992</v>
      </c>
      <c r="D475" s="116" t="s">
        <v>6091</v>
      </c>
      <c r="E475" s="116" t="s">
        <v>3150</v>
      </c>
      <c r="F475" s="116" t="s">
        <v>6675</v>
      </c>
      <c r="G475" s="115" t="s">
        <v>6676</v>
      </c>
      <c r="H475" s="118" t="s">
        <v>6097</v>
      </c>
      <c r="I475" s="118" t="s">
        <v>2619</v>
      </c>
    </row>
    <row r="476" spans="1:9" x14ac:dyDescent="0.2">
      <c r="A476" s="117" t="s">
        <v>6680</v>
      </c>
      <c r="B476" s="131" t="s">
        <v>6680</v>
      </c>
      <c r="C476" s="117" t="s">
        <v>992</v>
      </c>
      <c r="D476" s="116" t="s">
        <v>6091</v>
      </c>
      <c r="E476" s="116" t="s">
        <v>3150</v>
      </c>
      <c r="F476" s="116" t="s">
        <v>6678</v>
      </c>
      <c r="G476" s="115" t="s">
        <v>6679</v>
      </c>
      <c r="H476" s="118" t="s">
        <v>6097</v>
      </c>
      <c r="I476" s="118" t="s">
        <v>2619</v>
      </c>
    </row>
    <row r="477" spans="1:9" x14ac:dyDescent="0.2">
      <c r="A477" s="117" t="s">
        <v>4883</v>
      </c>
      <c r="B477" s="131" t="s">
        <v>4883</v>
      </c>
      <c r="C477" s="117" t="s">
        <v>933</v>
      </c>
      <c r="D477" s="116" t="s">
        <v>4879</v>
      </c>
      <c r="E477" s="116" t="s">
        <v>3415</v>
      </c>
      <c r="F477" s="116" t="s">
        <v>2716</v>
      </c>
      <c r="G477" s="115" t="s">
        <v>4882</v>
      </c>
      <c r="H477" s="118" t="s">
        <v>4884</v>
      </c>
      <c r="I477" s="118" t="s">
        <v>2619</v>
      </c>
    </row>
    <row r="478" spans="1:9" x14ac:dyDescent="0.2">
      <c r="A478" s="117" t="s">
        <v>4880</v>
      </c>
      <c r="B478" s="131" t="s">
        <v>4880</v>
      </c>
      <c r="C478" s="117" t="s">
        <v>933</v>
      </c>
      <c r="D478" s="116" t="s">
        <v>4879</v>
      </c>
      <c r="E478" s="116" t="s">
        <v>3415</v>
      </c>
      <c r="F478" s="116" t="s">
        <v>2615</v>
      </c>
      <c r="G478" s="115" t="s">
        <v>90</v>
      </c>
      <c r="H478" s="118" t="s">
        <v>4881</v>
      </c>
      <c r="I478" s="118" t="s">
        <v>2619</v>
      </c>
    </row>
    <row r="479" spans="1:9" x14ac:dyDescent="0.2">
      <c r="A479" s="117" t="s">
        <v>6683</v>
      </c>
      <c r="B479" s="131" t="s">
        <v>6683</v>
      </c>
      <c r="C479" s="117" t="s">
        <v>992</v>
      </c>
      <c r="D479" s="116" t="s">
        <v>6091</v>
      </c>
      <c r="E479" s="116" t="s">
        <v>3150</v>
      </c>
      <c r="F479" s="116" t="s">
        <v>6681</v>
      </c>
      <c r="G479" s="115" t="s">
        <v>6682</v>
      </c>
      <c r="H479" s="118" t="s">
        <v>6097</v>
      </c>
      <c r="I479" s="118" t="s">
        <v>2619</v>
      </c>
    </row>
    <row r="480" spans="1:9" x14ac:dyDescent="0.2">
      <c r="A480" s="117" t="s">
        <v>6686</v>
      </c>
      <c r="B480" s="131" t="s">
        <v>6686</v>
      </c>
      <c r="C480" s="117" t="s">
        <v>992</v>
      </c>
      <c r="D480" s="116" t="s">
        <v>6091</v>
      </c>
      <c r="E480" s="116" t="s">
        <v>3150</v>
      </c>
      <c r="F480" s="116" t="s">
        <v>6684</v>
      </c>
      <c r="G480" s="115" t="s">
        <v>6685</v>
      </c>
      <c r="H480" s="118" t="s">
        <v>6097</v>
      </c>
      <c r="I480" s="118" t="s">
        <v>2619</v>
      </c>
    </row>
    <row r="481" spans="1:9" x14ac:dyDescent="0.2">
      <c r="A481" s="117" t="s">
        <v>4639</v>
      </c>
      <c r="B481" s="131" t="s">
        <v>4639</v>
      </c>
      <c r="C481" s="117" t="s">
        <v>941</v>
      </c>
      <c r="D481" s="116" t="s">
        <v>4631</v>
      </c>
      <c r="E481" s="116" t="s">
        <v>3415</v>
      </c>
      <c r="F481" s="116" t="s">
        <v>2641</v>
      </c>
      <c r="G481" s="115" t="s">
        <v>4638</v>
      </c>
      <c r="H481" s="118" t="s">
        <v>4633</v>
      </c>
      <c r="I481" s="118" t="s">
        <v>2619</v>
      </c>
    </row>
    <row r="482" spans="1:9" x14ac:dyDescent="0.2">
      <c r="A482" s="117" t="s">
        <v>4635</v>
      </c>
      <c r="B482" s="131" t="s">
        <v>4635</v>
      </c>
      <c r="C482" s="117" t="s">
        <v>941</v>
      </c>
      <c r="D482" s="116" t="s">
        <v>4631</v>
      </c>
      <c r="E482" s="116" t="s">
        <v>3415</v>
      </c>
      <c r="F482" s="116" t="s">
        <v>2716</v>
      </c>
      <c r="G482" s="115" t="s">
        <v>4634</v>
      </c>
      <c r="H482" s="118" t="s">
        <v>4633</v>
      </c>
      <c r="I482" s="118" t="s">
        <v>2619</v>
      </c>
    </row>
    <row r="483" spans="1:9" x14ac:dyDescent="0.2">
      <c r="A483" s="117" t="s">
        <v>8887</v>
      </c>
      <c r="B483" s="131" t="s">
        <v>8887</v>
      </c>
      <c r="C483" s="117" t="s">
        <v>959</v>
      </c>
      <c r="D483" s="116" t="s">
        <v>8882</v>
      </c>
      <c r="E483" s="116" t="s">
        <v>3116</v>
      </c>
      <c r="F483" s="116" t="s">
        <v>2638</v>
      </c>
      <c r="G483" s="115" t="s">
        <v>8886</v>
      </c>
      <c r="H483" s="118" t="s">
        <v>8885</v>
      </c>
      <c r="I483" s="118" t="s">
        <v>2619</v>
      </c>
    </row>
    <row r="484" spans="1:9" x14ac:dyDescent="0.2">
      <c r="A484" s="117" t="s">
        <v>6689</v>
      </c>
      <c r="B484" s="131" t="s">
        <v>6689</v>
      </c>
      <c r="C484" s="117" t="s">
        <v>992</v>
      </c>
      <c r="D484" s="116" t="s">
        <v>6091</v>
      </c>
      <c r="E484" s="116" t="s">
        <v>3150</v>
      </c>
      <c r="F484" s="116" t="s">
        <v>6687</v>
      </c>
      <c r="G484" s="115" t="s">
        <v>6688</v>
      </c>
      <c r="H484" s="118" t="s">
        <v>6097</v>
      </c>
      <c r="I484" s="118" t="s">
        <v>2619</v>
      </c>
    </row>
    <row r="485" spans="1:9" x14ac:dyDescent="0.2">
      <c r="A485" s="117" t="s">
        <v>9803</v>
      </c>
      <c r="B485" s="131" t="s">
        <v>9803</v>
      </c>
      <c r="C485" s="117" t="s">
        <v>934</v>
      </c>
      <c r="D485" s="116" t="s">
        <v>9802</v>
      </c>
      <c r="E485" s="116" t="s">
        <v>2614</v>
      </c>
      <c r="F485" s="116" t="s">
        <v>2615</v>
      </c>
      <c r="G485" s="115" t="s">
        <v>91</v>
      </c>
      <c r="H485" s="118" t="s">
        <v>9804</v>
      </c>
      <c r="I485" s="118" t="s">
        <v>2619</v>
      </c>
    </row>
    <row r="486" spans="1:9" x14ac:dyDescent="0.2">
      <c r="A486" s="117" t="s">
        <v>9811</v>
      </c>
      <c r="B486" s="131" t="s">
        <v>9811</v>
      </c>
      <c r="C486" s="117" t="s">
        <v>934</v>
      </c>
      <c r="D486" s="116" t="s">
        <v>9802</v>
      </c>
      <c r="E486" s="116" t="s">
        <v>2614</v>
      </c>
      <c r="F486" s="116" t="s">
        <v>2641</v>
      </c>
      <c r="G486" s="115" t="s">
        <v>9810</v>
      </c>
      <c r="H486" s="118" t="s">
        <v>9804</v>
      </c>
      <c r="I486" s="118" t="s">
        <v>2619</v>
      </c>
    </row>
    <row r="487" spans="1:9" x14ac:dyDescent="0.2">
      <c r="A487" s="117" t="s">
        <v>9806</v>
      </c>
      <c r="B487" s="131" t="s">
        <v>9806</v>
      </c>
      <c r="C487" s="117" t="s">
        <v>934</v>
      </c>
      <c r="D487" s="116" t="s">
        <v>9802</v>
      </c>
      <c r="E487" s="116" t="s">
        <v>2614</v>
      </c>
      <c r="F487" s="116" t="s">
        <v>2620</v>
      </c>
      <c r="G487" s="115" t="s">
        <v>9805</v>
      </c>
      <c r="H487" s="118" t="s">
        <v>9807</v>
      </c>
      <c r="I487" s="118" t="s">
        <v>2619</v>
      </c>
    </row>
    <row r="488" spans="1:9" x14ac:dyDescent="0.2">
      <c r="A488" s="117" t="s">
        <v>9809</v>
      </c>
      <c r="B488" s="131" t="s">
        <v>9809</v>
      </c>
      <c r="C488" s="117" t="s">
        <v>934</v>
      </c>
      <c r="D488" s="116" t="s">
        <v>9802</v>
      </c>
      <c r="E488" s="116" t="s">
        <v>2614</v>
      </c>
      <c r="F488" s="116" t="s">
        <v>2694</v>
      </c>
      <c r="G488" s="115" t="s">
        <v>9808</v>
      </c>
      <c r="H488" s="118" t="s">
        <v>9804</v>
      </c>
      <c r="I488" s="118" t="s">
        <v>2619</v>
      </c>
    </row>
    <row r="489" spans="1:9" x14ac:dyDescent="0.2">
      <c r="A489" s="117" t="s">
        <v>13456</v>
      </c>
      <c r="B489" s="131" t="s">
        <v>13456</v>
      </c>
      <c r="C489" s="117" t="s">
        <v>1569</v>
      </c>
      <c r="D489" s="116" t="s">
        <v>13433</v>
      </c>
      <c r="E489" s="116" t="s">
        <v>3150</v>
      </c>
      <c r="F489" s="116" t="s">
        <v>3717</v>
      </c>
      <c r="G489" s="115" t="s">
        <v>13455</v>
      </c>
      <c r="H489" s="118" t="s">
        <v>13457</v>
      </c>
      <c r="I489" s="118" t="s">
        <v>2619</v>
      </c>
    </row>
    <row r="490" spans="1:9" x14ac:dyDescent="0.2">
      <c r="A490" s="117" t="s">
        <v>8696</v>
      </c>
      <c r="B490" s="131" t="s">
        <v>8696</v>
      </c>
      <c r="C490" s="117" t="s">
        <v>935</v>
      </c>
      <c r="D490" s="116" t="s">
        <v>8692</v>
      </c>
      <c r="E490" s="116" t="s">
        <v>3415</v>
      </c>
      <c r="F490" s="116" t="s">
        <v>2638</v>
      </c>
      <c r="G490" s="115" t="s">
        <v>8695</v>
      </c>
      <c r="H490" s="118" t="s">
        <v>8694</v>
      </c>
      <c r="I490" s="118" t="s">
        <v>2619</v>
      </c>
    </row>
    <row r="491" spans="1:9" x14ac:dyDescent="0.2">
      <c r="A491" s="117" t="s">
        <v>8693</v>
      </c>
      <c r="B491" s="131" t="s">
        <v>8693</v>
      </c>
      <c r="C491" s="117" t="s">
        <v>935</v>
      </c>
      <c r="D491" s="116" t="s">
        <v>8692</v>
      </c>
      <c r="E491" s="116" t="s">
        <v>3415</v>
      </c>
      <c r="F491" s="116" t="s">
        <v>2615</v>
      </c>
      <c r="G491" s="115" t="s">
        <v>92</v>
      </c>
      <c r="H491" s="118" t="s">
        <v>8694</v>
      </c>
      <c r="I491" s="118" t="s">
        <v>2619</v>
      </c>
    </row>
    <row r="492" spans="1:9" x14ac:dyDescent="0.2">
      <c r="A492" s="117" t="s">
        <v>8654</v>
      </c>
      <c r="B492" s="131" t="s">
        <v>8654</v>
      </c>
      <c r="C492" s="117" t="s">
        <v>1274</v>
      </c>
      <c r="D492" s="116" t="s">
        <v>8648</v>
      </c>
      <c r="E492" s="116" t="s">
        <v>3415</v>
      </c>
      <c r="F492" s="116" t="s">
        <v>2716</v>
      </c>
      <c r="G492" s="115" t="s">
        <v>8653</v>
      </c>
      <c r="I492" s="118" t="s">
        <v>2619</v>
      </c>
    </row>
    <row r="493" spans="1:9" x14ac:dyDescent="0.2">
      <c r="A493" s="117" t="s">
        <v>11170</v>
      </c>
      <c r="B493" s="131" t="s">
        <v>11170</v>
      </c>
      <c r="C493" s="117" t="s">
        <v>1258</v>
      </c>
      <c r="D493" s="116" t="s">
        <v>11164</v>
      </c>
      <c r="E493" s="116" t="s">
        <v>3415</v>
      </c>
      <c r="F493" s="116" t="s">
        <v>2623</v>
      </c>
      <c r="G493" s="115" t="s">
        <v>11169</v>
      </c>
      <c r="H493" s="118" t="s">
        <v>11168</v>
      </c>
      <c r="I493" s="118" t="s">
        <v>2619</v>
      </c>
    </row>
    <row r="494" spans="1:9" x14ac:dyDescent="0.2">
      <c r="A494" s="117" t="s">
        <v>12961</v>
      </c>
      <c r="B494" s="131" t="s">
        <v>12961</v>
      </c>
      <c r="C494" s="117" t="s">
        <v>1327</v>
      </c>
      <c r="D494" s="116" t="s">
        <v>12951</v>
      </c>
      <c r="E494" s="116" t="s">
        <v>2660</v>
      </c>
      <c r="F494" s="116" t="s">
        <v>2656</v>
      </c>
      <c r="G494" s="115" t="s">
        <v>12960</v>
      </c>
      <c r="H494" s="118" t="s">
        <v>12953</v>
      </c>
      <c r="I494" s="118" t="s">
        <v>2619</v>
      </c>
    </row>
    <row r="495" spans="1:9" x14ac:dyDescent="0.2">
      <c r="A495" s="117" t="s">
        <v>3591</v>
      </c>
      <c r="B495" s="131" t="s">
        <v>3591</v>
      </c>
      <c r="C495" s="117" t="s">
        <v>1532</v>
      </c>
      <c r="D495" s="116" t="s">
        <v>3574</v>
      </c>
      <c r="E495" s="116" t="s">
        <v>3116</v>
      </c>
      <c r="F495" s="116" t="s">
        <v>2623</v>
      </c>
      <c r="G495" s="115" t="s">
        <v>3590</v>
      </c>
      <c r="H495" s="118" t="s">
        <v>3576</v>
      </c>
      <c r="I495" s="118" t="s">
        <v>2619</v>
      </c>
    </row>
    <row r="496" spans="1:9" x14ac:dyDescent="0.2">
      <c r="A496" s="117" t="s">
        <v>6695</v>
      </c>
      <c r="B496" s="131" t="s">
        <v>6695</v>
      </c>
      <c r="C496" s="117" t="s">
        <v>992</v>
      </c>
      <c r="D496" s="116" t="s">
        <v>6091</v>
      </c>
      <c r="E496" s="116" t="s">
        <v>3150</v>
      </c>
      <c r="F496" s="116" t="s">
        <v>6693</v>
      </c>
      <c r="G496" s="115" t="s">
        <v>6694</v>
      </c>
      <c r="H496" s="118" t="s">
        <v>6097</v>
      </c>
      <c r="I496" s="118" t="s">
        <v>2619</v>
      </c>
    </row>
    <row r="497" spans="1:9" x14ac:dyDescent="0.2">
      <c r="A497" s="117" t="s">
        <v>12603</v>
      </c>
      <c r="B497" s="131" t="s">
        <v>12603</v>
      </c>
      <c r="C497" s="117" t="s">
        <v>936</v>
      </c>
      <c r="D497" s="116" t="s">
        <v>12602</v>
      </c>
      <c r="E497" s="116" t="s">
        <v>2614</v>
      </c>
      <c r="F497" s="116" t="s">
        <v>2615</v>
      </c>
      <c r="G497" s="115" t="s">
        <v>93</v>
      </c>
      <c r="H497" s="118" t="s">
        <v>12604</v>
      </c>
      <c r="I497" s="118" t="s">
        <v>2619</v>
      </c>
    </row>
    <row r="498" spans="1:9" x14ac:dyDescent="0.2">
      <c r="A498" s="117" t="s">
        <v>12606</v>
      </c>
      <c r="B498" s="131" t="s">
        <v>12606</v>
      </c>
      <c r="C498" s="117" t="s">
        <v>936</v>
      </c>
      <c r="D498" s="116" t="s">
        <v>12602</v>
      </c>
      <c r="E498" s="116" t="s">
        <v>2614</v>
      </c>
      <c r="F498" s="116" t="s">
        <v>2620</v>
      </c>
      <c r="G498" s="115" t="s">
        <v>12605</v>
      </c>
      <c r="H498" s="118" t="s">
        <v>12604</v>
      </c>
      <c r="I498" s="118" t="s">
        <v>2619</v>
      </c>
    </row>
    <row r="499" spans="1:9" x14ac:dyDescent="0.2">
      <c r="A499" s="117" t="s">
        <v>12608</v>
      </c>
      <c r="B499" s="131" t="s">
        <v>12608</v>
      </c>
      <c r="C499" s="117" t="s">
        <v>936</v>
      </c>
      <c r="D499" s="116" t="s">
        <v>12602</v>
      </c>
      <c r="E499" s="116" t="s">
        <v>2614</v>
      </c>
      <c r="F499" s="116" t="s">
        <v>2638</v>
      </c>
      <c r="G499" s="115" t="s">
        <v>12607</v>
      </c>
      <c r="H499" s="118" t="s">
        <v>12604</v>
      </c>
      <c r="I499" s="118" t="s">
        <v>2619</v>
      </c>
    </row>
    <row r="500" spans="1:9" x14ac:dyDescent="0.2">
      <c r="A500" s="117" t="s">
        <v>12009</v>
      </c>
      <c r="B500" s="131" t="s">
        <v>12009</v>
      </c>
      <c r="C500" s="117" t="s">
        <v>1612</v>
      </c>
      <c r="D500" s="116" t="s">
        <v>11990</v>
      </c>
      <c r="E500" s="116" t="s">
        <v>2614</v>
      </c>
      <c r="F500" s="116" t="s">
        <v>2644</v>
      </c>
      <c r="G500" s="115" t="s">
        <v>12008</v>
      </c>
      <c r="H500" s="118" t="s">
        <v>12010</v>
      </c>
      <c r="I500" s="118" t="s">
        <v>2619</v>
      </c>
    </row>
    <row r="501" spans="1:9" x14ac:dyDescent="0.2">
      <c r="A501" s="117" t="s">
        <v>13638</v>
      </c>
      <c r="B501" s="131" t="s">
        <v>13638</v>
      </c>
      <c r="C501" s="117" t="s">
        <v>1429</v>
      </c>
      <c r="D501" s="116" t="s">
        <v>13628</v>
      </c>
      <c r="E501" s="116" t="s">
        <v>3415</v>
      </c>
      <c r="F501" s="116" t="s">
        <v>2644</v>
      </c>
      <c r="G501" s="115" t="s">
        <v>13637</v>
      </c>
      <c r="I501" s="118" t="s">
        <v>2619</v>
      </c>
    </row>
    <row r="502" spans="1:9" x14ac:dyDescent="0.2">
      <c r="A502" s="117" t="s">
        <v>8955</v>
      </c>
      <c r="B502" s="131" t="s">
        <v>8955</v>
      </c>
      <c r="C502" s="117" t="s">
        <v>14383</v>
      </c>
      <c r="D502" s="116" t="s">
        <v>8944</v>
      </c>
      <c r="E502" s="116" t="s">
        <v>2614</v>
      </c>
      <c r="F502" s="116" t="s">
        <v>2623</v>
      </c>
      <c r="G502" s="115" t="s">
        <v>8954</v>
      </c>
      <c r="H502" s="118" t="s">
        <v>8947</v>
      </c>
      <c r="I502" s="118" t="s">
        <v>2619</v>
      </c>
    </row>
    <row r="503" spans="1:9" x14ac:dyDescent="0.2">
      <c r="A503" s="117" t="s">
        <v>10430</v>
      </c>
      <c r="B503" s="131" t="s">
        <v>10430</v>
      </c>
      <c r="C503" s="117" t="s">
        <v>876</v>
      </c>
      <c r="D503" s="116" t="s">
        <v>10424</v>
      </c>
      <c r="E503" s="116" t="s">
        <v>2660</v>
      </c>
      <c r="F503" s="116" t="s">
        <v>2694</v>
      </c>
      <c r="G503" s="115" t="s">
        <v>10429</v>
      </c>
      <c r="H503" s="118" t="s">
        <v>10426</v>
      </c>
      <c r="I503" s="118" t="s">
        <v>2619</v>
      </c>
    </row>
    <row r="504" spans="1:9" x14ac:dyDescent="0.2">
      <c r="A504" s="117" t="s">
        <v>3179</v>
      </c>
      <c r="B504" s="131" t="s">
        <v>3179</v>
      </c>
      <c r="C504" s="117" t="s">
        <v>1509</v>
      </c>
      <c r="D504" s="116" t="s">
        <v>3149</v>
      </c>
      <c r="E504" s="116" t="s">
        <v>3150</v>
      </c>
      <c r="F504" s="116" t="s">
        <v>2680</v>
      </c>
      <c r="G504" s="115" t="s">
        <v>3178</v>
      </c>
      <c r="H504" s="118" t="s">
        <v>3152</v>
      </c>
      <c r="I504" s="118" t="s">
        <v>2619</v>
      </c>
    </row>
    <row r="505" spans="1:9" x14ac:dyDescent="0.2">
      <c r="A505" s="117" t="s">
        <v>10450</v>
      </c>
      <c r="B505" s="131" t="s">
        <v>10450</v>
      </c>
      <c r="C505" s="117" t="s">
        <v>876</v>
      </c>
      <c r="D505" s="116" t="s">
        <v>10424</v>
      </c>
      <c r="E505" s="116" t="s">
        <v>2660</v>
      </c>
      <c r="F505" s="116" t="s">
        <v>3103</v>
      </c>
      <c r="G505" s="115" t="s">
        <v>10449</v>
      </c>
      <c r="H505" s="118" t="s">
        <v>10426</v>
      </c>
      <c r="I505" s="118" t="s">
        <v>2619</v>
      </c>
    </row>
    <row r="506" spans="1:9" x14ac:dyDescent="0.2">
      <c r="A506" s="117" t="s">
        <v>10438</v>
      </c>
      <c r="B506" s="131" t="s">
        <v>10438</v>
      </c>
      <c r="C506" s="117" t="s">
        <v>876</v>
      </c>
      <c r="D506" s="116" t="s">
        <v>10424</v>
      </c>
      <c r="E506" s="116" t="s">
        <v>2660</v>
      </c>
      <c r="F506" s="116" t="s">
        <v>2734</v>
      </c>
      <c r="G506" s="115" t="s">
        <v>10437</v>
      </c>
      <c r="H506" s="118" t="s">
        <v>10426</v>
      </c>
      <c r="I506" s="118" t="s">
        <v>2619</v>
      </c>
    </row>
    <row r="507" spans="1:9" x14ac:dyDescent="0.2">
      <c r="A507" s="117" t="s">
        <v>9924</v>
      </c>
      <c r="B507" s="131" t="s">
        <v>9924</v>
      </c>
      <c r="C507" s="117" t="s">
        <v>1408</v>
      </c>
      <c r="D507" s="116" t="s">
        <v>9916</v>
      </c>
      <c r="E507" s="116" t="s">
        <v>2614</v>
      </c>
      <c r="F507" s="116" t="s">
        <v>2623</v>
      </c>
      <c r="G507" s="115" t="s">
        <v>9923</v>
      </c>
      <c r="H507" s="118" t="s">
        <v>9918</v>
      </c>
      <c r="I507" s="118" t="s">
        <v>2619</v>
      </c>
    </row>
    <row r="508" spans="1:9" x14ac:dyDescent="0.2">
      <c r="A508" s="117" t="s">
        <v>13220</v>
      </c>
      <c r="B508" s="131" t="s">
        <v>13220</v>
      </c>
      <c r="C508" s="117" t="s">
        <v>937</v>
      </c>
      <c r="D508" s="116" t="s">
        <v>13219</v>
      </c>
      <c r="E508" s="116" t="s">
        <v>2614</v>
      </c>
      <c r="F508" s="116" t="s">
        <v>2615</v>
      </c>
      <c r="G508" s="115" t="s">
        <v>94</v>
      </c>
      <c r="H508" s="118" t="s">
        <v>13221</v>
      </c>
      <c r="I508" s="118" t="s">
        <v>2619</v>
      </c>
    </row>
    <row r="509" spans="1:9" x14ac:dyDescent="0.2">
      <c r="A509" s="117" t="s">
        <v>13223</v>
      </c>
      <c r="B509" s="131" t="s">
        <v>13223</v>
      </c>
      <c r="C509" s="117" t="s">
        <v>937</v>
      </c>
      <c r="D509" s="116" t="s">
        <v>13219</v>
      </c>
      <c r="E509" s="116" t="s">
        <v>2614</v>
      </c>
      <c r="F509" s="116" t="s">
        <v>6103</v>
      </c>
      <c r="G509" s="115" t="s">
        <v>13222</v>
      </c>
      <c r="H509" s="118" t="s">
        <v>13221</v>
      </c>
      <c r="I509" s="118" t="s">
        <v>2619</v>
      </c>
    </row>
    <row r="510" spans="1:9" x14ac:dyDescent="0.2">
      <c r="A510" s="117" t="s">
        <v>10012</v>
      </c>
      <c r="B510" s="131" t="s">
        <v>10012</v>
      </c>
      <c r="C510" s="117" t="s">
        <v>938</v>
      </c>
      <c r="D510" s="116" t="s">
        <v>10006</v>
      </c>
      <c r="E510" s="116" t="s">
        <v>2660</v>
      </c>
      <c r="F510" s="116" t="s">
        <v>2669</v>
      </c>
      <c r="G510" s="115" t="s">
        <v>10011</v>
      </c>
      <c r="H510" s="118" t="s">
        <v>10008</v>
      </c>
      <c r="I510" s="118" t="s">
        <v>2619</v>
      </c>
    </row>
    <row r="511" spans="1:9" x14ac:dyDescent="0.2">
      <c r="A511" s="117" t="s">
        <v>10010</v>
      </c>
      <c r="B511" s="131" t="s">
        <v>10010</v>
      </c>
      <c r="C511" s="117" t="s">
        <v>938</v>
      </c>
      <c r="D511" s="116" t="s">
        <v>10006</v>
      </c>
      <c r="E511" s="116" t="s">
        <v>2660</v>
      </c>
      <c r="F511" s="116" t="s">
        <v>2620</v>
      </c>
      <c r="G511" s="115" t="s">
        <v>10009</v>
      </c>
      <c r="I511" s="118" t="s">
        <v>2619</v>
      </c>
    </row>
    <row r="512" spans="1:9" x14ac:dyDescent="0.2">
      <c r="A512" s="117" t="s">
        <v>10007</v>
      </c>
      <c r="B512" s="131" t="s">
        <v>10007</v>
      </c>
      <c r="C512" s="117" t="s">
        <v>938</v>
      </c>
      <c r="D512" s="116" t="s">
        <v>10006</v>
      </c>
      <c r="E512" s="116" t="s">
        <v>2660</v>
      </c>
      <c r="F512" s="116" t="s">
        <v>2615</v>
      </c>
      <c r="G512" s="115" t="s">
        <v>95</v>
      </c>
      <c r="H512" s="118" t="s">
        <v>10008</v>
      </c>
      <c r="I512" s="118" t="s">
        <v>2619</v>
      </c>
    </row>
    <row r="513" spans="1:9" x14ac:dyDescent="0.2">
      <c r="A513" s="117" t="s">
        <v>3057</v>
      </c>
      <c r="B513" s="131" t="s">
        <v>3057</v>
      </c>
      <c r="C513" s="117" t="s">
        <v>894</v>
      </c>
      <c r="D513" s="116" t="s">
        <v>3044</v>
      </c>
      <c r="E513" s="116" t="s">
        <v>2614</v>
      </c>
      <c r="F513" s="116" t="s">
        <v>2641</v>
      </c>
      <c r="G513" s="115" t="s">
        <v>3055</v>
      </c>
      <c r="H513" s="118" t="s">
        <v>3046</v>
      </c>
      <c r="I513" s="118" t="s">
        <v>2619</v>
      </c>
    </row>
    <row r="514" spans="1:9" x14ac:dyDescent="0.2">
      <c r="A514" s="117" t="s">
        <v>11846</v>
      </c>
      <c r="B514" s="131" t="s">
        <v>11846</v>
      </c>
      <c r="C514" s="117" t="s">
        <v>939</v>
      </c>
      <c r="D514" s="116" t="s">
        <v>11845</v>
      </c>
      <c r="E514" s="116" t="s">
        <v>2614</v>
      </c>
      <c r="F514" s="116" t="s">
        <v>2615</v>
      </c>
      <c r="G514" s="115" t="s">
        <v>96</v>
      </c>
      <c r="H514" s="118" t="s">
        <v>11847</v>
      </c>
      <c r="I514" s="118" t="s">
        <v>2619</v>
      </c>
    </row>
    <row r="515" spans="1:9" x14ac:dyDescent="0.2">
      <c r="A515" s="117" t="s">
        <v>11851</v>
      </c>
      <c r="B515" s="131" t="s">
        <v>11851</v>
      </c>
      <c r="C515" s="117" t="s">
        <v>939</v>
      </c>
      <c r="D515" s="116" t="s">
        <v>11845</v>
      </c>
      <c r="E515" s="116" t="s">
        <v>2614</v>
      </c>
      <c r="F515" s="116" t="s">
        <v>2716</v>
      </c>
      <c r="G515" s="115" t="s">
        <v>11850</v>
      </c>
      <c r="H515" s="118" t="s">
        <v>11847</v>
      </c>
      <c r="I515" s="118" t="s">
        <v>2619</v>
      </c>
    </row>
    <row r="516" spans="1:9" x14ac:dyDescent="0.2">
      <c r="A516" s="117" t="s">
        <v>11849</v>
      </c>
      <c r="B516" s="131" t="s">
        <v>11849</v>
      </c>
      <c r="C516" s="117" t="s">
        <v>939</v>
      </c>
      <c r="D516" s="116" t="s">
        <v>11845</v>
      </c>
      <c r="E516" s="116" t="s">
        <v>2614</v>
      </c>
      <c r="F516" s="116" t="s">
        <v>2620</v>
      </c>
      <c r="G516" s="115" t="s">
        <v>11848</v>
      </c>
      <c r="H516" s="118" t="s">
        <v>11847</v>
      </c>
      <c r="I516" s="118" t="s">
        <v>2619</v>
      </c>
    </row>
    <row r="517" spans="1:9" x14ac:dyDescent="0.2">
      <c r="A517" s="117" t="s">
        <v>7911</v>
      </c>
      <c r="B517" s="131" t="s">
        <v>7911</v>
      </c>
      <c r="C517" s="117" t="s">
        <v>992</v>
      </c>
      <c r="D517" s="116" t="s">
        <v>6091</v>
      </c>
      <c r="E517" s="116" t="s">
        <v>3150</v>
      </c>
      <c r="F517" s="116" t="s">
        <v>7909</v>
      </c>
      <c r="G517" s="115" t="s">
        <v>7910</v>
      </c>
      <c r="H517" s="118" t="s">
        <v>6097</v>
      </c>
      <c r="I517" s="118" t="s">
        <v>2619</v>
      </c>
    </row>
    <row r="518" spans="1:9" x14ac:dyDescent="0.2">
      <c r="A518" s="117" t="s">
        <v>4886</v>
      </c>
      <c r="B518" s="131" t="s">
        <v>4886</v>
      </c>
      <c r="C518" s="117" t="s">
        <v>940</v>
      </c>
      <c r="D518" s="116" t="s">
        <v>4885</v>
      </c>
      <c r="E518" s="116" t="s">
        <v>3415</v>
      </c>
      <c r="F518" s="116" t="s">
        <v>2615</v>
      </c>
      <c r="G518" s="115" t="s">
        <v>97</v>
      </c>
      <c r="H518" s="118" t="s">
        <v>4887</v>
      </c>
      <c r="I518" s="118" t="s">
        <v>2619</v>
      </c>
    </row>
    <row r="519" spans="1:9" x14ac:dyDescent="0.2">
      <c r="A519" s="117" t="s">
        <v>4637</v>
      </c>
      <c r="B519" s="131" t="s">
        <v>4637</v>
      </c>
      <c r="C519" s="117" t="s">
        <v>941</v>
      </c>
      <c r="D519" s="116" t="s">
        <v>4631</v>
      </c>
      <c r="E519" s="116" t="s">
        <v>3415</v>
      </c>
      <c r="F519" s="116" t="s">
        <v>2623</v>
      </c>
      <c r="G519" s="115" t="s">
        <v>4636</v>
      </c>
      <c r="H519" s="118" t="s">
        <v>4633</v>
      </c>
      <c r="I519" s="118" t="s">
        <v>2619</v>
      </c>
    </row>
    <row r="520" spans="1:9" x14ac:dyDescent="0.2">
      <c r="A520" s="117" t="s">
        <v>4632</v>
      </c>
      <c r="B520" s="131" t="s">
        <v>4632</v>
      </c>
      <c r="C520" s="117" t="s">
        <v>941</v>
      </c>
      <c r="D520" s="116" t="s">
        <v>4631</v>
      </c>
      <c r="E520" s="116" t="s">
        <v>3415</v>
      </c>
      <c r="F520" s="116" t="s">
        <v>2615</v>
      </c>
      <c r="G520" s="115" t="s">
        <v>98</v>
      </c>
      <c r="H520" s="118" t="s">
        <v>4633</v>
      </c>
      <c r="I520" s="118" t="s">
        <v>2619</v>
      </c>
    </row>
    <row r="521" spans="1:9" x14ac:dyDescent="0.2">
      <c r="A521" s="117" t="s">
        <v>9953</v>
      </c>
      <c r="B521" s="131" t="s">
        <v>9953</v>
      </c>
      <c r="C521" s="117" t="s">
        <v>942</v>
      </c>
      <c r="D521" s="116" t="s">
        <v>9947</v>
      </c>
      <c r="E521" s="116" t="s">
        <v>2614</v>
      </c>
      <c r="F521" s="116" t="s">
        <v>2716</v>
      </c>
      <c r="G521" s="115" t="s">
        <v>9952</v>
      </c>
      <c r="H521" s="118" t="s">
        <v>9954</v>
      </c>
      <c r="I521" s="118" t="s">
        <v>2619</v>
      </c>
    </row>
    <row r="522" spans="1:9" x14ac:dyDescent="0.2">
      <c r="A522" s="117" t="s">
        <v>9948</v>
      </c>
      <c r="B522" s="131" t="s">
        <v>9948</v>
      </c>
      <c r="C522" s="117" t="s">
        <v>942</v>
      </c>
      <c r="D522" s="116" t="s">
        <v>9947</v>
      </c>
      <c r="E522" s="116" t="s">
        <v>2614</v>
      </c>
      <c r="F522" s="116" t="s">
        <v>2615</v>
      </c>
      <c r="G522" s="115" t="s">
        <v>99</v>
      </c>
      <c r="H522" s="118" t="s">
        <v>9949</v>
      </c>
      <c r="I522" s="118" t="s">
        <v>2619</v>
      </c>
    </row>
    <row r="523" spans="1:9" x14ac:dyDescent="0.2">
      <c r="A523" s="117" t="s">
        <v>9951</v>
      </c>
      <c r="B523" s="131" t="s">
        <v>9951</v>
      </c>
      <c r="C523" s="117" t="s">
        <v>942</v>
      </c>
      <c r="D523" s="116" t="s">
        <v>9947</v>
      </c>
      <c r="E523" s="116" t="s">
        <v>2614</v>
      </c>
      <c r="F523" s="116" t="s">
        <v>2722</v>
      </c>
      <c r="G523" s="115" t="s">
        <v>9950</v>
      </c>
      <c r="H523" s="118" t="s">
        <v>9949</v>
      </c>
      <c r="I523" s="118" t="s">
        <v>2619</v>
      </c>
    </row>
    <row r="524" spans="1:9" x14ac:dyDescent="0.2">
      <c r="A524" s="117" t="s">
        <v>10505</v>
      </c>
      <c r="B524" s="131" t="s">
        <v>10505</v>
      </c>
      <c r="C524" s="117" t="s">
        <v>1017</v>
      </c>
      <c r="D524" s="116" t="s">
        <v>10467</v>
      </c>
      <c r="E524" s="116" t="s">
        <v>2614</v>
      </c>
      <c r="F524" s="116" t="s">
        <v>3186</v>
      </c>
      <c r="G524" s="115" t="s">
        <v>10504</v>
      </c>
      <c r="H524" s="118" t="s">
        <v>10506</v>
      </c>
      <c r="I524" s="118" t="s">
        <v>2619</v>
      </c>
    </row>
    <row r="525" spans="1:9" x14ac:dyDescent="0.2">
      <c r="A525" s="117" t="s">
        <v>5423</v>
      </c>
      <c r="B525" s="131" t="s">
        <v>5423</v>
      </c>
      <c r="C525" s="117" t="s">
        <v>992</v>
      </c>
      <c r="D525" s="116" t="s">
        <v>6091</v>
      </c>
      <c r="E525" s="116" t="s">
        <v>3150</v>
      </c>
      <c r="F525" s="116" t="s">
        <v>8041</v>
      </c>
      <c r="G525" s="115" t="s">
        <v>8042</v>
      </c>
      <c r="H525" s="118" t="s">
        <v>6097</v>
      </c>
      <c r="I525" s="118" t="s">
        <v>2619</v>
      </c>
    </row>
    <row r="526" spans="1:9" x14ac:dyDescent="0.2">
      <c r="A526" s="117" t="s">
        <v>6701</v>
      </c>
      <c r="B526" s="131" t="s">
        <v>6701</v>
      </c>
      <c r="C526" s="117" t="s">
        <v>992</v>
      </c>
      <c r="D526" s="116" t="s">
        <v>6091</v>
      </c>
      <c r="E526" s="116" t="s">
        <v>3150</v>
      </c>
      <c r="F526" s="116" t="s">
        <v>6699</v>
      </c>
      <c r="G526" s="115" t="s">
        <v>6700</v>
      </c>
      <c r="H526" s="118" t="s">
        <v>6097</v>
      </c>
      <c r="I526" s="118" t="s">
        <v>2619</v>
      </c>
    </row>
    <row r="527" spans="1:9" x14ac:dyDescent="0.2">
      <c r="A527" s="117" t="s">
        <v>3595</v>
      </c>
      <c r="B527" s="131" t="s">
        <v>3595</v>
      </c>
      <c r="C527" s="117" t="s">
        <v>1532</v>
      </c>
      <c r="D527" s="116" t="s">
        <v>3574</v>
      </c>
      <c r="E527" s="116" t="s">
        <v>3116</v>
      </c>
      <c r="F527" s="116" t="s">
        <v>2734</v>
      </c>
      <c r="G527" s="115" t="s">
        <v>3594</v>
      </c>
      <c r="H527" s="118" t="s">
        <v>3576</v>
      </c>
      <c r="I527" s="118" t="s">
        <v>2619</v>
      </c>
    </row>
    <row r="528" spans="1:9" x14ac:dyDescent="0.2">
      <c r="A528" s="117" t="s">
        <v>7958</v>
      </c>
      <c r="B528" s="131" t="s">
        <v>7958</v>
      </c>
      <c r="C528" s="117" t="s">
        <v>992</v>
      </c>
      <c r="D528" s="116" t="s">
        <v>6091</v>
      </c>
      <c r="E528" s="116" t="s">
        <v>3150</v>
      </c>
      <c r="F528" s="116" t="s">
        <v>7956</v>
      </c>
      <c r="G528" s="115" t="s">
        <v>7957</v>
      </c>
      <c r="H528" s="118" t="s">
        <v>6097</v>
      </c>
      <c r="I528" s="118" t="s">
        <v>2619</v>
      </c>
    </row>
    <row r="529" spans="1:9" x14ac:dyDescent="0.2">
      <c r="A529" s="117" t="s">
        <v>12295</v>
      </c>
      <c r="B529" s="131" t="s">
        <v>12295</v>
      </c>
      <c r="C529" s="117" t="s">
        <v>1013</v>
      </c>
      <c r="D529" s="116" t="s">
        <v>12283</v>
      </c>
      <c r="E529" s="116" t="s">
        <v>3116</v>
      </c>
      <c r="F529" s="116" t="s">
        <v>2716</v>
      </c>
      <c r="G529" s="115" t="s">
        <v>12294</v>
      </c>
      <c r="H529" s="118" t="s">
        <v>12296</v>
      </c>
      <c r="I529" s="118" t="s">
        <v>2619</v>
      </c>
    </row>
    <row r="530" spans="1:9" x14ac:dyDescent="0.2">
      <c r="A530" s="117" t="s">
        <v>9728</v>
      </c>
      <c r="B530" s="131" t="s">
        <v>9728</v>
      </c>
      <c r="C530" s="117" t="s">
        <v>943</v>
      </c>
      <c r="D530" s="116" t="s">
        <v>9724</v>
      </c>
      <c r="E530" s="116" t="s">
        <v>3150</v>
      </c>
      <c r="F530" s="116" t="s">
        <v>2620</v>
      </c>
      <c r="G530" s="115" t="s">
        <v>9727</v>
      </c>
      <c r="H530" s="118" t="s">
        <v>9729</v>
      </c>
      <c r="I530" s="118" t="s">
        <v>2619</v>
      </c>
    </row>
    <row r="531" spans="1:9" x14ac:dyDescent="0.2">
      <c r="A531" s="117" t="s">
        <v>10232</v>
      </c>
      <c r="B531" s="131" t="s">
        <v>10232</v>
      </c>
      <c r="C531" s="117" t="s">
        <v>1537</v>
      </c>
      <c r="D531" s="116" t="s">
        <v>10191</v>
      </c>
      <c r="E531" s="116" t="s">
        <v>2660</v>
      </c>
      <c r="F531" s="116" t="s">
        <v>10230</v>
      </c>
      <c r="G531" s="115" t="s">
        <v>10231</v>
      </c>
      <c r="H531" s="118" t="s">
        <v>10233</v>
      </c>
      <c r="I531" s="118" t="s">
        <v>2619</v>
      </c>
    </row>
    <row r="532" spans="1:9" x14ac:dyDescent="0.2">
      <c r="A532" s="117" t="s">
        <v>9725</v>
      </c>
      <c r="B532" s="131" t="s">
        <v>9725</v>
      </c>
      <c r="C532" s="117" t="s">
        <v>943</v>
      </c>
      <c r="D532" s="116" t="s">
        <v>9724</v>
      </c>
      <c r="E532" s="116" t="s">
        <v>3150</v>
      </c>
      <c r="F532" s="116" t="s">
        <v>2615</v>
      </c>
      <c r="G532" s="115" t="s">
        <v>100</v>
      </c>
      <c r="H532" s="118" t="s">
        <v>9726</v>
      </c>
      <c r="I532" s="118" t="s">
        <v>2619</v>
      </c>
    </row>
    <row r="533" spans="1:9" x14ac:dyDescent="0.2">
      <c r="A533" s="117" t="s">
        <v>13334</v>
      </c>
      <c r="B533" s="131" t="s">
        <v>13334</v>
      </c>
      <c r="C533" s="117" t="s">
        <v>873</v>
      </c>
      <c r="D533" s="116" t="s">
        <v>13324</v>
      </c>
      <c r="E533" s="116" t="s">
        <v>2614</v>
      </c>
      <c r="F533" s="116" t="s">
        <v>2641</v>
      </c>
      <c r="G533" s="115" t="s">
        <v>13333</v>
      </c>
      <c r="I533" s="118" t="s">
        <v>2619</v>
      </c>
    </row>
    <row r="534" spans="1:9" x14ac:dyDescent="0.2">
      <c r="A534" s="117" t="s">
        <v>13332</v>
      </c>
      <c r="B534" s="131" t="s">
        <v>13332</v>
      </c>
      <c r="C534" s="117" t="s">
        <v>873</v>
      </c>
      <c r="D534" s="116" t="s">
        <v>13324</v>
      </c>
      <c r="E534" s="116" t="s">
        <v>2614</v>
      </c>
      <c r="F534" s="116" t="s">
        <v>2716</v>
      </c>
      <c r="G534" s="115" t="s">
        <v>13331</v>
      </c>
      <c r="H534" s="118" t="s">
        <v>13328</v>
      </c>
      <c r="I534" s="118" t="s">
        <v>2619</v>
      </c>
    </row>
    <row r="535" spans="1:9" x14ac:dyDescent="0.2">
      <c r="A535" s="117" t="s">
        <v>6704</v>
      </c>
      <c r="B535" s="131" t="s">
        <v>6704</v>
      </c>
      <c r="C535" s="117" t="s">
        <v>992</v>
      </c>
      <c r="D535" s="116" t="s">
        <v>6091</v>
      </c>
      <c r="E535" s="116" t="s">
        <v>3150</v>
      </c>
      <c r="F535" s="116" t="s">
        <v>6702</v>
      </c>
      <c r="G535" s="115" t="s">
        <v>6703</v>
      </c>
      <c r="H535" s="118" t="s">
        <v>6097</v>
      </c>
      <c r="I535" s="118" t="s">
        <v>2619</v>
      </c>
    </row>
    <row r="536" spans="1:9" x14ac:dyDescent="0.2">
      <c r="A536" s="117" t="s">
        <v>3077</v>
      </c>
      <c r="B536" s="131" t="s">
        <v>3077</v>
      </c>
      <c r="C536" s="117" t="s">
        <v>1371</v>
      </c>
      <c r="D536" s="116" t="s">
        <v>3069</v>
      </c>
      <c r="E536" s="116" t="s">
        <v>2614</v>
      </c>
      <c r="F536" s="116" t="s">
        <v>2716</v>
      </c>
      <c r="G536" s="115" t="s">
        <v>3076</v>
      </c>
      <c r="H536" s="118" t="s">
        <v>3071</v>
      </c>
      <c r="I536" s="118" t="s">
        <v>2619</v>
      </c>
    </row>
    <row r="537" spans="1:9" x14ac:dyDescent="0.2">
      <c r="A537" s="117" t="s">
        <v>12931</v>
      </c>
      <c r="B537" s="131" t="s">
        <v>12931</v>
      </c>
      <c r="C537" s="117" t="s">
        <v>944</v>
      </c>
      <c r="D537" s="116" t="s">
        <v>12930</v>
      </c>
      <c r="E537" s="116" t="s">
        <v>3415</v>
      </c>
      <c r="F537" s="116" t="s">
        <v>2615</v>
      </c>
      <c r="G537" s="115" t="s">
        <v>101</v>
      </c>
      <c r="H537" s="118" t="s">
        <v>12932</v>
      </c>
      <c r="I537" s="118" t="s">
        <v>2619</v>
      </c>
    </row>
    <row r="538" spans="1:9" x14ac:dyDescent="0.2">
      <c r="A538" s="117" t="s">
        <v>10049</v>
      </c>
      <c r="B538" s="131" t="s">
        <v>10049</v>
      </c>
      <c r="C538" s="117" t="s">
        <v>945</v>
      </c>
      <c r="D538" s="116" t="s">
        <v>10048</v>
      </c>
      <c r="E538" s="116" t="s">
        <v>3056</v>
      </c>
      <c r="F538" s="116" t="s">
        <v>2615</v>
      </c>
      <c r="G538" s="115" t="s">
        <v>102</v>
      </c>
      <c r="H538" s="118" t="s">
        <v>10050</v>
      </c>
      <c r="I538" s="118" t="s">
        <v>2619</v>
      </c>
    </row>
    <row r="539" spans="1:9" x14ac:dyDescent="0.2">
      <c r="A539" s="117" t="s">
        <v>10052</v>
      </c>
      <c r="B539" s="131" t="s">
        <v>10052</v>
      </c>
      <c r="C539" s="117" t="s">
        <v>945</v>
      </c>
      <c r="D539" s="116" t="s">
        <v>10048</v>
      </c>
      <c r="E539" s="116" t="s">
        <v>3056</v>
      </c>
      <c r="F539" s="116" t="s">
        <v>2620</v>
      </c>
      <c r="G539" s="115" t="s">
        <v>10051</v>
      </c>
      <c r="H539" s="118" t="s">
        <v>10050</v>
      </c>
      <c r="I539" s="118" t="s">
        <v>2619</v>
      </c>
    </row>
    <row r="540" spans="1:9" x14ac:dyDescent="0.2">
      <c r="A540" s="117" t="s">
        <v>10028</v>
      </c>
      <c r="B540" s="131" t="s">
        <v>10028</v>
      </c>
      <c r="C540" s="117" t="s">
        <v>946</v>
      </c>
      <c r="D540" s="116" t="s">
        <v>10027</v>
      </c>
      <c r="E540" s="116" t="s">
        <v>3415</v>
      </c>
      <c r="F540" s="116" t="s">
        <v>2615</v>
      </c>
      <c r="G540" s="115" t="s">
        <v>103</v>
      </c>
      <c r="H540" s="118" t="s">
        <v>10029</v>
      </c>
      <c r="I540" s="118" t="s">
        <v>2619</v>
      </c>
    </row>
    <row r="541" spans="1:9" x14ac:dyDescent="0.2">
      <c r="A541" s="117" t="s">
        <v>10031</v>
      </c>
      <c r="B541" s="131" t="s">
        <v>10031</v>
      </c>
      <c r="C541" s="117" t="s">
        <v>946</v>
      </c>
      <c r="D541" s="116" t="s">
        <v>10027</v>
      </c>
      <c r="E541" s="116" t="s">
        <v>3415</v>
      </c>
      <c r="F541" s="116" t="s">
        <v>3470</v>
      </c>
      <c r="G541" s="115" t="s">
        <v>10030</v>
      </c>
      <c r="H541" s="118" t="s">
        <v>10029</v>
      </c>
      <c r="I541" s="118" t="s">
        <v>2619</v>
      </c>
    </row>
    <row r="542" spans="1:9" x14ac:dyDescent="0.2">
      <c r="A542" s="117" t="s">
        <v>7702</v>
      </c>
      <c r="B542" s="131" t="s">
        <v>7702</v>
      </c>
      <c r="C542" s="117" t="s">
        <v>992</v>
      </c>
      <c r="D542" s="116" t="s">
        <v>6091</v>
      </c>
      <c r="E542" s="116" t="s">
        <v>3150</v>
      </c>
      <c r="F542" s="116" t="s">
        <v>7700</v>
      </c>
      <c r="G542" s="115" t="s">
        <v>7701</v>
      </c>
      <c r="H542" s="118" t="s">
        <v>6097</v>
      </c>
      <c r="I542" s="118" t="s">
        <v>2619</v>
      </c>
    </row>
    <row r="543" spans="1:9" x14ac:dyDescent="0.2">
      <c r="A543" s="117" t="s">
        <v>5516</v>
      </c>
      <c r="B543" s="131" t="s">
        <v>5516</v>
      </c>
      <c r="C543" s="117" t="s">
        <v>979</v>
      </c>
      <c r="D543" s="116" t="s">
        <v>5508</v>
      </c>
      <c r="E543" s="116" t="s">
        <v>2614</v>
      </c>
      <c r="F543" s="116" t="s">
        <v>2641</v>
      </c>
      <c r="G543" s="115" t="s">
        <v>5515</v>
      </c>
      <c r="H543" s="118" t="s">
        <v>5510</v>
      </c>
      <c r="I543" s="118" t="s">
        <v>2619</v>
      </c>
    </row>
    <row r="544" spans="1:9" x14ac:dyDescent="0.2">
      <c r="A544" s="117" t="s">
        <v>8933</v>
      </c>
      <c r="B544" s="131" t="s">
        <v>8933</v>
      </c>
      <c r="C544" s="117" t="s">
        <v>1015</v>
      </c>
      <c r="D544" s="116" t="s">
        <v>8909</v>
      </c>
      <c r="E544" s="116" t="s">
        <v>2614</v>
      </c>
      <c r="F544" s="116" t="s">
        <v>3103</v>
      </c>
      <c r="G544" s="115" t="s">
        <v>5515</v>
      </c>
      <c r="H544" s="118" t="s">
        <v>8911</v>
      </c>
      <c r="I544" s="118" t="s">
        <v>2619</v>
      </c>
    </row>
    <row r="545" spans="1:9" x14ac:dyDescent="0.2">
      <c r="A545" s="117" t="s">
        <v>14000</v>
      </c>
      <c r="B545" s="131" t="s">
        <v>14000</v>
      </c>
      <c r="C545" s="117" t="s">
        <v>1214</v>
      </c>
      <c r="D545" s="116" t="s">
        <v>13973</v>
      </c>
      <c r="E545" s="116" t="s">
        <v>3334</v>
      </c>
      <c r="F545" s="116" t="s">
        <v>3106</v>
      </c>
      <c r="G545" s="115" t="s">
        <v>13999</v>
      </c>
      <c r="H545" s="118" t="s">
        <v>13975</v>
      </c>
      <c r="I545" s="118" t="s">
        <v>2619</v>
      </c>
    </row>
    <row r="546" spans="1:9" x14ac:dyDescent="0.2">
      <c r="A546" s="117" t="s">
        <v>5151</v>
      </c>
      <c r="B546" s="131" t="s">
        <v>5151</v>
      </c>
      <c r="C546" s="117" t="s">
        <v>1001</v>
      </c>
      <c r="D546" s="116" t="s">
        <v>5147</v>
      </c>
      <c r="E546" s="116" t="s">
        <v>4349</v>
      </c>
      <c r="F546" s="116" t="s">
        <v>2620</v>
      </c>
      <c r="G546" s="115" t="s">
        <v>5150</v>
      </c>
      <c r="H546" s="118" t="s">
        <v>5149</v>
      </c>
      <c r="I546" s="118" t="s">
        <v>2619</v>
      </c>
    </row>
    <row r="547" spans="1:9" x14ac:dyDescent="0.2">
      <c r="A547" s="117" t="s">
        <v>3343</v>
      </c>
      <c r="B547" s="131" t="s">
        <v>3343</v>
      </c>
      <c r="C547" s="117" t="s">
        <v>1412</v>
      </c>
      <c r="D547" s="116" t="s">
        <v>3333</v>
      </c>
      <c r="E547" s="116" t="s">
        <v>3116</v>
      </c>
      <c r="F547" s="116" t="s">
        <v>3341</v>
      </c>
      <c r="G547" s="115" t="s">
        <v>3342</v>
      </c>
      <c r="H547" s="118" t="s">
        <v>3336</v>
      </c>
      <c r="I547" s="118" t="s">
        <v>2619</v>
      </c>
    </row>
    <row r="548" spans="1:9" x14ac:dyDescent="0.2">
      <c r="A548" s="117" t="s">
        <v>5258</v>
      </c>
      <c r="B548" s="131" t="s">
        <v>5258</v>
      </c>
      <c r="C548" s="117" t="s">
        <v>1112</v>
      </c>
      <c r="D548" s="116" t="s">
        <v>5243</v>
      </c>
      <c r="E548" s="116" t="s">
        <v>2660</v>
      </c>
      <c r="F548" s="116" t="s">
        <v>3112</v>
      </c>
      <c r="G548" s="115" t="s">
        <v>5257</v>
      </c>
      <c r="H548" s="118" t="s">
        <v>5245</v>
      </c>
      <c r="I548" s="118" t="s">
        <v>2619</v>
      </c>
    </row>
    <row r="549" spans="1:9" x14ac:dyDescent="0.2">
      <c r="A549" s="117" t="s">
        <v>11209</v>
      </c>
      <c r="B549" s="131" t="s">
        <v>11209</v>
      </c>
      <c r="C549" s="117" t="s">
        <v>1347</v>
      </c>
      <c r="D549" s="116" t="s">
        <v>11205</v>
      </c>
      <c r="E549" s="116" t="s">
        <v>3415</v>
      </c>
      <c r="F549" s="116" t="s">
        <v>3470</v>
      </c>
      <c r="G549" s="115" t="s">
        <v>11208</v>
      </c>
      <c r="H549" s="118" t="s">
        <v>11207</v>
      </c>
      <c r="I549" s="118" t="s">
        <v>2619</v>
      </c>
    </row>
    <row r="550" spans="1:9" x14ac:dyDescent="0.2">
      <c r="A550" s="117" t="s">
        <v>3538</v>
      </c>
      <c r="B550" s="131" t="s">
        <v>3538</v>
      </c>
      <c r="C550" s="117" t="s">
        <v>1675</v>
      </c>
      <c r="D550" s="116" t="s">
        <v>3534</v>
      </c>
      <c r="E550" s="116" t="s">
        <v>3415</v>
      </c>
      <c r="F550" s="116" t="s">
        <v>2886</v>
      </c>
      <c r="G550" s="115" t="s">
        <v>3537</v>
      </c>
      <c r="H550" s="118" t="s">
        <v>3536</v>
      </c>
      <c r="I550" s="118" t="s">
        <v>2619</v>
      </c>
    </row>
    <row r="551" spans="1:9" x14ac:dyDescent="0.2">
      <c r="A551" s="117" t="s">
        <v>11896</v>
      </c>
      <c r="B551" s="131" t="s">
        <v>11896</v>
      </c>
      <c r="C551" s="117" t="s">
        <v>947</v>
      </c>
      <c r="D551" s="116" t="s">
        <v>11895</v>
      </c>
      <c r="E551" s="116" t="s">
        <v>2614</v>
      </c>
      <c r="F551" s="116" t="s">
        <v>2615</v>
      </c>
      <c r="G551" s="115" t="s">
        <v>104</v>
      </c>
      <c r="H551" s="118" t="s">
        <v>11897</v>
      </c>
      <c r="I551" s="118" t="s">
        <v>2619</v>
      </c>
    </row>
    <row r="552" spans="1:9" x14ac:dyDescent="0.2">
      <c r="A552" s="117" t="s">
        <v>11899</v>
      </c>
      <c r="B552" s="131" t="s">
        <v>11899</v>
      </c>
      <c r="C552" s="117" t="s">
        <v>947</v>
      </c>
      <c r="D552" s="116" t="s">
        <v>11895</v>
      </c>
      <c r="E552" s="116" t="s">
        <v>2614</v>
      </c>
      <c r="F552" s="116" t="s">
        <v>2722</v>
      </c>
      <c r="G552" s="115" t="s">
        <v>11898</v>
      </c>
      <c r="H552" s="118" t="s">
        <v>11900</v>
      </c>
      <c r="I552" s="118" t="s">
        <v>2619</v>
      </c>
    </row>
    <row r="553" spans="1:9" x14ac:dyDescent="0.2">
      <c r="A553" s="117" t="s">
        <v>11908</v>
      </c>
      <c r="B553" s="131" t="s">
        <v>11908</v>
      </c>
      <c r="C553" s="117" t="s">
        <v>947</v>
      </c>
      <c r="D553" s="116" t="s">
        <v>11895</v>
      </c>
      <c r="E553" s="116" t="s">
        <v>2614</v>
      </c>
      <c r="F553" s="116" t="s">
        <v>2653</v>
      </c>
      <c r="G553" s="115" t="s">
        <v>11907</v>
      </c>
      <c r="H553" s="118" t="s">
        <v>11909</v>
      </c>
      <c r="I553" s="118" t="s">
        <v>2619</v>
      </c>
    </row>
    <row r="554" spans="1:9" x14ac:dyDescent="0.2">
      <c r="A554" s="117" t="s">
        <v>11902</v>
      </c>
      <c r="B554" s="131" t="s">
        <v>11902</v>
      </c>
      <c r="C554" s="117" t="s">
        <v>947</v>
      </c>
      <c r="D554" s="116" t="s">
        <v>11895</v>
      </c>
      <c r="E554" s="116" t="s">
        <v>2614</v>
      </c>
      <c r="F554" s="116" t="s">
        <v>2638</v>
      </c>
      <c r="G554" s="115" t="s">
        <v>11901</v>
      </c>
      <c r="H554" s="118" t="s">
        <v>11903</v>
      </c>
      <c r="I554" s="118" t="s">
        <v>2619</v>
      </c>
    </row>
    <row r="555" spans="1:9" x14ac:dyDescent="0.2">
      <c r="A555" s="117" t="s">
        <v>11905</v>
      </c>
      <c r="B555" s="131" t="s">
        <v>11905</v>
      </c>
      <c r="C555" s="117" t="s">
        <v>947</v>
      </c>
      <c r="D555" s="116" t="s">
        <v>11895</v>
      </c>
      <c r="E555" s="116" t="s">
        <v>2614</v>
      </c>
      <c r="F555" s="116" t="s">
        <v>2734</v>
      </c>
      <c r="G555" s="115" t="s">
        <v>11904</v>
      </c>
      <c r="H555" s="118" t="s">
        <v>11906</v>
      </c>
      <c r="I555" s="118" t="s">
        <v>2619</v>
      </c>
    </row>
    <row r="556" spans="1:9" x14ac:dyDescent="0.2">
      <c r="A556" s="117" t="s">
        <v>8411</v>
      </c>
      <c r="B556" s="131" t="s">
        <v>8411</v>
      </c>
      <c r="C556" s="117" t="s">
        <v>1307</v>
      </c>
      <c r="D556" s="116" t="s">
        <v>8386</v>
      </c>
      <c r="E556" s="116" t="s">
        <v>2614</v>
      </c>
      <c r="F556" s="116" t="s">
        <v>2669</v>
      </c>
      <c r="G556" s="115" t="s">
        <v>8410</v>
      </c>
      <c r="H556" s="118" t="s">
        <v>8388</v>
      </c>
      <c r="I556" s="118" t="s">
        <v>2619</v>
      </c>
    </row>
    <row r="557" spans="1:9" x14ac:dyDescent="0.2">
      <c r="A557" s="117" t="s">
        <v>5812</v>
      </c>
      <c r="B557" s="131" t="s">
        <v>5812</v>
      </c>
      <c r="C557" s="117" t="s">
        <v>948</v>
      </c>
      <c r="D557" s="116" t="s">
        <v>5811</v>
      </c>
      <c r="E557" s="116" t="s">
        <v>2614</v>
      </c>
      <c r="F557" s="116" t="s">
        <v>2615</v>
      </c>
      <c r="G557" s="115" t="s">
        <v>105</v>
      </c>
      <c r="H557" s="118" t="s">
        <v>5813</v>
      </c>
      <c r="I557" s="118" t="s">
        <v>2619</v>
      </c>
    </row>
    <row r="558" spans="1:9" x14ac:dyDescent="0.2">
      <c r="A558" s="117" t="s">
        <v>5819</v>
      </c>
      <c r="B558" s="131" t="s">
        <v>5819</v>
      </c>
      <c r="C558" s="117" t="s">
        <v>948</v>
      </c>
      <c r="D558" s="116" t="s">
        <v>5811</v>
      </c>
      <c r="E558" s="116" t="s">
        <v>2614</v>
      </c>
      <c r="F558" s="116" t="s">
        <v>2623</v>
      </c>
      <c r="G558" s="115" t="s">
        <v>5818</v>
      </c>
      <c r="H558" s="118" t="s">
        <v>5813</v>
      </c>
      <c r="I558" s="118" t="s">
        <v>2619</v>
      </c>
    </row>
    <row r="559" spans="1:9" x14ac:dyDescent="0.2">
      <c r="A559" s="117" t="s">
        <v>5815</v>
      </c>
      <c r="B559" s="131" t="s">
        <v>5815</v>
      </c>
      <c r="C559" s="117" t="s">
        <v>948</v>
      </c>
      <c r="D559" s="116" t="s">
        <v>5811</v>
      </c>
      <c r="E559" s="116" t="s">
        <v>2614</v>
      </c>
      <c r="F559" s="116" t="s">
        <v>2620</v>
      </c>
      <c r="G559" s="115" t="s">
        <v>5814</v>
      </c>
      <c r="H559" s="118" t="s">
        <v>5813</v>
      </c>
      <c r="I559" s="118" t="s">
        <v>2619</v>
      </c>
    </row>
    <row r="560" spans="1:9" x14ac:dyDescent="0.2">
      <c r="A560" s="117" t="s">
        <v>5817</v>
      </c>
      <c r="B560" s="131" t="s">
        <v>5817</v>
      </c>
      <c r="C560" s="117" t="s">
        <v>948</v>
      </c>
      <c r="D560" s="116" t="s">
        <v>5811</v>
      </c>
      <c r="E560" s="116" t="s">
        <v>2614</v>
      </c>
      <c r="F560" s="116" t="s">
        <v>2638</v>
      </c>
      <c r="G560" s="115" t="s">
        <v>5816</v>
      </c>
      <c r="H560" s="118" t="s">
        <v>5813</v>
      </c>
      <c r="I560" s="118" t="s">
        <v>2619</v>
      </c>
    </row>
    <row r="561" spans="1:9" x14ac:dyDescent="0.2">
      <c r="A561" s="117" t="s">
        <v>11099</v>
      </c>
      <c r="B561" s="131" t="s">
        <v>11099</v>
      </c>
      <c r="C561" s="117" t="s">
        <v>1647</v>
      </c>
      <c r="D561" s="116" t="s">
        <v>11077</v>
      </c>
      <c r="E561" s="116" t="s">
        <v>2614</v>
      </c>
      <c r="F561" s="116" t="s">
        <v>2669</v>
      </c>
      <c r="G561" s="115" t="s">
        <v>11098</v>
      </c>
      <c r="H561" s="118" t="s">
        <v>11100</v>
      </c>
      <c r="I561" s="118" t="s">
        <v>2619</v>
      </c>
    </row>
    <row r="562" spans="1:9" x14ac:dyDescent="0.2">
      <c r="A562" s="117" t="s">
        <v>9306</v>
      </c>
      <c r="B562" s="131" t="s">
        <v>9306</v>
      </c>
      <c r="C562" s="117" t="s">
        <v>949</v>
      </c>
      <c r="D562" s="116" t="s">
        <v>9300</v>
      </c>
      <c r="E562" s="116" t="s">
        <v>2614</v>
      </c>
      <c r="F562" s="116" t="s">
        <v>3391</v>
      </c>
      <c r="G562" s="115" t="s">
        <v>9305</v>
      </c>
      <c r="H562" s="118" t="s">
        <v>9302</v>
      </c>
      <c r="I562" s="118" t="s">
        <v>2619</v>
      </c>
    </row>
    <row r="563" spans="1:9" x14ac:dyDescent="0.2">
      <c r="A563" s="117" t="s">
        <v>9301</v>
      </c>
      <c r="B563" s="131" t="s">
        <v>9301</v>
      </c>
      <c r="C563" s="117" t="s">
        <v>949</v>
      </c>
      <c r="D563" s="116" t="s">
        <v>9300</v>
      </c>
      <c r="E563" s="116" t="s">
        <v>2614</v>
      </c>
      <c r="F563" s="116" t="s">
        <v>2615</v>
      </c>
      <c r="G563" s="115" t="s">
        <v>106</v>
      </c>
      <c r="H563" s="118" t="s">
        <v>9302</v>
      </c>
      <c r="I563" s="118" t="s">
        <v>2619</v>
      </c>
    </row>
    <row r="564" spans="1:9" x14ac:dyDescent="0.2">
      <c r="A564" s="117" t="s">
        <v>9304</v>
      </c>
      <c r="B564" s="131" t="s">
        <v>9304</v>
      </c>
      <c r="C564" s="117" t="s">
        <v>949</v>
      </c>
      <c r="D564" s="116" t="s">
        <v>9300</v>
      </c>
      <c r="E564" s="116" t="s">
        <v>2614</v>
      </c>
      <c r="F564" s="116" t="s">
        <v>2620</v>
      </c>
      <c r="G564" s="115" t="s">
        <v>9303</v>
      </c>
      <c r="H564" s="118" t="s">
        <v>9302</v>
      </c>
      <c r="I564" s="118" t="s">
        <v>2619</v>
      </c>
    </row>
    <row r="565" spans="1:9" x14ac:dyDescent="0.2">
      <c r="A565" s="117" t="s">
        <v>6707</v>
      </c>
      <c r="B565" s="131" t="s">
        <v>6707</v>
      </c>
      <c r="C565" s="117" t="s">
        <v>992</v>
      </c>
      <c r="D565" s="116" t="s">
        <v>6091</v>
      </c>
      <c r="E565" s="116" t="s">
        <v>3150</v>
      </c>
      <c r="F565" s="116" t="s">
        <v>6705</v>
      </c>
      <c r="G565" s="115" t="s">
        <v>6706</v>
      </c>
      <c r="H565" s="118" t="s">
        <v>6097</v>
      </c>
      <c r="I565" s="118" t="s">
        <v>2619</v>
      </c>
    </row>
    <row r="566" spans="1:9" x14ac:dyDescent="0.2">
      <c r="A566" s="117" t="s">
        <v>4821</v>
      </c>
      <c r="B566" s="131" t="s">
        <v>4821</v>
      </c>
      <c r="C566" s="117" t="s">
        <v>1040</v>
      </c>
      <c r="D566" s="116" t="s">
        <v>4805</v>
      </c>
      <c r="E566" s="116" t="s">
        <v>3415</v>
      </c>
      <c r="F566" s="116" t="s">
        <v>2674</v>
      </c>
      <c r="G566" s="115" t="s">
        <v>4820</v>
      </c>
      <c r="H566" s="118" t="s">
        <v>4807</v>
      </c>
      <c r="I566" s="118" t="s">
        <v>2619</v>
      </c>
    </row>
    <row r="567" spans="1:9" x14ac:dyDescent="0.2">
      <c r="A567" s="117" t="s">
        <v>8843</v>
      </c>
      <c r="B567" s="131" t="s">
        <v>8843</v>
      </c>
      <c r="C567" s="117" t="s">
        <v>14382</v>
      </c>
      <c r="D567" s="116" t="s">
        <v>8835</v>
      </c>
      <c r="E567" s="116" t="s">
        <v>3116</v>
      </c>
      <c r="F567" s="116" t="s">
        <v>2716</v>
      </c>
      <c r="G567" s="115" t="s">
        <v>8842</v>
      </c>
      <c r="H567" s="118" t="s">
        <v>8844</v>
      </c>
      <c r="I567" s="118" t="s">
        <v>2619</v>
      </c>
    </row>
    <row r="568" spans="1:9" x14ac:dyDescent="0.2">
      <c r="A568" s="117" t="s">
        <v>4817</v>
      </c>
      <c r="B568" s="131" t="s">
        <v>4817</v>
      </c>
      <c r="C568" s="117" t="s">
        <v>1040</v>
      </c>
      <c r="D568" s="116" t="s">
        <v>4805</v>
      </c>
      <c r="E568" s="116" t="s">
        <v>3415</v>
      </c>
      <c r="F568" s="116" t="s">
        <v>2734</v>
      </c>
      <c r="G568" s="115" t="s">
        <v>4816</v>
      </c>
      <c r="H568" s="118" t="s">
        <v>4807</v>
      </c>
      <c r="I568" s="118" t="s">
        <v>2619</v>
      </c>
    </row>
    <row r="569" spans="1:9" x14ac:dyDescent="0.2">
      <c r="A569" s="117" t="s">
        <v>5639</v>
      </c>
      <c r="B569" s="131" t="s">
        <v>5639</v>
      </c>
      <c r="C569" s="117" t="s">
        <v>1419</v>
      </c>
      <c r="D569" s="116" t="s">
        <v>5630</v>
      </c>
      <c r="E569" s="116" t="s">
        <v>3150</v>
      </c>
      <c r="F569" s="116" t="s">
        <v>2653</v>
      </c>
      <c r="G569" s="115" t="s">
        <v>5638</v>
      </c>
      <c r="H569" s="118" t="s">
        <v>5616</v>
      </c>
      <c r="I569" s="118" t="s">
        <v>2619</v>
      </c>
    </row>
    <row r="570" spans="1:9" x14ac:dyDescent="0.2">
      <c r="A570" s="117" t="s">
        <v>10477</v>
      </c>
      <c r="B570" s="131" t="s">
        <v>10477</v>
      </c>
      <c r="C570" s="117" t="s">
        <v>1017</v>
      </c>
      <c r="D570" s="116" t="s">
        <v>10467</v>
      </c>
      <c r="E570" s="116" t="s">
        <v>2614</v>
      </c>
      <c r="F570" s="116" t="s">
        <v>2638</v>
      </c>
      <c r="G570" s="115" t="s">
        <v>10476</v>
      </c>
      <c r="H570" s="118" t="s">
        <v>10469</v>
      </c>
      <c r="I570" s="118" t="s">
        <v>2619</v>
      </c>
    </row>
    <row r="571" spans="1:9" x14ac:dyDescent="0.2">
      <c r="A571" s="117" t="s">
        <v>5334</v>
      </c>
      <c r="B571" s="131" t="s">
        <v>5334</v>
      </c>
      <c r="C571" s="117" t="s">
        <v>976</v>
      </c>
      <c r="D571" s="116" t="s">
        <v>5318</v>
      </c>
      <c r="E571" s="116" t="s">
        <v>2614</v>
      </c>
      <c r="F571" s="116" t="s">
        <v>2644</v>
      </c>
      <c r="G571" s="115" t="s">
        <v>5333</v>
      </c>
      <c r="H571" s="118" t="s">
        <v>5323</v>
      </c>
      <c r="I571" s="118" t="s">
        <v>2619</v>
      </c>
    </row>
    <row r="572" spans="1:9" x14ac:dyDescent="0.2">
      <c r="A572" s="117" t="s">
        <v>9192</v>
      </c>
      <c r="B572" s="131" t="s">
        <v>9192</v>
      </c>
      <c r="C572" s="117" t="s">
        <v>950</v>
      </c>
      <c r="D572" s="116" t="s">
        <v>9191</v>
      </c>
      <c r="E572" s="116" t="s">
        <v>2614</v>
      </c>
      <c r="F572" s="116" t="s">
        <v>2615</v>
      </c>
      <c r="G572" s="115" t="s">
        <v>107</v>
      </c>
      <c r="H572" s="118" t="s">
        <v>9193</v>
      </c>
      <c r="I572" s="118" t="s">
        <v>2619</v>
      </c>
    </row>
    <row r="573" spans="1:9" x14ac:dyDescent="0.2">
      <c r="A573" s="117" t="s">
        <v>9197</v>
      </c>
      <c r="B573" s="131" t="s">
        <v>9197</v>
      </c>
      <c r="C573" s="117" t="s">
        <v>950</v>
      </c>
      <c r="D573" s="116" t="s">
        <v>9191</v>
      </c>
      <c r="E573" s="116" t="s">
        <v>2614</v>
      </c>
      <c r="F573" s="116" t="s">
        <v>2623</v>
      </c>
      <c r="G573" s="115" t="s">
        <v>9196</v>
      </c>
      <c r="H573" s="118" t="s">
        <v>9193</v>
      </c>
      <c r="I573" s="118" t="s">
        <v>2619</v>
      </c>
    </row>
    <row r="574" spans="1:9" x14ac:dyDescent="0.2">
      <c r="A574" s="117" t="s">
        <v>9195</v>
      </c>
      <c r="B574" s="131" t="s">
        <v>9195</v>
      </c>
      <c r="C574" s="117" t="s">
        <v>950</v>
      </c>
      <c r="D574" s="116" t="s">
        <v>9191</v>
      </c>
      <c r="E574" s="116" t="s">
        <v>2614</v>
      </c>
      <c r="F574" s="116" t="s">
        <v>2620</v>
      </c>
      <c r="G574" s="115" t="s">
        <v>9194</v>
      </c>
      <c r="H574" s="118" t="s">
        <v>9193</v>
      </c>
      <c r="I574" s="118" t="s">
        <v>2619</v>
      </c>
    </row>
    <row r="575" spans="1:9" x14ac:dyDescent="0.2">
      <c r="A575" s="117" t="s">
        <v>6710</v>
      </c>
      <c r="B575" s="131" t="s">
        <v>6710</v>
      </c>
      <c r="C575" s="117" t="s">
        <v>992</v>
      </c>
      <c r="D575" s="116" t="s">
        <v>6091</v>
      </c>
      <c r="E575" s="116" t="s">
        <v>3150</v>
      </c>
      <c r="F575" s="116" t="s">
        <v>6708</v>
      </c>
      <c r="G575" s="115" t="s">
        <v>6709</v>
      </c>
      <c r="H575" s="118" t="s">
        <v>6097</v>
      </c>
      <c r="I575" s="118" t="s">
        <v>2619</v>
      </c>
    </row>
    <row r="576" spans="1:9" x14ac:dyDescent="0.2">
      <c r="A576" s="117" t="s">
        <v>11860</v>
      </c>
      <c r="B576" s="131" t="s">
        <v>11860</v>
      </c>
      <c r="C576" s="117" t="s">
        <v>951</v>
      </c>
      <c r="D576" s="116" t="s">
        <v>11859</v>
      </c>
      <c r="E576" s="116" t="s">
        <v>2614</v>
      </c>
      <c r="F576" s="116" t="s">
        <v>2615</v>
      </c>
      <c r="G576" s="115" t="s">
        <v>108</v>
      </c>
      <c r="H576" s="118" t="s">
        <v>11861</v>
      </c>
      <c r="I576" s="118" t="s">
        <v>2619</v>
      </c>
    </row>
    <row r="577" spans="1:9" x14ac:dyDescent="0.2">
      <c r="A577" s="117" t="s">
        <v>11865</v>
      </c>
      <c r="B577" s="131" t="s">
        <v>11865</v>
      </c>
      <c r="C577" s="117" t="s">
        <v>951</v>
      </c>
      <c r="D577" s="116" t="s">
        <v>11859</v>
      </c>
      <c r="E577" s="116" t="s">
        <v>2614</v>
      </c>
      <c r="F577" s="116" t="s">
        <v>2716</v>
      </c>
      <c r="G577" s="115" t="s">
        <v>11864</v>
      </c>
      <c r="H577" s="118" t="s">
        <v>11861</v>
      </c>
      <c r="I577" s="118" t="s">
        <v>2619</v>
      </c>
    </row>
    <row r="578" spans="1:9" x14ac:dyDescent="0.2">
      <c r="A578" s="117" t="s">
        <v>11863</v>
      </c>
      <c r="B578" s="131" t="s">
        <v>11863</v>
      </c>
      <c r="C578" s="117" t="s">
        <v>951</v>
      </c>
      <c r="D578" s="116" t="s">
        <v>11859</v>
      </c>
      <c r="E578" s="116" t="s">
        <v>2614</v>
      </c>
      <c r="F578" s="116" t="s">
        <v>2663</v>
      </c>
      <c r="G578" s="115" t="s">
        <v>11862</v>
      </c>
      <c r="H578" s="118" t="s">
        <v>11861</v>
      </c>
      <c r="I578" s="118" t="s">
        <v>2619</v>
      </c>
    </row>
    <row r="579" spans="1:9" x14ac:dyDescent="0.2">
      <c r="A579" s="117" t="s">
        <v>10072</v>
      </c>
      <c r="B579" s="131" t="s">
        <v>10072</v>
      </c>
      <c r="C579" s="117" t="s">
        <v>1348</v>
      </c>
      <c r="D579" s="116" t="s">
        <v>10062</v>
      </c>
      <c r="E579" s="116" t="s">
        <v>2614</v>
      </c>
      <c r="F579" s="116" t="s">
        <v>2674</v>
      </c>
      <c r="G579" s="115" t="s">
        <v>10071</v>
      </c>
      <c r="H579" s="118" t="s">
        <v>10073</v>
      </c>
      <c r="I579" s="118" t="s">
        <v>2619</v>
      </c>
    </row>
    <row r="580" spans="1:9" x14ac:dyDescent="0.2">
      <c r="A580" s="117" t="s">
        <v>7812</v>
      </c>
      <c r="B580" s="131" t="s">
        <v>7812</v>
      </c>
      <c r="C580" s="117" t="s">
        <v>992</v>
      </c>
      <c r="D580" s="116" t="s">
        <v>6091</v>
      </c>
      <c r="E580" s="116" t="s">
        <v>3150</v>
      </c>
      <c r="F580" s="116" t="s">
        <v>7810</v>
      </c>
      <c r="G580" s="115" t="s">
        <v>7811</v>
      </c>
      <c r="H580" s="118" t="s">
        <v>6097</v>
      </c>
      <c r="I580" s="118" t="s">
        <v>2619</v>
      </c>
    </row>
    <row r="581" spans="1:9" x14ac:dyDescent="0.2">
      <c r="A581" s="117" t="s">
        <v>6713</v>
      </c>
      <c r="B581" s="131" t="s">
        <v>6713</v>
      </c>
      <c r="C581" s="117" t="s">
        <v>992</v>
      </c>
      <c r="D581" s="116" t="s">
        <v>6091</v>
      </c>
      <c r="E581" s="116" t="s">
        <v>3150</v>
      </c>
      <c r="F581" s="116" t="s">
        <v>6711</v>
      </c>
      <c r="G581" s="115" t="s">
        <v>6712</v>
      </c>
      <c r="H581" s="118" t="s">
        <v>6097</v>
      </c>
      <c r="I581" s="118" t="s">
        <v>2619</v>
      </c>
    </row>
    <row r="582" spans="1:9" x14ac:dyDescent="0.2">
      <c r="A582" s="117" t="s">
        <v>9486</v>
      </c>
      <c r="B582" s="131" t="s">
        <v>9486</v>
      </c>
      <c r="C582" s="117" t="s">
        <v>952</v>
      </c>
      <c r="D582" s="116" t="s">
        <v>9485</v>
      </c>
      <c r="E582" s="116" t="s">
        <v>2614</v>
      </c>
      <c r="F582" s="116" t="s">
        <v>2615</v>
      </c>
      <c r="G582" s="115" t="s">
        <v>109</v>
      </c>
      <c r="H582" s="118" t="s">
        <v>9487</v>
      </c>
      <c r="I582" s="118" t="s">
        <v>2619</v>
      </c>
    </row>
    <row r="583" spans="1:9" x14ac:dyDescent="0.2">
      <c r="A583" s="117" t="s">
        <v>9489</v>
      </c>
      <c r="B583" s="131" t="s">
        <v>9489</v>
      </c>
      <c r="C583" s="117" t="s">
        <v>952</v>
      </c>
      <c r="D583" s="116" t="s">
        <v>9485</v>
      </c>
      <c r="E583" s="116" t="s">
        <v>2614</v>
      </c>
      <c r="F583" s="116" t="s">
        <v>2620</v>
      </c>
      <c r="G583" s="115" t="s">
        <v>9488</v>
      </c>
      <c r="H583" s="118" t="s">
        <v>9487</v>
      </c>
      <c r="I583" s="118" t="s">
        <v>2619</v>
      </c>
    </row>
    <row r="584" spans="1:9" x14ac:dyDescent="0.2">
      <c r="A584" s="117" t="s">
        <v>9495</v>
      </c>
      <c r="B584" s="131" t="s">
        <v>9495</v>
      </c>
      <c r="C584" s="117" t="s">
        <v>952</v>
      </c>
      <c r="D584" s="116" t="s">
        <v>9485</v>
      </c>
      <c r="E584" s="116" t="s">
        <v>2614</v>
      </c>
      <c r="F584" s="116" t="s">
        <v>2653</v>
      </c>
      <c r="G584" s="115" t="s">
        <v>9494</v>
      </c>
      <c r="H584" s="118" t="s">
        <v>9487</v>
      </c>
      <c r="I584" s="118" t="s">
        <v>2619</v>
      </c>
    </row>
    <row r="585" spans="1:9" x14ac:dyDescent="0.2">
      <c r="A585" s="117" t="s">
        <v>9491</v>
      </c>
      <c r="B585" s="131" t="s">
        <v>9491</v>
      </c>
      <c r="C585" s="117" t="s">
        <v>952</v>
      </c>
      <c r="D585" s="116" t="s">
        <v>9485</v>
      </c>
      <c r="E585" s="116" t="s">
        <v>2614</v>
      </c>
      <c r="F585" s="116" t="s">
        <v>2638</v>
      </c>
      <c r="G585" s="115" t="s">
        <v>9490</v>
      </c>
      <c r="H585" s="118" t="s">
        <v>9487</v>
      </c>
      <c r="I585" s="118" t="s">
        <v>2619</v>
      </c>
    </row>
    <row r="586" spans="1:9" x14ac:dyDescent="0.2">
      <c r="A586" s="117" t="s">
        <v>9756</v>
      </c>
      <c r="B586" s="131" t="s">
        <v>9756</v>
      </c>
      <c r="C586" s="117" t="s">
        <v>953</v>
      </c>
      <c r="D586" s="116" t="s">
        <v>9755</v>
      </c>
      <c r="E586" s="116" t="s">
        <v>3116</v>
      </c>
      <c r="F586" s="116" t="s">
        <v>2615</v>
      </c>
      <c r="G586" s="115" t="s">
        <v>110</v>
      </c>
      <c r="H586" s="118" t="s">
        <v>9757</v>
      </c>
      <c r="I586" s="118" t="s">
        <v>2619</v>
      </c>
    </row>
    <row r="587" spans="1:9" x14ac:dyDescent="0.2">
      <c r="A587" s="117" t="s">
        <v>9759</v>
      </c>
      <c r="B587" s="131" t="s">
        <v>9759</v>
      </c>
      <c r="C587" s="117" t="s">
        <v>953</v>
      </c>
      <c r="D587" s="116" t="s">
        <v>9755</v>
      </c>
      <c r="E587" s="116" t="s">
        <v>3116</v>
      </c>
      <c r="F587" s="116" t="s">
        <v>3164</v>
      </c>
      <c r="G587" s="115" t="s">
        <v>9758</v>
      </c>
      <c r="H587" s="118" t="s">
        <v>9757</v>
      </c>
      <c r="I587" s="118" t="s">
        <v>2619</v>
      </c>
    </row>
    <row r="588" spans="1:9" x14ac:dyDescent="0.2">
      <c r="A588" s="117" t="s">
        <v>9761</v>
      </c>
      <c r="B588" s="131" t="s">
        <v>9761</v>
      </c>
      <c r="C588" s="117" t="s">
        <v>953</v>
      </c>
      <c r="D588" s="116" t="s">
        <v>9755</v>
      </c>
      <c r="E588" s="116" t="s">
        <v>3116</v>
      </c>
      <c r="F588" s="116" t="s">
        <v>2734</v>
      </c>
      <c r="G588" s="115" t="s">
        <v>9760</v>
      </c>
      <c r="H588" s="118" t="s">
        <v>9757</v>
      </c>
      <c r="I588" s="118" t="s">
        <v>2619</v>
      </c>
    </row>
    <row r="589" spans="1:9" x14ac:dyDescent="0.2">
      <c r="A589" s="117" t="s">
        <v>6101</v>
      </c>
      <c r="B589" s="131" t="s">
        <v>6101</v>
      </c>
      <c r="C589" s="117" t="s">
        <v>992</v>
      </c>
      <c r="D589" s="116" t="s">
        <v>6091</v>
      </c>
      <c r="E589" s="116" t="s">
        <v>3150</v>
      </c>
      <c r="F589" s="116" t="s">
        <v>2882</v>
      </c>
      <c r="G589" s="115" t="s">
        <v>6100</v>
      </c>
      <c r="H589" s="118" t="s">
        <v>6102</v>
      </c>
      <c r="I589" s="118" t="s">
        <v>2619</v>
      </c>
    </row>
    <row r="590" spans="1:9" x14ac:dyDescent="0.2">
      <c r="A590" s="117" t="s">
        <v>7227</v>
      </c>
      <c r="B590" s="131" t="s">
        <v>7227</v>
      </c>
      <c r="C590" s="117" t="s">
        <v>992</v>
      </c>
      <c r="D590" s="116" t="s">
        <v>6091</v>
      </c>
      <c r="E590" s="116" t="s">
        <v>3150</v>
      </c>
      <c r="F590" s="116" t="s">
        <v>7225</v>
      </c>
      <c r="G590" s="115" t="s">
        <v>7226</v>
      </c>
      <c r="H590" s="118" t="s">
        <v>6097</v>
      </c>
      <c r="I590" s="118" t="s">
        <v>2619</v>
      </c>
    </row>
    <row r="591" spans="1:9" x14ac:dyDescent="0.2">
      <c r="A591" s="117" t="s">
        <v>12259</v>
      </c>
      <c r="B591" s="131" t="s">
        <v>12259</v>
      </c>
      <c r="C591" s="117" t="s">
        <v>954</v>
      </c>
      <c r="D591" s="116" t="s">
        <v>12258</v>
      </c>
      <c r="E591" s="116" t="s">
        <v>3116</v>
      </c>
      <c r="F591" s="116" t="s">
        <v>2615</v>
      </c>
      <c r="G591" s="115" t="s">
        <v>111</v>
      </c>
      <c r="H591" s="118" t="s">
        <v>12260</v>
      </c>
      <c r="I591" s="118" t="s">
        <v>2619</v>
      </c>
    </row>
    <row r="592" spans="1:9" x14ac:dyDescent="0.2">
      <c r="A592" s="117" t="s">
        <v>12262</v>
      </c>
      <c r="B592" s="131" t="s">
        <v>12262</v>
      </c>
      <c r="C592" s="117" t="s">
        <v>954</v>
      </c>
      <c r="D592" s="116" t="s">
        <v>12258</v>
      </c>
      <c r="E592" s="116" t="s">
        <v>3116</v>
      </c>
      <c r="F592" s="116" t="s">
        <v>3470</v>
      </c>
      <c r="G592" s="115" t="s">
        <v>12261</v>
      </c>
      <c r="H592" s="118" t="s">
        <v>12260</v>
      </c>
      <c r="I592" s="118" t="s">
        <v>2619</v>
      </c>
    </row>
    <row r="593" spans="1:9" x14ac:dyDescent="0.2">
      <c r="A593" s="117" t="s">
        <v>12343</v>
      </c>
      <c r="B593" s="131" t="s">
        <v>12343</v>
      </c>
      <c r="C593" s="117" t="s">
        <v>986</v>
      </c>
      <c r="D593" s="116" t="s">
        <v>12338</v>
      </c>
      <c r="E593" s="116" t="s">
        <v>3056</v>
      </c>
      <c r="F593" s="116" t="s">
        <v>2722</v>
      </c>
      <c r="G593" s="115" t="s">
        <v>12342</v>
      </c>
      <c r="I593" s="118" t="s">
        <v>2619</v>
      </c>
    </row>
    <row r="594" spans="1:9" x14ac:dyDescent="0.2">
      <c r="A594" s="117" t="s">
        <v>7797</v>
      </c>
      <c r="B594" s="131" t="s">
        <v>7797</v>
      </c>
      <c r="C594" s="117" t="s">
        <v>992</v>
      </c>
      <c r="D594" s="116" t="s">
        <v>6091</v>
      </c>
      <c r="E594" s="116" t="s">
        <v>3150</v>
      </c>
      <c r="F594" s="116" t="s">
        <v>7795</v>
      </c>
      <c r="G594" s="115" t="s">
        <v>7796</v>
      </c>
      <c r="H594" s="118" t="s">
        <v>6097</v>
      </c>
      <c r="I594" s="118" t="s">
        <v>2619</v>
      </c>
    </row>
    <row r="595" spans="1:9" x14ac:dyDescent="0.2">
      <c r="A595" s="117" t="s">
        <v>12116</v>
      </c>
      <c r="B595" s="131" t="s">
        <v>12116</v>
      </c>
      <c r="C595" s="117" t="s">
        <v>997</v>
      </c>
      <c r="D595" s="116" t="s">
        <v>12106</v>
      </c>
      <c r="E595" s="116" t="s">
        <v>2614</v>
      </c>
      <c r="F595" s="116" t="s">
        <v>2653</v>
      </c>
      <c r="G595" s="115" t="s">
        <v>12115</v>
      </c>
      <c r="H595" s="118" t="s">
        <v>12117</v>
      </c>
      <c r="I595" s="118" t="s">
        <v>2619</v>
      </c>
    </row>
    <row r="596" spans="1:9" x14ac:dyDescent="0.2">
      <c r="A596" s="117" t="s">
        <v>5500</v>
      </c>
      <c r="B596" s="131" t="s">
        <v>5500</v>
      </c>
      <c r="C596" s="117" t="s">
        <v>955</v>
      </c>
      <c r="D596" s="116" t="s">
        <v>5499</v>
      </c>
      <c r="E596" s="116" t="s">
        <v>2614</v>
      </c>
      <c r="F596" s="116" t="s">
        <v>2615</v>
      </c>
      <c r="G596" s="115" t="s">
        <v>112</v>
      </c>
      <c r="H596" s="118" t="s">
        <v>5501</v>
      </c>
      <c r="I596" s="118" t="s">
        <v>2619</v>
      </c>
    </row>
    <row r="597" spans="1:9" x14ac:dyDescent="0.2">
      <c r="A597" s="117" t="s">
        <v>5503</v>
      </c>
      <c r="B597" s="131" t="s">
        <v>5503</v>
      </c>
      <c r="C597" s="117" t="s">
        <v>955</v>
      </c>
      <c r="D597" s="116" t="s">
        <v>5499</v>
      </c>
      <c r="E597" s="116" t="s">
        <v>2614</v>
      </c>
      <c r="F597" s="116" t="s">
        <v>2620</v>
      </c>
      <c r="G597" s="115" t="s">
        <v>5502</v>
      </c>
      <c r="H597" s="118" t="s">
        <v>5504</v>
      </c>
      <c r="I597" s="118" t="s">
        <v>2619</v>
      </c>
    </row>
    <row r="598" spans="1:9" x14ac:dyDescent="0.2">
      <c r="A598" s="117" t="s">
        <v>8760</v>
      </c>
      <c r="B598" s="131" t="s">
        <v>8760</v>
      </c>
      <c r="C598" s="117" t="s">
        <v>956</v>
      </c>
      <c r="D598" s="116" t="s">
        <v>8756</v>
      </c>
      <c r="E598" s="116" t="s">
        <v>3415</v>
      </c>
      <c r="F598" s="116" t="s">
        <v>2638</v>
      </c>
      <c r="G598" s="115" t="s">
        <v>8759</v>
      </c>
      <c r="H598" s="118" t="s">
        <v>8758</v>
      </c>
      <c r="I598" s="118" t="s">
        <v>2619</v>
      </c>
    </row>
    <row r="599" spans="1:9" x14ac:dyDescent="0.2">
      <c r="A599" s="117" t="s">
        <v>8757</v>
      </c>
      <c r="B599" s="131" t="s">
        <v>8757</v>
      </c>
      <c r="C599" s="117" t="s">
        <v>956</v>
      </c>
      <c r="D599" s="116" t="s">
        <v>8756</v>
      </c>
      <c r="E599" s="116" t="s">
        <v>3415</v>
      </c>
      <c r="F599" s="116" t="s">
        <v>2615</v>
      </c>
      <c r="G599" s="115" t="s">
        <v>113</v>
      </c>
      <c r="H599" s="118" t="s">
        <v>8758</v>
      </c>
      <c r="I599" s="118" t="s">
        <v>2619</v>
      </c>
    </row>
    <row r="600" spans="1:9" x14ac:dyDescent="0.2">
      <c r="A600" s="117" t="s">
        <v>6716</v>
      </c>
      <c r="B600" s="131" t="s">
        <v>6716</v>
      </c>
      <c r="C600" s="117" t="s">
        <v>992</v>
      </c>
      <c r="D600" s="116" t="s">
        <v>6091</v>
      </c>
      <c r="E600" s="116" t="s">
        <v>3150</v>
      </c>
      <c r="F600" s="116" t="s">
        <v>6714</v>
      </c>
      <c r="G600" s="115" t="s">
        <v>6715</v>
      </c>
      <c r="H600" s="118" t="s">
        <v>6097</v>
      </c>
      <c r="I600" s="118" t="s">
        <v>2619</v>
      </c>
    </row>
    <row r="601" spans="1:9" x14ac:dyDescent="0.2">
      <c r="A601" s="117" t="s">
        <v>7134</v>
      </c>
      <c r="B601" s="131" t="s">
        <v>7134</v>
      </c>
      <c r="C601" s="117" t="s">
        <v>992</v>
      </c>
      <c r="D601" s="116" t="s">
        <v>6091</v>
      </c>
      <c r="E601" s="116" t="s">
        <v>3150</v>
      </c>
      <c r="F601" s="116" t="s">
        <v>7132</v>
      </c>
      <c r="G601" s="115" t="s">
        <v>7133</v>
      </c>
      <c r="H601" s="118" t="s">
        <v>7056</v>
      </c>
      <c r="I601" s="118" t="s">
        <v>2619</v>
      </c>
    </row>
    <row r="602" spans="1:9" x14ac:dyDescent="0.2">
      <c r="A602" s="117" t="s">
        <v>7055</v>
      </c>
      <c r="B602" s="131" t="s">
        <v>7055</v>
      </c>
      <c r="C602" s="117" t="s">
        <v>992</v>
      </c>
      <c r="D602" s="116" t="s">
        <v>6091</v>
      </c>
      <c r="E602" s="116" t="s">
        <v>3150</v>
      </c>
      <c r="F602" s="116" t="s">
        <v>7053</v>
      </c>
      <c r="G602" s="115" t="s">
        <v>7054</v>
      </c>
      <c r="H602" s="118" t="s">
        <v>7056</v>
      </c>
      <c r="I602" s="118" t="s">
        <v>2619</v>
      </c>
    </row>
    <row r="603" spans="1:9" x14ac:dyDescent="0.2">
      <c r="A603" s="117" t="s">
        <v>6719</v>
      </c>
      <c r="B603" s="131" t="s">
        <v>6719</v>
      </c>
      <c r="C603" s="117" t="s">
        <v>992</v>
      </c>
      <c r="D603" s="116" t="s">
        <v>6091</v>
      </c>
      <c r="E603" s="116" t="s">
        <v>3150</v>
      </c>
      <c r="F603" s="116" t="s">
        <v>6717</v>
      </c>
      <c r="G603" s="115" t="s">
        <v>6718</v>
      </c>
      <c r="H603" s="118" t="s">
        <v>6097</v>
      </c>
      <c r="I603" s="118" t="s">
        <v>2619</v>
      </c>
    </row>
    <row r="604" spans="1:9" x14ac:dyDescent="0.2">
      <c r="A604" s="117" t="s">
        <v>4758</v>
      </c>
      <c r="B604" s="131" t="s">
        <v>4758</v>
      </c>
      <c r="C604" s="117" t="s">
        <v>957</v>
      </c>
      <c r="D604" s="116" t="s">
        <v>4756</v>
      </c>
      <c r="E604" s="116" t="s">
        <v>3116</v>
      </c>
      <c r="F604" s="116" t="s">
        <v>2615</v>
      </c>
      <c r="G604" s="115" t="s">
        <v>4757</v>
      </c>
      <c r="H604" s="118" t="s">
        <v>4759</v>
      </c>
      <c r="I604" s="118" t="s">
        <v>2619</v>
      </c>
    </row>
    <row r="605" spans="1:9" x14ac:dyDescent="0.2">
      <c r="A605" s="117" t="s">
        <v>5002</v>
      </c>
      <c r="B605" s="131" t="s">
        <v>5002</v>
      </c>
      <c r="C605" s="117" t="s">
        <v>958</v>
      </c>
      <c r="D605" s="116" t="s">
        <v>5000</v>
      </c>
      <c r="E605" s="116" t="s">
        <v>3116</v>
      </c>
      <c r="F605" s="116" t="s">
        <v>2615</v>
      </c>
      <c r="G605" s="115" t="s">
        <v>5001</v>
      </c>
      <c r="H605" s="118" t="s">
        <v>5003</v>
      </c>
      <c r="I605" s="118" t="s">
        <v>2619</v>
      </c>
    </row>
    <row r="606" spans="1:9" x14ac:dyDescent="0.2">
      <c r="A606" s="117" t="s">
        <v>8884</v>
      </c>
      <c r="B606" s="131" t="s">
        <v>8884</v>
      </c>
      <c r="C606" s="117" t="s">
        <v>959</v>
      </c>
      <c r="D606" s="116" t="s">
        <v>8882</v>
      </c>
      <c r="E606" s="116" t="s">
        <v>3116</v>
      </c>
      <c r="F606" s="116" t="s">
        <v>2615</v>
      </c>
      <c r="G606" s="115" t="s">
        <v>8883</v>
      </c>
      <c r="H606" s="118" t="s">
        <v>8885</v>
      </c>
      <c r="I606" s="118" t="s">
        <v>2619</v>
      </c>
    </row>
    <row r="607" spans="1:9" x14ac:dyDescent="0.2">
      <c r="A607" s="117" t="s">
        <v>10110</v>
      </c>
      <c r="B607" s="131" t="s">
        <v>10110</v>
      </c>
      <c r="C607" s="117" t="s">
        <v>960</v>
      </c>
      <c r="D607" s="116" t="s">
        <v>10108</v>
      </c>
      <c r="E607" s="116" t="s">
        <v>3116</v>
      </c>
      <c r="F607" s="116" t="s">
        <v>2615</v>
      </c>
      <c r="G607" s="115" t="s">
        <v>10109</v>
      </c>
      <c r="H607" s="118" t="s">
        <v>10111</v>
      </c>
      <c r="I607" s="118" t="s">
        <v>2619</v>
      </c>
    </row>
    <row r="608" spans="1:9" x14ac:dyDescent="0.2">
      <c r="A608" s="117" t="s">
        <v>3695</v>
      </c>
      <c r="B608" s="131" t="s">
        <v>3695</v>
      </c>
      <c r="C608" s="117" t="s">
        <v>14371</v>
      </c>
      <c r="D608" s="116" t="s">
        <v>3693</v>
      </c>
      <c r="E608" s="116" t="s">
        <v>3116</v>
      </c>
      <c r="F608" s="116" t="s">
        <v>2615</v>
      </c>
      <c r="G608" s="115" t="s">
        <v>3694</v>
      </c>
      <c r="H608" s="118" t="s">
        <v>3696</v>
      </c>
      <c r="I608" s="118" t="s">
        <v>2619</v>
      </c>
    </row>
    <row r="609" spans="1:9" x14ac:dyDescent="0.2">
      <c r="A609" s="117" t="s">
        <v>8824</v>
      </c>
      <c r="B609" s="131" t="s">
        <v>8824</v>
      </c>
      <c r="C609" s="117" t="s">
        <v>14381</v>
      </c>
      <c r="D609" s="116" t="s">
        <v>8822</v>
      </c>
      <c r="E609" s="116" t="s">
        <v>3116</v>
      </c>
      <c r="F609" s="116" t="s">
        <v>2615</v>
      </c>
      <c r="G609" s="115" t="s">
        <v>8823</v>
      </c>
      <c r="I609" s="118" t="s">
        <v>2619</v>
      </c>
    </row>
    <row r="610" spans="1:9" x14ac:dyDescent="0.2">
      <c r="A610" s="117" t="s">
        <v>8837</v>
      </c>
      <c r="B610" s="131" t="s">
        <v>8837</v>
      </c>
      <c r="C610" s="117" t="s">
        <v>14382</v>
      </c>
      <c r="D610" s="116" t="s">
        <v>8835</v>
      </c>
      <c r="E610" s="116" t="s">
        <v>3116</v>
      </c>
      <c r="F610" s="116" t="s">
        <v>2615</v>
      </c>
      <c r="G610" s="115" t="s">
        <v>8836</v>
      </c>
      <c r="H610" s="118" t="s">
        <v>8838</v>
      </c>
      <c r="I610" s="118" t="s">
        <v>2619</v>
      </c>
    </row>
    <row r="611" spans="1:9" x14ac:dyDescent="0.2">
      <c r="A611" s="117" t="s">
        <v>8858</v>
      </c>
      <c r="B611" s="131" t="s">
        <v>8858</v>
      </c>
      <c r="C611" s="117" t="s">
        <v>14382</v>
      </c>
      <c r="D611" s="116" t="s">
        <v>8835</v>
      </c>
      <c r="E611" s="116" t="s">
        <v>3116</v>
      </c>
      <c r="F611" s="116" t="s">
        <v>3022</v>
      </c>
      <c r="G611" s="115" t="s">
        <v>8857</v>
      </c>
      <c r="H611" s="118" t="s">
        <v>8859</v>
      </c>
      <c r="I611" s="118" t="s">
        <v>2619</v>
      </c>
    </row>
    <row r="612" spans="1:9" x14ac:dyDescent="0.2">
      <c r="A612" s="117" t="s">
        <v>8409</v>
      </c>
      <c r="B612" s="131" t="s">
        <v>8409</v>
      </c>
      <c r="C612" s="117" t="s">
        <v>1307</v>
      </c>
      <c r="D612" s="116" t="s">
        <v>8386</v>
      </c>
      <c r="E612" s="116" t="s">
        <v>2614</v>
      </c>
      <c r="F612" s="116" t="s">
        <v>2641</v>
      </c>
      <c r="G612" s="115" t="s">
        <v>8408</v>
      </c>
      <c r="H612" s="118" t="s">
        <v>8388</v>
      </c>
      <c r="I612" s="118" t="s">
        <v>2619</v>
      </c>
    </row>
    <row r="613" spans="1:9" x14ac:dyDescent="0.2">
      <c r="A613" s="117" t="s">
        <v>9606</v>
      </c>
      <c r="B613" s="131" t="s">
        <v>9606</v>
      </c>
      <c r="C613" s="117" t="s">
        <v>1440</v>
      </c>
      <c r="D613" s="116" t="s">
        <v>9593</v>
      </c>
      <c r="E613" s="116" t="s">
        <v>2614</v>
      </c>
      <c r="F613" s="116" t="s">
        <v>2641</v>
      </c>
      <c r="G613" s="115" t="s">
        <v>9605</v>
      </c>
      <c r="H613" s="118" t="s">
        <v>9607</v>
      </c>
      <c r="I613" s="118" t="s">
        <v>2619</v>
      </c>
    </row>
    <row r="614" spans="1:9" x14ac:dyDescent="0.2">
      <c r="A614" s="117" t="s">
        <v>11561</v>
      </c>
      <c r="B614" s="131" t="s">
        <v>11561</v>
      </c>
      <c r="C614" s="117" t="s">
        <v>1586</v>
      </c>
      <c r="D614" s="116" t="s">
        <v>11555</v>
      </c>
      <c r="E614" s="116" t="s">
        <v>3415</v>
      </c>
      <c r="F614" s="116" t="s">
        <v>2716</v>
      </c>
      <c r="G614" s="115" t="s">
        <v>9605</v>
      </c>
      <c r="H614" s="118" t="s">
        <v>11560</v>
      </c>
      <c r="I614" s="118" t="s">
        <v>2619</v>
      </c>
    </row>
    <row r="615" spans="1:9" x14ac:dyDescent="0.2">
      <c r="A615" s="117" t="s">
        <v>12591</v>
      </c>
      <c r="B615" s="131" t="s">
        <v>12591</v>
      </c>
      <c r="C615" s="117" t="s">
        <v>1446</v>
      </c>
      <c r="D615" s="116" t="s">
        <v>12583</v>
      </c>
      <c r="E615" s="116" t="s">
        <v>2614</v>
      </c>
      <c r="F615" s="116" t="s">
        <v>2716</v>
      </c>
      <c r="G615" s="115" t="s">
        <v>9605</v>
      </c>
      <c r="H615" s="118" t="s">
        <v>12590</v>
      </c>
      <c r="I615" s="118" t="s">
        <v>2619</v>
      </c>
    </row>
    <row r="616" spans="1:9" x14ac:dyDescent="0.2">
      <c r="A616" s="117" t="s">
        <v>5322</v>
      </c>
      <c r="B616" s="131" t="s">
        <v>5322</v>
      </c>
      <c r="C616" s="117" t="s">
        <v>976</v>
      </c>
      <c r="D616" s="116" t="s">
        <v>5318</v>
      </c>
      <c r="E616" s="116" t="s">
        <v>2614</v>
      </c>
      <c r="F616" s="116" t="s">
        <v>2620</v>
      </c>
      <c r="G616" s="115" t="s">
        <v>5321</v>
      </c>
      <c r="H616" s="118" t="s">
        <v>5323</v>
      </c>
      <c r="I616" s="118" t="s">
        <v>2619</v>
      </c>
    </row>
    <row r="617" spans="1:9" x14ac:dyDescent="0.2">
      <c r="A617" s="117" t="s">
        <v>4664</v>
      </c>
      <c r="B617" s="131" t="s">
        <v>4664</v>
      </c>
      <c r="C617" s="117" t="s">
        <v>1409</v>
      </c>
      <c r="D617" s="116" t="s">
        <v>4645</v>
      </c>
      <c r="E617" s="116" t="s">
        <v>3415</v>
      </c>
      <c r="F617" s="116" t="s">
        <v>3717</v>
      </c>
      <c r="G617" s="115" t="s">
        <v>4663</v>
      </c>
      <c r="H617" s="118" t="s">
        <v>4647</v>
      </c>
      <c r="I617" s="118" t="s">
        <v>2619</v>
      </c>
    </row>
    <row r="618" spans="1:9" x14ac:dyDescent="0.2">
      <c r="A618" s="117" t="s">
        <v>10317</v>
      </c>
      <c r="B618" s="131" t="s">
        <v>10317</v>
      </c>
      <c r="C618" s="117" t="s">
        <v>1537</v>
      </c>
      <c r="D618" s="116" t="s">
        <v>10191</v>
      </c>
      <c r="E618" s="116" t="s">
        <v>2660</v>
      </c>
      <c r="F618" s="116" t="s">
        <v>10316</v>
      </c>
      <c r="G618" s="115" t="s">
        <v>4663</v>
      </c>
      <c r="H618" s="118" t="s">
        <v>10318</v>
      </c>
      <c r="I618" s="118" t="s">
        <v>2619</v>
      </c>
    </row>
    <row r="619" spans="1:9" x14ac:dyDescent="0.2">
      <c r="A619" s="117" t="s">
        <v>13754</v>
      </c>
      <c r="B619" s="131" t="s">
        <v>13754</v>
      </c>
      <c r="C619" s="117" t="s">
        <v>1069</v>
      </c>
      <c r="D619" s="116" t="s">
        <v>13746</v>
      </c>
      <c r="E619" s="116" t="s">
        <v>2614</v>
      </c>
      <c r="F619" s="116" t="s">
        <v>2716</v>
      </c>
      <c r="G619" s="115" t="s">
        <v>4663</v>
      </c>
      <c r="H619" s="118" t="s">
        <v>13748</v>
      </c>
      <c r="I619" s="118" t="s">
        <v>2619</v>
      </c>
    </row>
    <row r="620" spans="1:9" x14ac:dyDescent="0.2">
      <c r="A620" s="117" t="s">
        <v>8764</v>
      </c>
      <c r="B620" s="131" t="s">
        <v>8764</v>
      </c>
      <c r="C620" s="117" t="s">
        <v>961</v>
      </c>
      <c r="D620" s="116" t="s">
        <v>8763</v>
      </c>
      <c r="E620" s="116" t="s">
        <v>3415</v>
      </c>
      <c r="F620" s="116" t="s">
        <v>2615</v>
      </c>
      <c r="G620" s="115" t="s">
        <v>114</v>
      </c>
      <c r="H620" s="118" t="s">
        <v>8765</v>
      </c>
      <c r="I620" s="118" t="s">
        <v>2619</v>
      </c>
    </row>
    <row r="621" spans="1:9" x14ac:dyDescent="0.2">
      <c r="A621" s="117" t="s">
        <v>5253</v>
      </c>
      <c r="B621" s="131" t="s">
        <v>5253</v>
      </c>
      <c r="C621" s="117" t="s">
        <v>1112</v>
      </c>
      <c r="D621" s="116" t="s">
        <v>5243</v>
      </c>
      <c r="E621" s="116" t="s">
        <v>2660</v>
      </c>
      <c r="F621" s="116" t="s">
        <v>2669</v>
      </c>
      <c r="G621" s="115" t="s">
        <v>5252</v>
      </c>
      <c r="H621" s="118" t="s">
        <v>5245</v>
      </c>
      <c r="I621" s="118" t="s">
        <v>2619</v>
      </c>
    </row>
    <row r="622" spans="1:9" x14ac:dyDescent="0.2">
      <c r="A622" s="117" t="s">
        <v>13302</v>
      </c>
      <c r="B622" s="131" t="s">
        <v>13302</v>
      </c>
      <c r="C622" s="117" t="s">
        <v>892</v>
      </c>
      <c r="D622" s="116" t="s">
        <v>13292</v>
      </c>
      <c r="E622" s="116" t="s">
        <v>3091</v>
      </c>
      <c r="F622" s="116" t="s">
        <v>2708</v>
      </c>
      <c r="G622" s="115" t="s">
        <v>13301</v>
      </c>
      <c r="I622" s="118" t="s">
        <v>2619</v>
      </c>
    </row>
    <row r="623" spans="1:9" x14ac:dyDescent="0.2">
      <c r="A623" s="117" t="s">
        <v>5099</v>
      </c>
      <c r="B623" s="131" t="s">
        <v>5099</v>
      </c>
      <c r="C623" s="117" t="s">
        <v>1601</v>
      </c>
      <c r="D623" s="116" t="s">
        <v>5088</v>
      </c>
      <c r="E623" s="116" t="s">
        <v>3091</v>
      </c>
      <c r="F623" s="116" t="s">
        <v>4086</v>
      </c>
      <c r="G623" s="115" t="s">
        <v>5098</v>
      </c>
      <c r="I623" s="118" t="s">
        <v>2619</v>
      </c>
    </row>
    <row r="624" spans="1:9" x14ac:dyDescent="0.2">
      <c r="A624" s="117" t="s">
        <v>5097</v>
      </c>
      <c r="B624" s="131" t="s">
        <v>5097</v>
      </c>
      <c r="C624" s="117" t="s">
        <v>1601</v>
      </c>
      <c r="D624" s="116" t="s">
        <v>5088</v>
      </c>
      <c r="E624" s="116" t="s">
        <v>3091</v>
      </c>
      <c r="F624" s="116" t="s">
        <v>2708</v>
      </c>
      <c r="G624" s="115" t="s">
        <v>5096</v>
      </c>
      <c r="I624" s="118" t="s">
        <v>2619</v>
      </c>
    </row>
    <row r="625" spans="1:9" x14ac:dyDescent="0.2">
      <c r="A625" s="117" t="s">
        <v>9267</v>
      </c>
      <c r="B625" s="131" t="s">
        <v>9267</v>
      </c>
      <c r="C625" s="117" t="s">
        <v>1088</v>
      </c>
      <c r="D625" s="116" t="s">
        <v>9263</v>
      </c>
      <c r="E625" s="116" t="s">
        <v>3116</v>
      </c>
      <c r="F625" s="116" t="s">
        <v>2716</v>
      </c>
      <c r="G625" s="115" t="s">
        <v>9266</v>
      </c>
      <c r="H625" s="118" t="s">
        <v>9265</v>
      </c>
      <c r="I625" s="118" t="s">
        <v>2619</v>
      </c>
    </row>
    <row r="626" spans="1:9" x14ac:dyDescent="0.2">
      <c r="A626" s="117" t="s">
        <v>2646</v>
      </c>
      <c r="B626" s="131" t="s">
        <v>2646</v>
      </c>
      <c r="C626" s="117" t="s">
        <v>965</v>
      </c>
      <c r="D626" s="116" t="s">
        <v>2633</v>
      </c>
      <c r="E626" s="116" t="s">
        <v>2614</v>
      </c>
      <c r="F626" s="116" t="s">
        <v>2644</v>
      </c>
      <c r="G626" s="115" t="s">
        <v>2645</v>
      </c>
      <c r="H626" s="118" t="s">
        <v>2635</v>
      </c>
      <c r="I626" s="118" t="s">
        <v>2619</v>
      </c>
    </row>
    <row r="627" spans="1:9" x14ac:dyDescent="0.2">
      <c r="A627" s="117" t="s">
        <v>5700</v>
      </c>
      <c r="B627" s="131" t="s">
        <v>5700</v>
      </c>
      <c r="C627" s="117" t="s">
        <v>962</v>
      </c>
      <c r="D627" s="116" t="s">
        <v>5699</v>
      </c>
      <c r="E627" s="116" t="s">
        <v>2614</v>
      </c>
      <c r="F627" s="116" t="s">
        <v>2615</v>
      </c>
      <c r="G627" s="115" t="s">
        <v>115</v>
      </c>
      <c r="H627" s="118" t="s">
        <v>5701</v>
      </c>
      <c r="I627" s="118" t="s">
        <v>2619</v>
      </c>
    </row>
    <row r="628" spans="1:9" x14ac:dyDescent="0.2">
      <c r="A628" s="117" t="s">
        <v>5703</v>
      </c>
      <c r="B628" s="131" t="s">
        <v>5703</v>
      </c>
      <c r="C628" s="117" t="s">
        <v>962</v>
      </c>
      <c r="D628" s="116" t="s">
        <v>5699</v>
      </c>
      <c r="E628" s="116" t="s">
        <v>2614</v>
      </c>
      <c r="F628" s="116" t="s">
        <v>2620</v>
      </c>
      <c r="G628" s="115" t="s">
        <v>5702</v>
      </c>
      <c r="H628" s="118" t="s">
        <v>5701</v>
      </c>
      <c r="I628" s="118" t="s">
        <v>2619</v>
      </c>
    </row>
    <row r="629" spans="1:9" x14ac:dyDescent="0.2">
      <c r="A629" s="117" t="s">
        <v>5705</v>
      </c>
      <c r="B629" s="131" t="s">
        <v>5705</v>
      </c>
      <c r="C629" s="117" t="s">
        <v>962</v>
      </c>
      <c r="D629" s="116" t="s">
        <v>5699</v>
      </c>
      <c r="E629" s="116" t="s">
        <v>2614</v>
      </c>
      <c r="F629" s="116" t="s">
        <v>2638</v>
      </c>
      <c r="G629" s="115" t="s">
        <v>5704</v>
      </c>
      <c r="H629" s="118" t="s">
        <v>5701</v>
      </c>
      <c r="I629" s="118" t="s">
        <v>2619</v>
      </c>
    </row>
    <row r="630" spans="1:9" x14ac:dyDescent="0.2">
      <c r="A630" s="117" t="s">
        <v>5870</v>
      </c>
      <c r="B630" s="131" t="s">
        <v>5870</v>
      </c>
      <c r="C630" s="117" t="s">
        <v>963</v>
      </c>
      <c r="D630" s="116" t="s">
        <v>5869</v>
      </c>
      <c r="E630" s="116" t="s">
        <v>3056</v>
      </c>
      <c r="F630" s="116" t="s">
        <v>2615</v>
      </c>
      <c r="G630" s="115" t="s">
        <v>116</v>
      </c>
      <c r="H630" s="118" t="s">
        <v>5871</v>
      </c>
      <c r="I630" s="118" t="s">
        <v>2619</v>
      </c>
    </row>
    <row r="631" spans="1:9" x14ac:dyDescent="0.2">
      <c r="A631" s="117" t="s">
        <v>6008</v>
      </c>
      <c r="B631" s="131" t="s">
        <v>6008</v>
      </c>
      <c r="C631" s="117" t="s">
        <v>964</v>
      </c>
      <c r="D631" s="116" t="s">
        <v>6004</v>
      </c>
      <c r="E631" s="116" t="s">
        <v>3415</v>
      </c>
      <c r="F631" s="116" t="s">
        <v>2716</v>
      </c>
      <c r="G631" s="115" t="s">
        <v>6007</v>
      </c>
      <c r="H631" s="118" t="s">
        <v>6006</v>
      </c>
      <c r="I631" s="118" t="s">
        <v>2619</v>
      </c>
    </row>
    <row r="632" spans="1:9" x14ac:dyDescent="0.2">
      <c r="A632" s="117" t="s">
        <v>6005</v>
      </c>
      <c r="B632" s="131" t="s">
        <v>6005</v>
      </c>
      <c r="C632" s="117" t="s">
        <v>964</v>
      </c>
      <c r="D632" s="116" t="s">
        <v>6004</v>
      </c>
      <c r="E632" s="116" t="s">
        <v>3415</v>
      </c>
      <c r="F632" s="116" t="s">
        <v>2615</v>
      </c>
      <c r="G632" s="115" t="s">
        <v>117</v>
      </c>
      <c r="H632" s="118" t="s">
        <v>6006</v>
      </c>
      <c r="I632" s="118" t="s">
        <v>2619</v>
      </c>
    </row>
    <row r="633" spans="1:9" x14ac:dyDescent="0.2">
      <c r="A633" s="117" t="s">
        <v>5873</v>
      </c>
      <c r="B633" s="131" t="s">
        <v>5873</v>
      </c>
      <c r="C633" s="117" t="s">
        <v>963</v>
      </c>
      <c r="D633" s="116" t="s">
        <v>5869</v>
      </c>
      <c r="E633" s="116" t="s">
        <v>3056</v>
      </c>
      <c r="F633" s="116" t="s">
        <v>2620</v>
      </c>
      <c r="G633" s="115" t="s">
        <v>5872</v>
      </c>
      <c r="H633" s="118" t="s">
        <v>5871</v>
      </c>
      <c r="I633" s="118" t="s">
        <v>2619</v>
      </c>
    </row>
    <row r="634" spans="1:9" x14ac:dyDescent="0.2">
      <c r="A634" s="117" t="s">
        <v>2634</v>
      </c>
      <c r="B634" s="131" t="s">
        <v>2634</v>
      </c>
      <c r="C634" s="117" t="s">
        <v>965</v>
      </c>
      <c r="D634" s="116" t="s">
        <v>2633</v>
      </c>
      <c r="E634" s="116" t="s">
        <v>2614</v>
      </c>
      <c r="F634" s="116" t="s">
        <v>2615</v>
      </c>
      <c r="G634" s="115" t="s">
        <v>2591</v>
      </c>
      <c r="H634" s="118" t="s">
        <v>2635</v>
      </c>
      <c r="I634" s="118" t="s">
        <v>2619</v>
      </c>
    </row>
    <row r="635" spans="1:9" x14ac:dyDescent="0.2">
      <c r="A635" s="117" t="s">
        <v>10528</v>
      </c>
      <c r="B635" s="131" t="s">
        <v>10528</v>
      </c>
      <c r="C635" s="117" t="s">
        <v>966</v>
      </c>
      <c r="D635" s="116" t="s">
        <v>10527</v>
      </c>
      <c r="E635" s="116" t="s">
        <v>2614</v>
      </c>
      <c r="F635" s="116" t="s">
        <v>2615</v>
      </c>
      <c r="G635" s="115" t="s">
        <v>118</v>
      </c>
      <c r="H635" s="118" t="s">
        <v>10529</v>
      </c>
      <c r="I635" s="118" t="s">
        <v>2619</v>
      </c>
    </row>
    <row r="636" spans="1:9" x14ac:dyDescent="0.2">
      <c r="A636" s="117" t="s">
        <v>10655</v>
      </c>
      <c r="B636" s="131" t="s">
        <v>10655</v>
      </c>
      <c r="C636" s="117" t="s">
        <v>967</v>
      </c>
      <c r="D636" s="116" t="s">
        <v>10654</v>
      </c>
      <c r="E636" s="116" t="s">
        <v>2614</v>
      </c>
      <c r="F636" s="116" t="s">
        <v>2615</v>
      </c>
      <c r="G636" s="115" t="s">
        <v>119</v>
      </c>
      <c r="H636" s="118" t="s">
        <v>10656</v>
      </c>
      <c r="I636" s="118" t="s">
        <v>2619</v>
      </c>
    </row>
    <row r="637" spans="1:9" x14ac:dyDescent="0.2">
      <c r="A637" s="117" t="s">
        <v>9975</v>
      </c>
      <c r="B637" s="131" t="s">
        <v>9975</v>
      </c>
      <c r="C637" s="117" t="s">
        <v>1223</v>
      </c>
      <c r="D637" s="116" t="s">
        <v>9967</v>
      </c>
      <c r="E637" s="116" t="s">
        <v>2614</v>
      </c>
      <c r="F637" s="116" t="s">
        <v>2623</v>
      </c>
      <c r="G637" s="115" t="s">
        <v>9974</v>
      </c>
      <c r="H637" s="118" t="s">
        <v>9969</v>
      </c>
      <c r="I637" s="118" t="s">
        <v>2619</v>
      </c>
    </row>
    <row r="638" spans="1:9" x14ac:dyDescent="0.2">
      <c r="A638" s="117" t="s">
        <v>3565</v>
      </c>
      <c r="B638" s="131" t="s">
        <v>3565</v>
      </c>
      <c r="C638" s="117" t="s">
        <v>1669</v>
      </c>
      <c r="D638" s="116" t="s">
        <v>3559</v>
      </c>
      <c r="E638" s="116" t="s">
        <v>3415</v>
      </c>
      <c r="F638" s="116" t="s">
        <v>2623</v>
      </c>
      <c r="G638" s="115" t="s">
        <v>3564</v>
      </c>
      <c r="H638" s="118" t="s">
        <v>3561</v>
      </c>
      <c r="I638" s="118" t="s">
        <v>2619</v>
      </c>
    </row>
    <row r="639" spans="1:9" x14ac:dyDescent="0.2">
      <c r="A639" s="117" t="s">
        <v>3703</v>
      </c>
      <c r="B639" s="131" t="s">
        <v>3703</v>
      </c>
      <c r="C639" s="117" t="s">
        <v>14371</v>
      </c>
      <c r="D639" s="116" t="s">
        <v>3693</v>
      </c>
      <c r="E639" s="116" t="s">
        <v>3116</v>
      </c>
      <c r="F639" s="116" t="s">
        <v>2623</v>
      </c>
      <c r="G639" s="115" t="s">
        <v>3564</v>
      </c>
      <c r="H639" s="118" t="s">
        <v>3696</v>
      </c>
      <c r="I639" s="118" t="s">
        <v>2619</v>
      </c>
    </row>
    <row r="640" spans="1:9" x14ac:dyDescent="0.2">
      <c r="A640" s="117" t="s">
        <v>4169</v>
      </c>
      <c r="B640" s="131" t="s">
        <v>4169</v>
      </c>
      <c r="C640" s="117" t="s">
        <v>1495</v>
      </c>
      <c r="D640" s="116" t="s">
        <v>4157</v>
      </c>
      <c r="E640" s="116" t="s">
        <v>3415</v>
      </c>
      <c r="F640" s="116" t="s">
        <v>2641</v>
      </c>
      <c r="G640" s="115" t="s">
        <v>3564</v>
      </c>
      <c r="H640" s="118" t="s">
        <v>4170</v>
      </c>
      <c r="I640" s="118" t="s">
        <v>2619</v>
      </c>
    </row>
    <row r="641" spans="1:9" x14ac:dyDescent="0.2">
      <c r="A641" s="117" t="s">
        <v>8295</v>
      </c>
      <c r="B641" s="131" t="s">
        <v>8295</v>
      </c>
      <c r="C641" s="117" t="s">
        <v>1447</v>
      </c>
      <c r="D641" s="116" t="s">
        <v>8290</v>
      </c>
      <c r="E641" s="116" t="s">
        <v>3116</v>
      </c>
      <c r="F641" s="116" t="s">
        <v>2623</v>
      </c>
      <c r="G641" s="115" t="s">
        <v>3564</v>
      </c>
      <c r="H641" s="118" t="s">
        <v>8292</v>
      </c>
      <c r="I641" s="118" t="s">
        <v>2619</v>
      </c>
    </row>
    <row r="642" spans="1:9" x14ac:dyDescent="0.2">
      <c r="A642" s="117" t="s">
        <v>8330</v>
      </c>
      <c r="B642" s="131" t="s">
        <v>8330</v>
      </c>
      <c r="C642" s="117" t="s">
        <v>1264</v>
      </c>
      <c r="D642" s="116" t="s">
        <v>8323</v>
      </c>
      <c r="E642" s="116" t="s">
        <v>3415</v>
      </c>
      <c r="F642" s="116" t="s">
        <v>2669</v>
      </c>
      <c r="G642" s="115" t="s">
        <v>3564</v>
      </c>
      <c r="H642" s="118" t="s">
        <v>8331</v>
      </c>
      <c r="I642" s="118" t="s">
        <v>2619</v>
      </c>
    </row>
    <row r="643" spans="1:9" x14ac:dyDescent="0.2">
      <c r="A643" s="117" t="s">
        <v>9742</v>
      </c>
      <c r="B643" s="131" t="s">
        <v>9742</v>
      </c>
      <c r="C643" s="117" t="s">
        <v>1254</v>
      </c>
      <c r="D643" s="116" t="s">
        <v>9737</v>
      </c>
      <c r="E643" s="116" t="s">
        <v>2614</v>
      </c>
      <c r="F643" s="116" t="s">
        <v>2623</v>
      </c>
      <c r="G643" s="115" t="s">
        <v>3564</v>
      </c>
      <c r="H643" s="118" t="s">
        <v>9741</v>
      </c>
      <c r="I643" s="118" t="s">
        <v>2619</v>
      </c>
    </row>
    <row r="644" spans="1:9" x14ac:dyDescent="0.2">
      <c r="A644" s="117" t="s">
        <v>12616</v>
      </c>
      <c r="B644" s="131" t="s">
        <v>12616</v>
      </c>
      <c r="C644" s="117" t="s">
        <v>1502</v>
      </c>
      <c r="D644" s="116" t="s">
        <v>12611</v>
      </c>
      <c r="E644" s="116" t="s">
        <v>3116</v>
      </c>
      <c r="F644" s="116" t="s">
        <v>2716</v>
      </c>
      <c r="G644" s="115" t="s">
        <v>3564</v>
      </c>
      <c r="H644" s="118" t="s">
        <v>12613</v>
      </c>
      <c r="I644" s="118" t="s">
        <v>2619</v>
      </c>
    </row>
    <row r="645" spans="1:9" x14ac:dyDescent="0.2">
      <c r="A645" s="117" t="s">
        <v>14180</v>
      </c>
      <c r="B645" s="131" t="s">
        <v>14180</v>
      </c>
      <c r="C645" s="117" t="s">
        <v>1439</v>
      </c>
      <c r="D645" s="116" t="s">
        <v>14154</v>
      </c>
      <c r="E645" s="116" t="s">
        <v>2660</v>
      </c>
      <c r="F645" s="116" t="s">
        <v>2641</v>
      </c>
      <c r="G645" s="115" t="s">
        <v>3564</v>
      </c>
      <c r="H645" s="118" t="s">
        <v>14156</v>
      </c>
      <c r="I645" s="118" t="s">
        <v>2619</v>
      </c>
    </row>
    <row r="646" spans="1:9" x14ac:dyDescent="0.2">
      <c r="A646" s="117" t="s">
        <v>2643</v>
      </c>
      <c r="B646" s="131" t="s">
        <v>2643</v>
      </c>
      <c r="C646" s="117" t="s">
        <v>965</v>
      </c>
      <c r="D646" s="116" t="s">
        <v>2633</v>
      </c>
      <c r="E646" s="116" t="s">
        <v>2614</v>
      </c>
      <c r="F646" s="116" t="s">
        <v>2641</v>
      </c>
      <c r="G646" s="115" t="s">
        <v>2642</v>
      </c>
      <c r="I646" s="118" t="s">
        <v>2619</v>
      </c>
    </row>
    <row r="647" spans="1:9" x14ac:dyDescent="0.2">
      <c r="A647" s="117" t="s">
        <v>2950</v>
      </c>
      <c r="B647" s="131" t="s">
        <v>2950</v>
      </c>
      <c r="C647" s="117" t="s">
        <v>1067</v>
      </c>
      <c r="D647" s="116" t="s">
        <v>2942</v>
      </c>
      <c r="E647" s="116" t="s">
        <v>2614</v>
      </c>
      <c r="F647" s="116" t="s">
        <v>2623</v>
      </c>
      <c r="G647" s="115" t="s">
        <v>2949</v>
      </c>
      <c r="H647" s="118" t="s">
        <v>2951</v>
      </c>
      <c r="I647" s="118" t="s">
        <v>2619</v>
      </c>
    </row>
    <row r="648" spans="1:9" x14ac:dyDescent="0.2">
      <c r="A648" s="117" t="s">
        <v>2637</v>
      </c>
      <c r="B648" s="131" t="s">
        <v>2637</v>
      </c>
      <c r="C648" s="117" t="s">
        <v>965</v>
      </c>
      <c r="D648" s="116" t="s">
        <v>2633</v>
      </c>
      <c r="E648" s="116" t="s">
        <v>2614</v>
      </c>
      <c r="F648" s="116" t="s">
        <v>2620</v>
      </c>
      <c r="G648" s="115" t="s">
        <v>2636</v>
      </c>
      <c r="H648" s="118" t="s">
        <v>2635</v>
      </c>
      <c r="I648" s="118" t="s">
        <v>2619</v>
      </c>
    </row>
    <row r="649" spans="1:9" x14ac:dyDescent="0.2">
      <c r="A649" s="117" t="s">
        <v>5324</v>
      </c>
      <c r="B649" s="131" t="s">
        <v>5324</v>
      </c>
      <c r="C649" s="117" t="s">
        <v>976</v>
      </c>
      <c r="D649" s="116" t="s">
        <v>5318</v>
      </c>
      <c r="E649" s="116" t="s">
        <v>2614</v>
      </c>
      <c r="F649" s="116" t="s">
        <v>2722</v>
      </c>
      <c r="G649" s="115" t="s">
        <v>2636</v>
      </c>
      <c r="H649" s="118" t="s">
        <v>5323</v>
      </c>
      <c r="I649" s="118" t="s">
        <v>2619</v>
      </c>
    </row>
    <row r="650" spans="1:9" x14ac:dyDescent="0.2">
      <c r="A650" s="117" t="s">
        <v>10530</v>
      </c>
      <c r="B650" s="131" t="s">
        <v>10530</v>
      </c>
      <c r="C650" s="117" t="s">
        <v>966</v>
      </c>
      <c r="D650" s="116" t="s">
        <v>10527</v>
      </c>
      <c r="E650" s="116" t="s">
        <v>2614</v>
      </c>
      <c r="F650" s="116" t="s">
        <v>2620</v>
      </c>
      <c r="G650" s="115" t="s">
        <v>2636</v>
      </c>
      <c r="H650" s="118" t="s">
        <v>10529</v>
      </c>
      <c r="I650" s="118" t="s">
        <v>2619</v>
      </c>
    </row>
    <row r="651" spans="1:9" x14ac:dyDescent="0.2">
      <c r="A651" s="117" t="s">
        <v>10657</v>
      </c>
      <c r="B651" s="131" t="s">
        <v>10657</v>
      </c>
      <c r="C651" s="117" t="s">
        <v>967</v>
      </c>
      <c r="D651" s="116" t="s">
        <v>10654</v>
      </c>
      <c r="E651" s="116" t="s">
        <v>2614</v>
      </c>
      <c r="F651" s="116" t="s">
        <v>2620</v>
      </c>
      <c r="G651" s="115" t="s">
        <v>2636</v>
      </c>
      <c r="H651" s="118" t="s">
        <v>10656</v>
      </c>
      <c r="I651" s="118" t="s">
        <v>2619</v>
      </c>
    </row>
    <row r="652" spans="1:9" x14ac:dyDescent="0.2">
      <c r="A652" s="117" t="s">
        <v>13579</v>
      </c>
      <c r="B652" s="131" t="s">
        <v>13579</v>
      </c>
      <c r="C652" s="117" t="s">
        <v>969</v>
      </c>
      <c r="D652" s="116" t="s">
        <v>13575</v>
      </c>
      <c r="E652" s="116" t="s">
        <v>3415</v>
      </c>
      <c r="F652" s="116" t="s">
        <v>2716</v>
      </c>
      <c r="G652" s="115" t="s">
        <v>13578</v>
      </c>
      <c r="H652" s="118" t="s">
        <v>13580</v>
      </c>
      <c r="I652" s="118" t="s">
        <v>2619</v>
      </c>
    </row>
    <row r="653" spans="1:9" x14ac:dyDescent="0.2">
      <c r="A653" s="117" t="s">
        <v>10925</v>
      </c>
      <c r="B653" s="131" t="s">
        <v>10925</v>
      </c>
      <c r="C653" s="117" t="s">
        <v>1329</v>
      </c>
      <c r="D653" s="116" t="s">
        <v>10913</v>
      </c>
      <c r="E653" s="116" t="s">
        <v>2614</v>
      </c>
      <c r="F653" s="116" t="s">
        <v>2734</v>
      </c>
      <c r="G653" s="115" t="s">
        <v>10924</v>
      </c>
      <c r="H653" s="118" t="s">
        <v>10915</v>
      </c>
      <c r="I653" s="118" t="s">
        <v>2619</v>
      </c>
    </row>
    <row r="654" spans="1:9" x14ac:dyDescent="0.2">
      <c r="A654" s="117" t="s">
        <v>11620</v>
      </c>
      <c r="B654" s="131" t="s">
        <v>11620</v>
      </c>
      <c r="C654" s="117" t="s">
        <v>1410</v>
      </c>
      <c r="D654" s="116" t="s">
        <v>11612</v>
      </c>
      <c r="E654" s="116" t="s">
        <v>3415</v>
      </c>
      <c r="F654" s="116" t="s">
        <v>2674</v>
      </c>
      <c r="G654" s="115" t="s">
        <v>10924</v>
      </c>
      <c r="H654" s="118" t="s">
        <v>11614</v>
      </c>
      <c r="I654" s="118" t="s">
        <v>2619</v>
      </c>
    </row>
    <row r="655" spans="1:9" x14ac:dyDescent="0.2">
      <c r="A655" s="117" t="s">
        <v>11987</v>
      </c>
      <c r="B655" s="131" t="s">
        <v>11987</v>
      </c>
      <c r="C655" s="117" t="s">
        <v>1519</v>
      </c>
      <c r="D655" s="116" t="s">
        <v>11980</v>
      </c>
      <c r="E655" s="116" t="s">
        <v>2614</v>
      </c>
      <c r="F655" s="116" t="s">
        <v>2669</v>
      </c>
      <c r="G655" s="115" t="s">
        <v>10924</v>
      </c>
      <c r="H655" s="118" t="s">
        <v>11982</v>
      </c>
      <c r="I655" s="118" t="s">
        <v>2619</v>
      </c>
    </row>
    <row r="656" spans="1:9" x14ac:dyDescent="0.2">
      <c r="A656" s="117" t="s">
        <v>9355</v>
      </c>
      <c r="B656" s="131" t="s">
        <v>9355</v>
      </c>
      <c r="C656" s="117" t="s">
        <v>1107</v>
      </c>
      <c r="D656" s="116" t="s">
        <v>9349</v>
      </c>
      <c r="E656" s="116" t="s">
        <v>2614</v>
      </c>
      <c r="F656" s="116" t="s">
        <v>2694</v>
      </c>
      <c r="G656" s="115" t="s">
        <v>9354</v>
      </c>
      <c r="H656" s="118" t="s">
        <v>9351</v>
      </c>
      <c r="I656" s="118" t="s">
        <v>2619</v>
      </c>
    </row>
    <row r="657" spans="1:9" x14ac:dyDescent="0.2">
      <c r="A657" s="117" t="s">
        <v>13171</v>
      </c>
      <c r="B657" s="131" t="s">
        <v>13171</v>
      </c>
      <c r="C657" s="117" t="s">
        <v>891</v>
      </c>
      <c r="D657" s="116" t="s">
        <v>13168</v>
      </c>
      <c r="E657" s="116" t="s">
        <v>3415</v>
      </c>
      <c r="F657" s="116" t="s">
        <v>3579</v>
      </c>
      <c r="G657" s="115" t="s">
        <v>9354</v>
      </c>
      <c r="I657" s="118" t="s">
        <v>2619</v>
      </c>
    </row>
    <row r="658" spans="1:9" x14ac:dyDescent="0.2">
      <c r="A658" s="117" t="s">
        <v>13605</v>
      </c>
      <c r="B658" s="131" t="s">
        <v>13605</v>
      </c>
      <c r="C658" s="117" t="s">
        <v>1059</v>
      </c>
      <c r="D658" s="116" t="s">
        <v>13602</v>
      </c>
      <c r="E658" s="116" t="s">
        <v>3415</v>
      </c>
      <c r="F658" s="116" t="s">
        <v>3337</v>
      </c>
      <c r="G658" s="115" t="s">
        <v>9354</v>
      </c>
      <c r="H658" s="118" t="s">
        <v>13606</v>
      </c>
      <c r="I658" s="118" t="s">
        <v>2619</v>
      </c>
    </row>
    <row r="659" spans="1:9" x14ac:dyDescent="0.2">
      <c r="A659" s="117" t="s">
        <v>9973</v>
      </c>
      <c r="B659" s="131" t="s">
        <v>9973</v>
      </c>
      <c r="C659" s="117" t="s">
        <v>1223</v>
      </c>
      <c r="D659" s="116" t="s">
        <v>9967</v>
      </c>
      <c r="E659" s="116" t="s">
        <v>2614</v>
      </c>
      <c r="F659" s="116" t="s">
        <v>2638</v>
      </c>
      <c r="G659" s="115" t="s">
        <v>9972</v>
      </c>
      <c r="H659" s="118" t="s">
        <v>9969</v>
      </c>
      <c r="I659" s="118" t="s">
        <v>2619</v>
      </c>
    </row>
    <row r="660" spans="1:9" x14ac:dyDescent="0.2">
      <c r="A660" s="117" t="s">
        <v>2640</v>
      </c>
      <c r="B660" s="131" t="s">
        <v>2640</v>
      </c>
      <c r="C660" s="117" t="s">
        <v>965</v>
      </c>
      <c r="D660" s="116" t="s">
        <v>2633</v>
      </c>
      <c r="E660" s="116" t="s">
        <v>2614</v>
      </c>
      <c r="F660" s="116" t="s">
        <v>2638</v>
      </c>
      <c r="G660" s="115" t="s">
        <v>2639</v>
      </c>
      <c r="H660" s="118" t="s">
        <v>2635</v>
      </c>
      <c r="I660" s="118" t="s">
        <v>2619</v>
      </c>
    </row>
    <row r="661" spans="1:9" x14ac:dyDescent="0.2">
      <c r="A661" s="117" t="s">
        <v>4543</v>
      </c>
      <c r="B661" s="131" t="s">
        <v>4543</v>
      </c>
      <c r="C661" s="117" t="s">
        <v>1085</v>
      </c>
      <c r="D661" s="116" t="s">
        <v>4539</v>
      </c>
      <c r="E661" s="116" t="s">
        <v>3415</v>
      </c>
      <c r="F661" s="116" t="s">
        <v>2638</v>
      </c>
      <c r="G661" s="115" t="s">
        <v>4542</v>
      </c>
      <c r="I661" s="118" t="s">
        <v>2619</v>
      </c>
    </row>
    <row r="662" spans="1:9" x14ac:dyDescent="0.2">
      <c r="A662" s="117" t="s">
        <v>4760</v>
      </c>
      <c r="B662" s="131" t="s">
        <v>4760</v>
      </c>
      <c r="C662" s="117" t="s">
        <v>957</v>
      </c>
      <c r="D662" s="116" t="s">
        <v>4756</v>
      </c>
      <c r="E662" s="116" t="s">
        <v>3116</v>
      </c>
      <c r="F662" s="116" t="s">
        <v>2638</v>
      </c>
      <c r="G662" s="115" t="s">
        <v>4542</v>
      </c>
      <c r="H662" s="118" t="s">
        <v>4759</v>
      </c>
      <c r="I662" s="118" t="s">
        <v>2619</v>
      </c>
    </row>
    <row r="663" spans="1:9" x14ac:dyDescent="0.2">
      <c r="A663" s="117" t="s">
        <v>10531</v>
      </c>
      <c r="B663" s="131" t="s">
        <v>10531</v>
      </c>
      <c r="C663" s="117" t="s">
        <v>966</v>
      </c>
      <c r="D663" s="116" t="s">
        <v>10527</v>
      </c>
      <c r="E663" s="116" t="s">
        <v>2614</v>
      </c>
      <c r="F663" s="116" t="s">
        <v>2638</v>
      </c>
      <c r="G663" s="115" t="s">
        <v>4542</v>
      </c>
      <c r="H663" s="118" t="s">
        <v>10532</v>
      </c>
      <c r="I663" s="118" t="s">
        <v>2619</v>
      </c>
    </row>
    <row r="664" spans="1:9" x14ac:dyDescent="0.2">
      <c r="A664" s="117" t="s">
        <v>4701</v>
      </c>
      <c r="B664" s="131" t="s">
        <v>4701</v>
      </c>
      <c r="C664" s="117" t="s">
        <v>1318</v>
      </c>
      <c r="D664" s="116" t="s">
        <v>4697</v>
      </c>
      <c r="E664" s="116" t="s">
        <v>3415</v>
      </c>
      <c r="F664" s="116" t="s">
        <v>2716</v>
      </c>
      <c r="G664" s="115" t="s">
        <v>4700</v>
      </c>
      <c r="H664" s="118" t="s">
        <v>4702</v>
      </c>
      <c r="I664" s="118" t="s">
        <v>2619</v>
      </c>
    </row>
    <row r="665" spans="1:9" x14ac:dyDescent="0.2">
      <c r="A665" s="117" t="s">
        <v>13582</v>
      </c>
      <c r="B665" s="131" t="s">
        <v>13582</v>
      </c>
      <c r="C665" s="117" t="s">
        <v>969</v>
      </c>
      <c r="D665" s="116" t="s">
        <v>13575</v>
      </c>
      <c r="E665" s="116" t="s">
        <v>3415</v>
      </c>
      <c r="F665" s="116" t="s">
        <v>2669</v>
      </c>
      <c r="G665" s="115" t="s">
        <v>13581</v>
      </c>
      <c r="H665" s="118" t="s">
        <v>13580</v>
      </c>
      <c r="I665" s="118" t="s">
        <v>2619</v>
      </c>
    </row>
    <row r="666" spans="1:9" x14ac:dyDescent="0.2">
      <c r="A666" s="117" t="s">
        <v>3353</v>
      </c>
      <c r="B666" s="131" t="s">
        <v>3353</v>
      </c>
      <c r="C666" s="117" t="s">
        <v>1412</v>
      </c>
      <c r="D666" s="116" t="s">
        <v>3333</v>
      </c>
      <c r="E666" s="116" t="s">
        <v>3116</v>
      </c>
      <c r="F666" s="116" t="s">
        <v>2641</v>
      </c>
      <c r="G666" s="115" t="s">
        <v>3352</v>
      </c>
      <c r="H666" s="118" t="s">
        <v>3336</v>
      </c>
      <c r="I666" s="118" t="s">
        <v>2619</v>
      </c>
    </row>
    <row r="667" spans="1:9" x14ac:dyDescent="0.2">
      <c r="A667" s="117" t="s">
        <v>3529</v>
      </c>
      <c r="B667" s="131" t="s">
        <v>3529</v>
      </c>
      <c r="C667" s="117" t="s">
        <v>1136</v>
      </c>
      <c r="D667" s="116" t="s">
        <v>3525</v>
      </c>
      <c r="E667" s="116" t="s">
        <v>3415</v>
      </c>
      <c r="F667" s="116" t="s">
        <v>2638</v>
      </c>
      <c r="G667" s="115" t="s">
        <v>3528</v>
      </c>
      <c r="H667" s="118" t="s">
        <v>3527</v>
      </c>
      <c r="I667" s="118" t="s">
        <v>2619</v>
      </c>
    </row>
    <row r="668" spans="1:9" x14ac:dyDescent="0.2">
      <c r="A668" s="117" t="s">
        <v>4485</v>
      </c>
      <c r="B668" s="131" t="s">
        <v>4485</v>
      </c>
      <c r="C668" s="117" t="s">
        <v>1251</v>
      </c>
      <c r="D668" s="116" t="s">
        <v>4476</v>
      </c>
      <c r="E668" s="116" t="s">
        <v>3415</v>
      </c>
      <c r="F668" s="116" t="s">
        <v>2734</v>
      </c>
      <c r="G668" s="115" t="s">
        <v>3528</v>
      </c>
      <c r="I668" s="118" t="s">
        <v>2619</v>
      </c>
    </row>
    <row r="669" spans="1:9" x14ac:dyDescent="0.2">
      <c r="A669" s="117" t="s">
        <v>10348</v>
      </c>
      <c r="B669" s="131" t="s">
        <v>10348</v>
      </c>
      <c r="C669" s="117" t="s">
        <v>1537</v>
      </c>
      <c r="D669" s="116" t="s">
        <v>10191</v>
      </c>
      <c r="E669" s="116" t="s">
        <v>2660</v>
      </c>
      <c r="F669" s="116" t="s">
        <v>10346</v>
      </c>
      <c r="G669" s="115" t="s">
        <v>10347</v>
      </c>
      <c r="H669" s="118" t="s">
        <v>10193</v>
      </c>
      <c r="I669" s="118" t="s">
        <v>2619</v>
      </c>
    </row>
    <row r="670" spans="1:9" x14ac:dyDescent="0.2">
      <c r="A670" s="117" t="s">
        <v>13130</v>
      </c>
      <c r="B670" s="131" t="s">
        <v>13130</v>
      </c>
      <c r="C670" s="117" t="s">
        <v>968</v>
      </c>
      <c r="D670" s="116" t="s">
        <v>13129</v>
      </c>
      <c r="E670" s="116" t="s">
        <v>3415</v>
      </c>
      <c r="F670" s="116" t="s">
        <v>2615</v>
      </c>
      <c r="G670" s="115" t="s">
        <v>120</v>
      </c>
      <c r="H670" s="118" t="s">
        <v>13131</v>
      </c>
      <c r="I670" s="118" t="s">
        <v>2619</v>
      </c>
    </row>
    <row r="671" spans="1:9" x14ac:dyDescent="0.2">
      <c r="A671" s="117" t="s">
        <v>13576</v>
      </c>
      <c r="B671" s="131" t="s">
        <v>13576</v>
      </c>
      <c r="C671" s="117" t="s">
        <v>969</v>
      </c>
      <c r="D671" s="116" t="s">
        <v>13575</v>
      </c>
      <c r="E671" s="116" t="s">
        <v>3415</v>
      </c>
      <c r="F671" s="116" t="s">
        <v>2615</v>
      </c>
      <c r="G671" s="115" t="s">
        <v>121</v>
      </c>
      <c r="H671" s="118" t="s">
        <v>13577</v>
      </c>
      <c r="I671" s="118" t="s">
        <v>2619</v>
      </c>
    </row>
    <row r="672" spans="1:9" x14ac:dyDescent="0.2">
      <c r="A672" s="117" t="s">
        <v>4453</v>
      </c>
      <c r="B672" s="131" t="s">
        <v>4453</v>
      </c>
      <c r="C672" s="117" t="s">
        <v>970</v>
      </c>
      <c r="D672" s="116" t="s">
        <v>4452</v>
      </c>
      <c r="E672" s="116" t="s">
        <v>3415</v>
      </c>
      <c r="F672" s="116" t="s">
        <v>2615</v>
      </c>
      <c r="G672" s="115" t="s">
        <v>122</v>
      </c>
      <c r="H672" s="118" t="s">
        <v>4454</v>
      </c>
      <c r="I672" s="118" t="s">
        <v>2619</v>
      </c>
    </row>
    <row r="673" spans="1:9" x14ac:dyDescent="0.2">
      <c r="A673" s="117" t="s">
        <v>6024</v>
      </c>
      <c r="B673" s="131" t="s">
        <v>6024</v>
      </c>
      <c r="C673" s="117" t="s">
        <v>971</v>
      </c>
      <c r="D673" s="116" t="s">
        <v>6021</v>
      </c>
      <c r="E673" s="116" t="s">
        <v>3091</v>
      </c>
      <c r="F673" s="116" t="s">
        <v>2620</v>
      </c>
      <c r="G673" s="115" t="s">
        <v>6023</v>
      </c>
      <c r="I673" s="118" t="s">
        <v>2619</v>
      </c>
    </row>
    <row r="674" spans="1:9" x14ac:dyDescent="0.2">
      <c r="A674" s="117" t="s">
        <v>6022</v>
      </c>
      <c r="B674" s="131" t="s">
        <v>6022</v>
      </c>
      <c r="C674" s="117" t="s">
        <v>971</v>
      </c>
      <c r="D674" s="116" t="s">
        <v>6021</v>
      </c>
      <c r="E674" s="116" t="s">
        <v>3091</v>
      </c>
      <c r="F674" s="116" t="s">
        <v>2615</v>
      </c>
      <c r="G674" s="115" t="s">
        <v>123</v>
      </c>
      <c r="I674" s="118" t="s">
        <v>2619</v>
      </c>
    </row>
    <row r="675" spans="1:9" x14ac:dyDescent="0.2">
      <c r="A675" s="117" t="s">
        <v>6015</v>
      </c>
      <c r="B675" s="131" t="s">
        <v>6015</v>
      </c>
      <c r="C675" s="117" t="s">
        <v>972</v>
      </c>
      <c r="D675" s="116" t="s">
        <v>6009</v>
      </c>
      <c r="E675" s="116" t="s">
        <v>3415</v>
      </c>
      <c r="F675" s="116" t="s">
        <v>2656</v>
      </c>
      <c r="G675" s="115" t="s">
        <v>6014</v>
      </c>
      <c r="H675" s="118" t="s">
        <v>6016</v>
      </c>
      <c r="I675" s="118" t="s">
        <v>2619</v>
      </c>
    </row>
    <row r="676" spans="1:9" x14ac:dyDescent="0.2">
      <c r="A676" s="117" t="s">
        <v>6020</v>
      </c>
      <c r="B676" s="131" t="s">
        <v>6020</v>
      </c>
      <c r="C676" s="117" t="s">
        <v>972</v>
      </c>
      <c r="D676" s="116" t="s">
        <v>6009</v>
      </c>
      <c r="E676" s="116" t="s">
        <v>3415</v>
      </c>
      <c r="F676" s="116" t="s">
        <v>3022</v>
      </c>
      <c r="G676" s="115" t="s">
        <v>6019</v>
      </c>
      <c r="H676" s="118" t="s">
        <v>6011</v>
      </c>
      <c r="I676" s="118" t="s">
        <v>2619</v>
      </c>
    </row>
    <row r="677" spans="1:9" x14ac:dyDescent="0.2">
      <c r="A677" s="117" t="s">
        <v>6010</v>
      </c>
      <c r="B677" s="131" t="s">
        <v>6010</v>
      </c>
      <c r="C677" s="117" t="s">
        <v>972</v>
      </c>
      <c r="D677" s="116" t="s">
        <v>6009</v>
      </c>
      <c r="E677" s="116" t="s">
        <v>3415</v>
      </c>
      <c r="F677" s="116" t="s">
        <v>2615</v>
      </c>
      <c r="G677" s="115" t="s">
        <v>124</v>
      </c>
      <c r="H677" s="118" t="s">
        <v>6011</v>
      </c>
      <c r="I677" s="118" t="s">
        <v>2619</v>
      </c>
    </row>
    <row r="678" spans="1:9" x14ac:dyDescent="0.2">
      <c r="A678" s="117" t="s">
        <v>10124</v>
      </c>
      <c r="B678" s="131" t="s">
        <v>10124</v>
      </c>
      <c r="C678" s="117" t="s">
        <v>973</v>
      </c>
      <c r="D678" s="116" t="s">
        <v>10123</v>
      </c>
      <c r="E678" s="116" t="s">
        <v>2614</v>
      </c>
      <c r="F678" s="116" t="s">
        <v>2615</v>
      </c>
      <c r="G678" s="115" t="s">
        <v>125</v>
      </c>
      <c r="H678" s="118" t="s">
        <v>10125</v>
      </c>
      <c r="I678" s="118" t="s">
        <v>2619</v>
      </c>
    </row>
    <row r="679" spans="1:9" x14ac:dyDescent="0.2">
      <c r="A679" s="117" t="s">
        <v>10129</v>
      </c>
      <c r="B679" s="131" t="s">
        <v>10129</v>
      </c>
      <c r="C679" s="117" t="s">
        <v>973</v>
      </c>
      <c r="D679" s="116" t="s">
        <v>10123</v>
      </c>
      <c r="E679" s="116" t="s">
        <v>2614</v>
      </c>
      <c r="F679" s="116" t="s">
        <v>2669</v>
      </c>
      <c r="G679" s="115" t="s">
        <v>10128</v>
      </c>
      <c r="H679" s="118" t="s">
        <v>10130</v>
      </c>
      <c r="I679" s="118" t="s">
        <v>2619</v>
      </c>
    </row>
    <row r="680" spans="1:9" x14ac:dyDescent="0.2">
      <c r="A680" s="117" t="s">
        <v>10127</v>
      </c>
      <c r="B680" s="131" t="s">
        <v>10127</v>
      </c>
      <c r="C680" s="117" t="s">
        <v>973</v>
      </c>
      <c r="D680" s="116" t="s">
        <v>10123</v>
      </c>
      <c r="E680" s="116" t="s">
        <v>2614</v>
      </c>
      <c r="F680" s="116" t="s">
        <v>2620</v>
      </c>
      <c r="G680" s="115" t="s">
        <v>10126</v>
      </c>
      <c r="H680" s="118" t="s">
        <v>10125</v>
      </c>
      <c r="I680" s="118" t="s">
        <v>2619</v>
      </c>
    </row>
    <row r="681" spans="1:9" x14ac:dyDescent="0.2">
      <c r="A681" s="117" t="s">
        <v>4653</v>
      </c>
      <c r="B681" s="131" t="s">
        <v>4653</v>
      </c>
      <c r="C681" s="117" t="s">
        <v>1409</v>
      </c>
      <c r="D681" s="116" t="s">
        <v>4645</v>
      </c>
      <c r="E681" s="116" t="s">
        <v>3415</v>
      </c>
      <c r="F681" s="116" t="s">
        <v>3164</v>
      </c>
      <c r="G681" s="115" t="s">
        <v>4652</v>
      </c>
      <c r="H681" s="118" t="s">
        <v>4647</v>
      </c>
      <c r="I681" s="118" t="s">
        <v>2619</v>
      </c>
    </row>
    <row r="682" spans="1:9" x14ac:dyDescent="0.2">
      <c r="A682" s="117" t="s">
        <v>10246</v>
      </c>
      <c r="B682" s="131" t="s">
        <v>10246</v>
      </c>
      <c r="C682" s="117" t="s">
        <v>1537</v>
      </c>
      <c r="D682" s="116" t="s">
        <v>10191</v>
      </c>
      <c r="E682" s="116" t="s">
        <v>2660</v>
      </c>
      <c r="F682" s="116" t="s">
        <v>2818</v>
      </c>
      <c r="G682" s="115" t="s">
        <v>10245</v>
      </c>
      <c r="H682" s="118" t="s">
        <v>10247</v>
      </c>
      <c r="I682" s="118" t="s">
        <v>2619</v>
      </c>
    </row>
    <row r="683" spans="1:9" x14ac:dyDescent="0.2">
      <c r="A683" s="117" t="s">
        <v>11839</v>
      </c>
      <c r="B683" s="131" t="s">
        <v>11839</v>
      </c>
      <c r="C683" s="117" t="s">
        <v>974</v>
      </c>
      <c r="D683" s="116" t="s">
        <v>11838</v>
      </c>
      <c r="E683" s="116" t="s">
        <v>2614</v>
      </c>
      <c r="F683" s="116" t="s">
        <v>2615</v>
      </c>
      <c r="G683" s="115" t="s">
        <v>126</v>
      </c>
      <c r="H683" s="118" t="s">
        <v>11840</v>
      </c>
      <c r="I683" s="118" t="s">
        <v>2619</v>
      </c>
    </row>
    <row r="684" spans="1:9" x14ac:dyDescent="0.2">
      <c r="A684" s="117" t="s">
        <v>11844</v>
      </c>
      <c r="B684" s="131" t="s">
        <v>11844</v>
      </c>
      <c r="C684" s="117" t="s">
        <v>974</v>
      </c>
      <c r="D684" s="116" t="s">
        <v>11838</v>
      </c>
      <c r="E684" s="116" t="s">
        <v>2614</v>
      </c>
      <c r="F684" s="116" t="s">
        <v>2641</v>
      </c>
      <c r="G684" s="115" t="s">
        <v>11843</v>
      </c>
      <c r="H684" s="118" t="s">
        <v>11840</v>
      </c>
      <c r="I684" s="118" t="s">
        <v>2619</v>
      </c>
    </row>
    <row r="685" spans="1:9" x14ac:dyDescent="0.2">
      <c r="A685" s="117" t="s">
        <v>11842</v>
      </c>
      <c r="B685" s="131" t="s">
        <v>11842</v>
      </c>
      <c r="C685" s="117" t="s">
        <v>974</v>
      </c>
      <c r="D685" s="116" t="s">
        <v>11838</v>
      </c>
      <c r="E685" s="116" t="s">
        <v>2614</v>
      </c>
      <c r="F685" s="116" t="s">
        <v>2620</v>
      </c>
      <c r="G685" s="115" t="s">
        <v>11841</v>
      </c>
      <c r="H685" s="118" t="s">
        <v>11840</v>
      </c>
      <c r="I685" s="118" t="s">
        <v>2619</v>
      </c>
    </row>
    <row r="686" spans="1:9" x14ac:dyDescent="0.2">
      <c r="A686" s="117" t="s">
        <v>5187</v>
      </c>
      <c r="B686" s="131" t="s">
        <v>5187</v>
      </c>
      <c r="C686" s="117" t="s">
        <v>975</v>
      </c>
      <c r="D686" s="116" t="s">
        <v>5186</v>
      </c>
      <c r="E686" s="116" t="s">
        <v>2614</v>
      </c>
      <c r="F686" s="116" t="s">
        <v>2615</v>
      </c>
      <c r="G686" s="115" t="s">
        <v>127</v>
      </c>
      <c r="H686" s="118" t="s">
        <v>5188</v>
      </c>
      <c r="I686" s="118" t="s">
        <v>2619</v>
      </c>
    </row>
    <row r="687" spans="1:9" x14ac:dyDescent="0.2">
      <c r="A687" s="117" t="s">
        <v>5192</v>
      </c>
      <c r="B687" s="131" t="s">
        <v>5192</v>
      </c>
      <c r="C687" s="117" t="s">
        <v>975</v>
      </c>
      <c r="D687" s="116" t="s">
        <v>5186</v>
      </c>
      <c r="E687" s="116" t="s">
        <v>2614</v>
      </c>
      <c r="F687" s="116" t="s">
        <v>2716</v>
      </c>
      <c r="G687" s="115" t="s">
        <v>5191</v>
      </c>
      <c r="H687" s="118" t="s">
        <v>5188</v>
      </c>
      <c r="I687" s="118" t="s">
        <v>2619</v>
      </c>
    </row>
    <row r="688" spans="1:9" x14ac:dyDescent="0.2">
      <c r="A688" s="117" t="s">
        <v>5190</v>
      </c>
      <c r="B688" s="131" t="s">
        <v>5190</v>
      </c>
      <c r="C688" s="117" t="s">
        <v>975</v>
      </c>
      <c r="D688" s="116" t="s">
        <v>5186</v>
      </c>
      <c r="E688" s="116" t="s">
        <v>2614</v>
      </c>
      <c r="F688" s="116" t="s">
        <v>2722</v>
      </c>
      <c r="G688" s="115" t="s">
        <v>5189</v>
      </c>
      <c r="H688" s="118" t="s">
        <v>5188</v>
      </c>
      <c r="I688" s="118" t="s">
        <v>2619</v>
      </c>
    </row>
    <row r="689" spans="1:9" x14ac:dyDescent="0.2">
      <c r="A689" s="117" t="s">
        <v>12661</v>
      </c>
      <c r="B689" s="131" t="s">
        <v>12661</v>
      </c>
      <c r="C689" s="117" t="s">
        <v>1582</v>
      </c>
      <c r="D689" s="116" t="s">
        <v>12655</v>
      </c>
      <c r="E689" s="116" t="s">
        <v>2614</v>
      </c>
      <c r="F689" s="116" t="s">
        <v>3164</v>
      </c>
      <c r="G689" s="115" t="s">
        <v>12660</v>
      </c>
      <c r="H689" s="118" t="s">
        <v>12657</v>
      </c>
      <c r="I689" s="118" t="s">
        <v>2619</v>
      </c>
    </row>
    <row r="690" spans="1:9" x14ac:dyDescent="0.2">
      <c r="A690" s="117" t="s">
        <v>6722</v>
      </c>
      <c r="B690" s="131" t="s">
        <v>6722</v>
      </c>
      <c r="C690" s="117" t="s">
        <v>992</v>
      </c>
      <c r="D690" s="116" t="s">
        <v>6091</v>
      </c>
      <c r="E690" s="116" t="s">
        <v>3150</v>
      </c>
      <c r="F690" s="116" t="s">
        <v>6720</v>
      </c>
      <c r="G690" s="115" t="s">
        <v>6721</v>
      </c>
      <c r="H690" s="118" t="s">
        <v>6097</v>
      </c>
      <c r="I690" s="118" t="s">
        <v>2619</v>
      </c>
    </row>
    <row r="691" spans="1:9" x14ac:dyDescent="0.2">
      <c r="A691" s="117" t="s">
        <v>5403</v>
      </c>
      <c r="B691" s="131" t="s">
        <v>5403</v>
      </c>
      <c r="C691" s="117" t="s">
        <v>1624</v>
      </c>
      <c r="D691" s="116" t="s">
        <v>5381</v>
      </c>
      <c r="E691" s="116" t="s">
        <v>2660</v>
      </c>
      <c r="F691" s="116" t="s">
        <v>4086</v>
      </c>
      <c r="G691" s="115" t="s">
        <v>5402</v>
      </c>
      <c r="I691" s="118" t="s">
        <v>2619</v>
      </c>
    </row>
    <row r="692" spans="1:9" x14ac:dyDescent="0.2">
      <c r="A692" s="117" t="s">
        <v>5319</v>
      </c>
      <c r="B692" s="131" t="s">
        <v>5319</v>
      </c>
      <c r="C692" s="117" t="s">
        <v>976</v>
      </c>
      <c r="D692" s="116" t="s">
        <v>5318</v>
      </c>
      <c r="E692" s="116" t="s">
        <v>2614</v>
      </c>
      <c r="F692" s="116" t="s">
        <v>2615</v>
      </c>
      <c r="G692" s="115" t="s">
        <v>128</v>
      </c>
      <c r="H692" s="118" t="s">
        <v>5320</v>
      </c>
      <c r="I692" s="118" t="s">
        <v>2619</v>
      </c>
    </row>
    <row r="693" spans="1:9" x14ac:dyDescent="0.2">
      <c r="A693" s="117" t="s">
        <v>5356</v>
      </c>
      <c r="B693" s="131" t="s">
        <v>5356</v>
      </c>
      <c r="C693" s="117" t="s">
        <v>976</v>
      </c>
      <c r="D693" s="116" t="s">
        <v>5318</v>
      </c>
      <c r="E693" s="116" t="s">
        <v>2614</v>
      </c>
      <c r="F693" s="116" t="s">
        <v>5354</v>
      </c>
      <c r="G693" s="115" t="s">
        <v>5355</v>
      </c>
      <c r="H693" s="118" t="s">
        <v>5323</v>
      </c>
      <c r="I693" s="118" t="s">
        <v>2619</v>
      </c>
    </row>
    <row r="694" spans="1:9" x14ac:dyDescent="0.2">
      <c r="A694" s="117" t="s">
        <v>14022</v>
      </c>
      <c r="B694" s="131" t="s">
        <v>14022</v>
      </c>
      <c r="C694" s="117" t="s">
        <v>977</v>
      </c>
      <c r="D694" s="116" t="s">
        <v>14018</v>
      </c>
      <c r="E694" s="116" t="s">
        <v>3415</v>
      </c>
      <c r="F694" s="116" t="s">
        <v>2623</v>
      </c>
      <c r="G694" s="115" t="s">
        <v>14021</v>
      </c>
      <c r="H694" s="118" t="s">
        <v>14023</v>
      </c>
      <c r="I694" s="118" t="s">
        <v>2619</v>
      </c>
    </row>
    <row r="695" spans="1:9" x14ac:dyDescent="0.2">
      <c r="A695" s="117" t="s">
        <v>14019</v>
      </c>
      <c r="B695" s="131" t="s">
        <v>14019</v>
      </c>
      <c r="C695" s="117" t="s">
        <v>977</v>
      </c>
      <c r="D695" s="116" t="s">
        <v>14018</v>
      </c>
      <c r="E695" s="116" t="s">
        <v>3415</v>
      </c>
      <c r="F695" s="116" t="s">
        <v>2615</v>
      </c>
      <c r="G695" s="115" t="s">
        <v>129</v>
      </c>
      <c r="H695" s="118" t="s">
        <v>14020</v>
      </c>
      <c r="I695" s="118" t="s">
        <v>2619</v>
      </c>
    </row>
    <row r="696" spans="1:9" x14ac:dyDescent="0.2">
      <c r="A696" s="117" t="s">
        <v>13914</v>
      </c>
      <c r="B696" s="131" t="s">
        <v>13914</v>
      </c>
      <c r="C696" s="117" t="s">
        <v>978</v>
      </c>
      <c r="D696" s="116" t="s">
        <v>13910</v>
      </c>
      <c r="E696" s="116" t="s">
        <v>3415</v>
      </c>
      <c r="F696" s="116" t="s">
        <v>2638</v>
      </c>
      <c r="G696" s="115" t="s">
        <v>13913</v>
      </c>
      <c r="H696" s="118" t="s">
        <v>13912</v>
      </c>
      <c r="I696" s="118" t="s">
        <v>2619</v>
      </c>
    </row>
    <row r="697" spans="1:9" x14ac:dyDescent="0.2">
      <c r="A697" s="117" t="s">
        <v>13911</v>
      </c>
      <c r="B697" s="131" t="s">
        <v>13911</v>
      </c>
      <c r="C697" s="117" t="s">
        <v>978</v>
      </c>
      <c r="D697" s="116" t="s">
        <v>13910</v>
      </c>
      <c r="E697" s="116" t="s">
        <v>3415</v>
      </c>
      <c r="F697" s="116" t="s">
        <v>2615</v>
      </c>
      <c r="G697" s="115" t="s">
        <v>130</v>
      </c>
      <c r="H697" s="118" t="s">
        <v>13912</v>
      </c>
      <c r="I697" s="118" t="s">
        <v>2619</v>
      </c>
    </row>
    <row r="698" spans="1:9" x14ac:dyDescent="0.2">
      <c r="A698" s="117" t="s">
        <v>10249</v>
      </c>
      <c r="B698" s="131" t="s">
        <v>10249</v>
      </c>
      <c r="C698" s="117" t="s">
        <v>1537</v>
      </c>
      <c r="D698" s="116" t="s">
        <v>10191</v>
      </c>
      <c r="E698" s="116" t="s">
        <v>2660</v>
      </c>
      <c r="F698" s="116" t="s">
        <v>3103</v>
      </c>
      <c r="G698" s="115" t="s">
        <v>10248</v>
      </c>
      <c r="H698" s="118" t="s">
        <v>10250</v>
      </c>
      <c r="I698" s="118" t="s">
        <v>2619</v>
      </c>
    </row>
    <row r="699" spans="1:9" x14ac:dyDescent="0.2">
      <c r="A699" s="117" t="s">
        <v>6725</v>
      </c>
      <c r="B699" s="131" t="s">
        <v>6725</v>
      </c>
      <c r="C699" s="117" t="s">
        <v>992</v>
      </c>
      <c r="D699" s="116" t="s">
        <v>6091</v>
      </c>
      <c r="E699" s="116" t="s">
        <v>3150</v>
      </c>
      <c r="F699" s="116" t="s">
        <v>6723</v>
      </c>
      <c r="G699" s="115" t="s">
        <v>6724</v>
      </c>
      <c r="H699" s="118" t="s">
        <v>6097</v>
      </c>
      <c r="I699" s="118" t="s">
        <v>2619</v>
      </c>
    </row>
    <row r="700" spans="1:9" x14ac:dyDescent="0.2">
      <c r="A700" s="117" t="s">
        <v>11309</v>
      </c>
      <c r="B700" s="131" t="s">
        <v>11309</v>
      </c>
      <c r="C700" s="117" t="s">
        <v>1029</v>
      </c>
      <c r="D700" s="116" t="s">
        <v>11303</v>
      </c>
      <c r="E700" s="116" t="s">
        <v>3415</v>
      </c>
      <c r="F700" s="116" t="s">
        <v>3164</v>
      </c>
      <c r="G700" s="115" t="s">
        <v>11308</v>
      </c>
      <c r="H700" s="118" t="s">
        <v>11305</v>
      </c>
      <c r="I700" s="118" t="s">
        <v>2619</v>
      </c>
    </row>
    <row r="701" spans="1:9" x14ac:dyDescent="0.2">
      <c r="A701" s="117" t="s">
        <v>4456</v>
      </c>
      <c r="B701" s="131" t="s">
        <v>4456</v>
      </c>
      <c r="C701" s="117" t="s">
        <v>970</v>
      </c>
      <c r="D701" s="116" t="s">
        <v>4452</v>
      </c>
      <c r="E701" s="116" t="s">
        <v>3415</v>
      </c>
      <c r="F701" s="116" t="s">
        <v>2623</v>
      </c>
      <c r="G701" s="115" t="s">
        <v>4455</v>
      </c>
      <c r="H701" s="118" t="s">
        <v>4454</v>
      </c>
      <c r="I701" s="118" t="s">
        <v>2619</v>
      </c>
    </row>
    <row r="702" spans="1:9" x14ac:dyDescent="0.2">
      <c r="A702" s="117" t="s">
        <v>14203</v>
      </c>
      <c r="B702" s="131" t="s">
        <v>14203</v>
      </c>
      <c r="C702" s="117" t="s">
        <v>1439</v>
      </c>
      <c r="D702" s="116" t="s">
        <v>14154</v>
      </c>
      <c r="E702" s="116" t="s">
        <v>2660</v>
      </c>
      <c r="F702" s="116" t="s">
        <v>3112</v>
      </c>
      <c r="G702" s="115" t="s">
        <v>14202</v>
      </c>
      <c r="H702" s="118" t="s">
        <v>14156</v>
      </c>
      <c r="I702" s="118" t="s">
        <v>2619</v>
      </c>
    </row>
    <row r="703" spans="1:9" x14ac:dyDescent="0.2">
      <c r="A703" s="117" t="s">
        <v>5509</v>
      </c>
      <c r="B703" s="131" t="s">
        <v>5509</v>
      </c>
      <c r="C703" s="117" t="s">
        <v>979</v>
      </c>
      <c r="D703" s="116" t="s">
        <v>5508</v>
      </c>
      <c r="E703" s="116" t="s">
        <v>2614</v>
      </c>
      <c r="F703" s="116" t="s">
        <v>2615</v>
      </c>
      <c r="G703" s="115" t="s">
        <v>131</v>
      </c>
      <c r="H703" s="118" t="s">
        <v>5510</v>
      </c>
      <c r="I703" s="118" t="s">
        <v>2619</v>
      </c>
    </row>
    <row r="704" spans="1:9" x14ac:dyDescent="0.2">
      <c r="A704" s="117" t="s">
        <v>5512</v>
      </c>
      <c r="B704" s="131" t="s">
        <v>5512</v>
      </c>
      <c r="C704" s="117" t="s">
        <v>979</v>
      </c>
      <c r="D704" s="116" t="s">
        <v>5508</v>
      </c>
      <c r="E704" s="116" t="s">
        <v>2614</v>
      </c>
      <c r="F704" s="116" t="s">
        <v>2620</v>
      </c>
      <c r="G704" s="115" t="s">
        <v>5511</v>
      </c>
      <c r="H704" s="118" t="s">
        <v>5510</v>
      </c>
      <c r="I704" s="118" t="s">
        <v>2619</v>
      </c>
    </row>
    <row r="705" spans="1:9" x14ac:dyDescent="0.2">
      <c r="A705" s="117" t="s">
        <v>5514</v>
      </c>
      <c r="B705" s="131" t="s">
        <v>5514</v>
      </c>
      <c r="C705" s="117" t="s">
        <v>979</v>
      </c>
      <c r="D705" s="116" t="s">
        <v>5508</v>
      </c>
      <c r="E705" s="116" t="s">
        <v>2614</v>
      </c>
      <c r="F705" s="116" t="s">
        <v>2694</v>
      </c>
      <c r="G705" s="115" t="s">
        <v>5513</v>
      </c>
      <c r="H705" s="118" t="s">
        <v>5510</v>
      </c>
      <c r="I705" s="118" t="s">
        <v>2619</v>
      </c>
    </row>
    <row r="706" spans="1:9" x14ac:dyDescent="0.2">
      <c r="A706" s="117" t="s">
        <v>12791</v>
      </c>
      <c r="B706" s="131" t="s">
        <v>12791</v>
      </c>
      <c r="C706" s="117" t="s">
        <v>1433</v>
      </c>
      <c r="D706" s="116" t="s">
        <v>12740</v>
      </c>
      <c r="E706" s="116" t="s">
        <v>3150</v>
      </c>
      <c r="F706" s="116" t="s">
        <v>3228</v>
      </c>
      <c r="G706" s="115" t="s">
        <v>12790</v>
      </c>
      <c r="H706" s="118" t="s">
        <v>12742</v>
      </c>
      <c r="I706" s="118" t="s">
        <v>2619</v>
      </c>
    </row>
    <row r="707" spans="1:9" x14ac:dyDescent="0.2">
      <c r="A707" s="117" t="s">
        <v>6728</v>
      </c>
      <c r="B707" s="131" t="s">
        <v>6728</v>
      </c>
      <c r="C707" s="117" t="s">
        <v>992</v>
      </c>
      <c r="D707" s="116" t="s">
        <v>6091</v>
      </c>
      <c r="E707" s="116" t="s">
        <v>3150</v>
      </c>
      <c r="F707" s="116" t="s">
        <v>6726</v>
      </c>
      <c r="G707" s="115" t="s">
        <v>6727</v>
      </c>
      <c r="H707" s="118" t="s">
        <v>6097</v>
      </c>
      <c r="I707" s="118" t="s">
        <v>2619</v>
      </c>
    </row>
    <row r="708" spans="1:9" x14ac:dyDescent="0.2">
      <c r="A708" s="117" t="s">
        <v>4738</v>
      </c>
      <c r="B708" s="131" t="s">
        <v>4738</v>
      </c>
      <c r="C708" s="117" t="s">
        <v>1459</v>
      </c>
      <c r="D708" s="116" t="s">
        <v>4725</v>
      </c>
      <c r="E708" s="116" t="s">
        <v>3415</v>
      </c>
      <c r="F708" s="116" t="s">
        <v>2674</v>
      </c>
      <c r="G708" s="115" t="s">
        <v>4737</v>
      </c>
      <c r="H708" s="118" t="s">
        <v>4729</v>
      </c>
      <c r="I708" s="118" t="s">
        <v>2619</v>
      </c>
    </row>
    <row r="709" spans="1:9" x14ac:dyDescent="0.2">
      <c r="A709" s="117" t="s">
        <v>13370</v>
      </c>
      <c r="B709" s="131" t="s">
        <v>13370</v>
      </c>
      <c r="C709" s="117" t="s">
        <v>880</v>
      </c>
      <c r="D709" s="116" t="s">
        <v>13357</v>
      </c>
      <c r="E709" s="116" t="s">
        <v>2614</v>
      </c>
      <c r="F709" s="116" t="s">
        <v>2669</v>
      </c>
      <c r="G709" s="115" t="s">
        <v>13369</v>
      </c>
      <c r="H709" s="118" t="s">
        <v>13371</v>
      </c>
      <c r="I709" s="118" t="s">
        <v>2619</v>
      </c>
    </row>
    <row r="710" spans="1:9" x14ac:dyDescent="0.2">
      <c r="A710" s="117" t="s">
        <v>12234</v>
      </c>
      <c r="B710" s="131" t="s">
        <v>12234</v>
      </c>
      <c r="C710" s="117" t="s">
        <v>1305</v>
      </c>
      <c r="D710" s="116" t="s">
        <v>12226</v>
      </c>
      <c r="E710" s="116" t="s">
        <v>3116</v>
      </c>
      <c r="F710" s="116" t="s">
        <v>3167</v>
      </c>
      <c r="G710" s="115" t="s">
        <v>12233</v>
      </c>
      <c r="H710" s="118" t="s">
        <v>12228</v>
      </c>
      <c r="I710" s="118" t="s">
        <v>2619</v>
      </c>
    </row>
    <row r="711" spans="1:9" x14ac:dyDescent="0.2">
      <c r="A711" s="117" t="s">
        <v>7824</v>
      </c>
      <c r="B711" s="131" t="s">
        <v>7824</v>
      </c>
      <c r="C711" s="117" t="s">
        <v>992</v>
      </c>
      <c r="D711" s="116" t="s">
        <v>6091</v>
      </c>
      <c r="E711" s="116" t="s">
        <v>3150</v>
      </c>
      <c r="F711" s="116" t="s">
        <v>7822</v>
      </c>
      <c r="G711" s="115" t="s">
        <v>7823</v>
      </c>
      <c r="H711" s="118" t="s">
        <v>6097</v>
      </c>
      <c r="I711" s="118" t="s">
        <v>2619</v>
      </c>
    </row>
    <row r="712" spans="1:9" x14ac:dyDescent="0.2">
      <c r="A712" s="117" t="s">
        <v>10662</v>
      </c>
      <c r="B712" s="131" t="s">
        <v>10662</v>
      </c>
      <c r="C712" s="117" t="s">
        <v>967</v>
      </c>
      <c r="D712" s="116" t="s">
        <v>10654</v>
      </c>
      <c r="E712" s="116" t="s">
        <v>2614</v>
      </c>
      <c r="F712" s="116" t="s">
        <v>2641</v>
      </c>
      <c r="G712" s="115" t="s">
        <v>10661</v>
      </c>
      <c r="H712" s="118" t="s">
        <v>10660</v>
      </c>
      <c r="I712" s="118" t="s">
        <v>2619</v>
      </c>
    </row>
    <row r="713" spans="1:9" x14ac:dyDescent="0.2">
      <c r="A713" s="117" t="s">
        <v>14097</v>
      </c>
      <c r="B713" s="131" t="s">
        <v>14097</v>
      </c>
      <c r="C713" s="117" t="s">
        <v>1106</v>
      </c>
      <c r="D713" s="116" t="s">
        <v>14091</v>
      </c>
      <c r="E713" s="116" t="s">
        <v>3116</v>
      </c>
      <c r="F713" s="116" t="s">
        <v>2623</v>
      </c>
      <c r="G713" s="115" t="s">
        <v>14096</v>
      </c>
      <c r="I713" s="118" t="s">
        <v>2619</v>
      </c>
    </row>
    <row r="714" spans="1:9" x14ac:dyDescent="0.2">
      <c r="A714" s="117" t="s">
        <v>11154</v>
      </c>
      <c r="B714" s="131" t="s">
        <v>11154</v>
      </c>
      <c r="C714" s="117" t="s">
        <v>1240</v>
      </c>
      <c r="D714" s="116" t="s">
        <v>11148</v>
      </c>
      <c r="E714" s="116" t="s">
        <v>3334</v>
      </c>
      <c r="F714" s="116" t="s">
        <v>2716</v>
      </c>
      <c r="G714" s="115" t="s">
        <v>11153</v>
      </c>
      <c r="H714" s="118" t="s">
        <v>11152</v>
      </c>
      <c r="I714" s="118" t="s">
        <v>2619</v>
      </c>
    </row>
    <row r="715" spans="1:9" x14ac:dyDescent="0.2">
      <c r="A715" s="117" t="s">
        <v>14090</v>
      </c>
      <c r="B715" s="131" t="s">
        <v>14090</v>
      </c>
      <c r="C715" s="117" t="s">
        <v>1360</v>
      </c>
      <c r="D715" s="116" t="s">
        <v>14066</v>
      </c>
      <c r="E715" s="116" t="s">
        <v>3415</v>
      </c>
      <c r="F715" s="116" t="s">
        <v>3022</v>
      </c>
      <c r="G715" s="115" t="s">
        <v>14089</v>
      </c>
      <c r="I715" s="118" t="s">
        <v>2619</v>
      </c>
    </row>
    <row r="716" spans="1:9" x14ac:dyDescent="0.2">
      <c r="A716" s="117" t="s">
        <v>3248</v>
      </c>
      <c r="B716" s="131" t="s">
        <v>3248</v>
      </c>
      <c r="C716" s="117" t="s">
        <v>1509</v>
      </c>
      <c r="D716" s="116" t="s">
        <v>3149</v>
      </c>
      <c r="E716" s="116" t="s">
        <v>3150</v>
      </c>
      <c r="F716" s="116" t="s">
        <v>3246</v>
      </c>
      <c r="G716" s="115" t="s">
        <v>3247</v>
      </c>
      <c r="H716" s="118" t="s">
        <v>3152</v>
      </c>
      <c r="I716" s="118" t="s">
        <v>2619</v>
      </c>
    </row>
    <row r="717" spans="1:9" x14ac:dyDescent="0.2">
      <c r="A717" s="117" t="s">
        <v>12372</v>
      </c>
      <c r="B717" s="131" t="s">
        <v>12372</v>
      </c>
      <c r="C717" s="117" t="s">
        <v>1192</v>
      </c>
      <c r="D717" s="116" t="s">
        <v>12362</v>
      </c>
      <c r="E717" s="116" t="s">
        <v>2660</v>
      </c>
      <c r="F717" s="116" t="s">
        <v>2641</v>
      </c>
      <c r="G717" s="115" t="s">
        <v>12371</v>
      </c>
      <c r="H717" s="118" t="s">
        <v>12373</v>
      </c>
      <c r="I717" s="118" t="s">
        <v>2619</v>
      </c>
    </row>
    <row r="718" spans="1:9" x14ac:dyDescent="0.2">
      <c r="A718" s="117" t="s">
        <v>12494</v>
      </c>
      <c r="B718" s="131" t="s">
        <v>12494</v>
      </c>
      <c r="C718" s="117" t="s">
        <v>980</v>
      </c>
      <c r="D718" s="116" t="s">
        <v>12493</v>
      </c>
      <c r="E718" s="116" t="s">
        <v>2614</v>
      </c>
      <c r="F718" s="116" t="s">
        <v>2615</v>
      </c>
      <c r="G718" s="115" t="s">
        <v>132</v>
      </c>
      <c r="H718" s="118" t="s">
        <v>12495</v>
      </c>
      <c r="I718" s="118" t="s">
        <v>2619</v>
      </c>
    </row>
    <row r="719" spans="1:9" x14ac:dyDescent="0.2">
      <c r="A719" s="117" t="s">
        <v>12500</v>
      </c>
      <c r="B719" s="131" t="s">
        <v>12500</v>
      </c>
      <c r="C719" s="117" t="s">
        <v>980</v>
      </c>
      <c r="D719" s="116" t="s">
        <v>12493</v>
      </c>
      <c r="E719" s="116" t="s">
        <v>2614</v>
      </c>
      <c r="F719" s="116" t="s">
        <v>2623</v>
      </c>
      <c r="G719" s="115" t="s">
        <v>12499</v>
      </c>
      <c r="H719" s="118" t="s">
        <v>12501</v>
      </c>
      <c r="I719" s="118" t="s">
        <v>2619</v>
      </c>
    </row>
    <row r="720" spans="1:9" x14ac:dyDescent="0.2">
      <c r="A720" s="117" t="s">
        <v>12497</v>
      </c>
      <c r="B720" s="131" t="s">
        <v>12497</v>
      </c>
      <c r="C720" s="117" t="s">
        <v>980</v>
      </c>
      <c r="D720" s="116" t="s">
        <v>12493</v>
      </c>
      <c r="E720" s="116" t="s">
        <v>2614</v>
      </c>
      <c r="F720" s="116" t="s">
        <v>2620</v>
      </c>
      <c r="G720" s="115" t="s">
        <v>12496</v>
      </c>
      <c r="H720" s="118" t="s">
        <v>12498</v>
      </c>
      <c r="I720" s="118" t="s">
        <v>2619</v>
      </c>
    </row>
    <row r="721" spans="1:9" x14ac:dyDescent="0.2">
      <c r="A721" s="117" t="s">
        <v>12472</v>
      </c>
      <c r="B721" s="131" t="s">
        <v>12472</v>
      </c>
      <c r="C721" s="117" t="s">
        <v>981</v>
      </c>
      <c r="D721" s="116" t="s">
        <v>12471</v>
      </c>
      <c r="E721" s="116" t="s">
        <v>4676</v>
      </c>
      <c r="F721" s="116" t="s">
        <v>2615</v>
      </c>
      <c r="G721" s="115" t="s">
        <v>133</v>
      </c>
      <c r="H721" s="118" t="s">
        <v>12473</v>
      </c>
      <c r="I721" s="118" t="s">
        <v>2619</v>
      </c>
    </row>
    <row r="722" spans="1:9" x14ac:dyDescent="0.2">
      <c r="A722" s="117" t="s">
        <v>8339</v>
      </c>
      <c r="B722" s="131" t="s">
        <v>8339</v>
      </c>
      <c r="C722" s="117" t="s">
        <v>982</v>
      </c>
      <c r="D722" s="116" t="s">
        <v>8338</v>
      </c>
      <c r="E722" s="116" t="s">
        <v>3116</v>
      </c>
      <c r="F722" s="116" t="s">
        <v>2615</v>
      </c>
      <c r="G722" s="115" t="s">
        <v>134</v>
      </c>
      <c r="H722" s="118" t="s">
        <v>8340</v>
      </c>
      <c r="I722" s="118" t="s">
        <v>2619</v>
      </c>
    </row>
    <row r="723" spans="1:9" x14ac:dyDescent="0.2">
      <c r="A723" s="117" t="s">
        <v>8342</v>
      </c>
      <c r="B723" s="131" t="s">
        <v>8342</v>
      </c>
      <c r="C723" s="117" t="s">
        <v>982</v>
      </c>
      <c r="D723" s="116" t="s">
        <v>8338</v>
      </c>
      <c r="E723" s="116" t="s">
        <v>3116</v>
      </c>
      <c r="F723" s="116" t="s">
        <v>2716</v>
      </c>
      <c r="G723" s="115" t="s">
        <v>8341</v>
      </c>
      <c r="H723" s="118" t="s">
        <v>8340</v>
      </c>
      <c r="I723" s="118" t="s">
        <v>2619</v>
      </c>
    </row>
    <row r="724" spans="1:9" x14ac:dyDescent="0.2">
      <c r="A724" s="117" t="s">
        <v>7887</v>
      </c>
      <c r="B724" s="131" t="s">
        <v>7887</v>
      </c>
      <c r="C724" s="117" t="s">
        <v>992</v>
      </c>
      <c r="D724" s="116" t="s">
        <v>6091</v>
      </c>
      <c r="E724" s="116" t="s">
        <v>3150</v>
      </c>
      <c r="F724" s="116" t="s">
        <v>7885</v>
      </c>
      <c r="G724" s="115" t="s">
        <v>7886</v>
      </c>
      <c r="H724" s="118" t="s">
        <v>6097</v>
      </c>
      <c r="I724" s="118" t="s">
        <v>2619</v>
      </c>
    </row>
    <row r="725" spans="1:9" x14ac:dyDescent="0.2">
      <c r="A725" s="117" t="s">
        <v>6428</v>
      </c>
      <c r="B725" s="131" t="s">
        <v>6428</v>
      </c>
      <c r="C725" s="117" t="s">
        <v>992</v>
      </c>
      <c r="D725" s="116" t="s">
        <v>6091</v>
      </c>
      <c r="E725" s="116" t="s">
        <v>3150</v>
      </c>
      <c r="F725" s="116" t="s">
        <v>6426</v>
      </c>
      <c r="G725" s="115" t="s">
        <v>6427</v>
      </c>
      <c r="H725" s="118" t="s">
        <v>6097</v>
      </c>
      <c r="I725" s="118" t="s">
        <v>2619</v>
      </c>
    </row>
    <row r="726" spans="1:9" x14ac:dyDescent="0.2">
      <c r="A726" s="117" t="s">
        <v>7217</v>
      </c>
      <c r="B726" s="131" t="s">
        <v>7217</v>
      </c>
      <c r="C726" s="117" t="s">
        <v>992</v>
      </c>
      <c r="D726" s="116" t="s">
        <v>6091</v>
      </c>
      <c r="E726" s="116" t="s">
        <v>3150</v>
      </c>
      <c r="F726" s="116" t="s">
        <v>7215</v>
      </c>
      <c r="G726" s="115" t="s">
        <v>7216</v>
      </c>
      <c r="H726" s="118" t="s">
        <v>7218</v>
      </c>
      <c r="I726" s="118" t="s">
        <v>2619</v>
      </c>
    </row>
    <row r="727" spans="1:9" x14ac:dyDescent="0.2">
      <c r="A727" s="117" t="s">
        <v>6532</v>
      </c>
      <c r="B727" s="131" t="s">
        <v>6532</v>
      </c>
      <c r="C727" s="117" t="s">
        <v>992</v>
      </c>
      <c r="D727" s="116" t="s">
        <v>6091</v>
      </c>
      <c r="E727" s="116" t="s">
        <v>3150</v>
      </c>
      <c r="F727" s="116" t="s">
        <v>6530</v>
      </c>
      <c r="G727" s="115" t="s">
        <v>6531</v>
      </c>
      <c r="H727" s="118" t="s">
        <v>6533</v>
      </c>
      <c r="I727" s="118" t="s">
        <v>2619</v>
      </c>
    </row>
    <row r="728" spans="1:9" x14ac:dyDescent="0.2">
      <c r="A728" s="117" t="s">
        <v>5020</v>
      </c>
      <c r="B728" s="131" t="s">
        <v>5020</v>
      </c>
      <c r="C728" s="117" t="s">
        <v>983</v>
      </c>
      <c r="D728" s="116" t="s">
        <v>5016</v>
      </c>
      <c r="E728" s="116" t="s">
        <v>3415</v>
      </c>
      <c r="F728" s="116" t="s">
        <v>2694</v>
      </c>
      <c r="G728" s="115" t="s">
        <v>5019</v>
      </c>
      <c r="I728" s="118" t="s">
        <v>2619</v>
      </c>
    </row>
    <row r="729" spans="1:9" x14ac:dyDescent="0.2">
      <c r="A729" s="117" t="s">
        <v>5017</v>
      </c>
      <c r="B729" s="131" t="s">
        <v>5017</v>
      </c>
      <c r="C729" s="117" t="s">
        <v>983</v>
      </c>
      <c r="D729" s="116" t="s">
        <v>5016</v>
      </c>
      <c r="E729" s="116" t="s">
        <v>3415</v>
      </c>
      <c r="F729" s="116" t="s">
        <v>2615</v>
      </c>
      <c r="G729" s="115" t="s">
        <v>135</v>
      </c>
      <c r="H729" s="118" t="s">
        <v>5018</v>
      </c>
      <c r="I729" s="118" t="s">
        <v>2619</v>
      </c>
    </row>
    <row r="730" spans="1:9" x14ac:dyDescent="0.2">
      <c r="A730" s="117" t="s">
        <v>6401</v>
      </c>
      <c r="B730" s="131" t="s">
        <v>6401</v>
      </c>
      <c r="C730" s="117" t="s">
        <v>992</v>
      </c>
      <c r="D730" s="116" t="s">
        <v>6091</v>
      </c>
      <c r="E730" s="116" t="s">
        <v>3150</v>
      </c>
      <c r="F730" s="116" t="s">
        <v>6399</v>
      </c>
      <c r="G730" s="115" t="s">
        <v>6400</v>
      </c>
      <c r="H730" s="118" t="s">
        <v>6097</v>
      </c>
      <c r="I730" s="118" t="s">
        <v>2619</v>
      </c>
    </row>
    <row r="731" spans="1:9" x14ac:dyDescent="0.2">
      <c r="A731" s="117" t="s">
        <v>6505</v>
      </c>
      <c r="B731" s="131" t="s">
        <v>6505</v>
      </c>
      <c r="C731" s="117" t="s">
        <v>992</v>
      </c>
      <c r="D731" s="116" t="s">
        <v>6091</v>
      </c>
      <c r="E731" s="116" t="s">
        <v>3150</v>
      </c>
      <c r="F731" s="116" t="s">
        <v>6503</v>
      </c>
      <c r="G731" s="115" t="s">
        <v>6504</v>
      </c>
      <c r="H731" s="118" t="s">
        <v>6506</v>
      </c>
      <c r="I731" s="118" t="s">
        <v>2619</v>
      </c>
    </row>
    <row r="732" spans="1:9" x14ac:dyDescent="0.2">
      <c r="A732" s="117" t="s">
        <v>6819</v>
      </c>
      <c r="B732" s="131" t="s">
        <v>6819</v>
      </c>
      <c r="C732" s="117" t="s">
        <v>992</v>
      </c>
      <c r="D732" s="116" t="s">
        <v>6091</v>
      </c>
      <c r="E732" s="116" t="s">
        <v>3150</v>
      </c>
      <c r="F732" s="116" t="s">
        <v>6817</v>
      </c>
      <c r="G732" s="115" t="s">
        <v>6818</v>
      </c>
      <c r="H732" s="118" t="s">
        <v>6820</v>
      </c>
      <c r="I732" s="118" t="s">
        <v>2619</v>
      </c>
    </row>
    <row r="733" spans="1:9" x14ac:dyDescent="0.2">
      <c r="A733" s="117" t="s">
        <v>6413</v>
      </c>
      <c r="B733" s="131" t="s">
        <v>6413</v>
      </c>
      <c r="C733" s="117" t="s">
        <v>992</v>
      </c>
      <c r="D733" s="116" t="s">
        <v>6091</v>
      </c>
      <c r="E733" s="116" t="s">
        <v>3150</v>
      </c>
      <c r="F733" s="116" t="s">
        <v>6411</v>
      </c>
      <c r="G733" s="115" t="s">
        <v>6412</v>
      </c>
      <c r="H733" s="118" t="s">
        <v>6097</v>
      </c>
      <c r="I733" s="118" t="s">
        <v>2619</v>
      </c>
    </row>
    <row r="734" spans="1:9" x14ac:dyDescent="0.2">
      <c r="A734" s="117" t="s">
        <v>6093</v>
      </c>
      <c r="B734" s="131" t="s">
        <v>6093</v>
      </c>
      <c r="C734" s="117" t="s">
        <v>992</v>
      </c>
      <c r="D734" s="116" t="s">
        <v>6091</v>
      </c>
      <c r="E734" s="116" t="s">
        <v>3150</v>
      </c>
      <c r="F734" s="116" t="s">
        <v>2615</v>
      </c>
      <c r="G734" s="115" t="s">
        <v>6092</v>
      </c>
      <c r="H734" s="118" t="s">
        <v>6094</v>
      </c>
      <c r="I734" s="118" t="s">
        <v>2619</v>
      </c>
    </row>
    <row r="735" spans="1:9" x14ac:dyDescent="0.2">
      <c r="A735" s="117" t="s">
        <v>4586</v>
      </c>
      <c r="B735" s="131" t="s">
        <v>4586</v>
      </c>
      <c r="C735" s="117" t="s">
        <v>984</v>
      </c>
      <c r="D735" s="116" t="s">
        <v>4585</v>
      </c>
      <c r="E735" s="116" t="s">
        <v>3415</v>
      </c>
      <c r="F735" s="116" t="s">
        <v>2615</v>
      </c>
      <c r="G735" s="115" t="s">
        <v>136</v>
      </c>
      <c r="H735" s="118" t="s">
        <v>4587</v>
      </c>
      <c r="I735" s="118" t="s">
        <v>2619</v>
      </c>
    </row>
    <row r="736" spans="1:9" x14ac:dyDescent="0.2">
      <c r="A736" s="117" t="s">
        <v>6501</v>
      </c>
      <c r="B736" s="131" t="s">
        <v>6501</v>
      </c>
      <c r="C736" s="117" t="s">
        <v>992</v>
      </c>
      <c r="D736" s="116" t="s">
        <v>6091</v>
      </c>
      <c r="E736" s="116" t="s">
        <v>3150</v>
      </c>
      <c r="F736" s="116" t="s">
        <v>6499</v>
      </c>
      <c r="G736" s="115" t="s">
        <v>6500</v>
      </c>
      <c r="H736" s="118" t="s">
        <v>6502</v>
      </c>
      <c r="I736" s="118" t="s">
        <v>2619</v>
      </c>
    </row>
    <row r="737" spans="1:9" x14ac:dyDescent="0.2">
      <c r="A737" s="117" t="s">
        <v>6299</v>
      </c>
      <c r="B737" s="131" t="s">
        <v>6299</v>
      </c>
      <c r="C737" s="117" t="s">
        <v>992</v>
      </c>
      <c r="D737" s="116" t="s">
        <v>6091</v>
      </c>
      <c r="E737" s="116" t="s">
        <v>3150</v>
      </c>
      <c r="F737" s="116" t="s">
        <v>6297</v>
      </c>
      <c r="G737" s="115" t="s">
        <v>6298</v>
      </c>
      <c r="H737" s="118" t="s">
        <v>6097</v>
      </c>
      <c r="I737" s="118" t="s">
        <v>2619</v>
      </c>
    </row>
    <row r="738" spans="1:9" x14ac:dyDescent="0.2">
      <c r="A738" s="117" t="s">
        <v>7040</v>
      </c>
      <c r="B738" s="131" t="s">
        <v>7040</v>
      </c>
      <c r="C738" s="117" t="s">
        <v>992</v>
      </c>
      <c r="D738" s="116" t="s">
        <v>6091</v>
      </c>
      <c r="E738" s="116" t="s">
        <v>3150</v>
      </c>
      <c r="F738" s="116" t="s">
        <v>7038</v>
      </c>
      <c r="G738" s="115" t="s">
        <v>7039</v>
      </c>
      <c r="H738" s="118" t="s">
        <v>6097</v>
      </c>
      <c r="I738" s="118" t="s">
        <v>2619</v>
      </c>
    </row>
    <row r="739" spans="1:9" x14ac:dyDescent="0.2">
      <c r="A739" s="117" t="s">
        <v>8399</v>
      </c>
      <c r="B739" s="131" t="s">
        <v>8399</v>
      </c>
      <c r="C739" s="117" t="s">
        <v>1307</v>
      </c>
      <c r="D739" s="116" t="s">
        <v>8386</v>
      </c>
      <c r="E739" s="116" t="s">
        <v>2614</v>
      </c>
      <c r="F739" s="116" t="s">
        <v>2694</v>
      </c>
      <c r="G739" s="115" t="s">
        <v>8398</v>
      </c>
      <c r="H739" s="118" t="s">
        <v>8388</v>
      </c>
      <c r="I739" s="118" t="s">
        <v>2619</v>
      </c>
    </row>
    <row r="740" spans="1:9" x14ac:dyDescent="0.2">
      <c r="A740" s="117" t="s">
        <v>10466</v>
      </c>
      <c r="B740" s="131" t="s">
        <v>10466</v>
      </c>
      <c r="C740" s="117" t="s">
        <v>876</v>
      </c>
      <c r="D740" s="116" t="s">
        <v>10424</v>
      </c>
      <c r="E740" s="116" t="s">
        <v>2660</v>
      </c>
      <c r="F740" s="116" t="s">
        <v>2708</v>
      </c>
      <c r="G740" s="115" t="s">
        <v>10465</v>
      </c>
      <c r="I740" s="118" t="s">
        <v>2619</v>
      </c>
    </row>
    <row r="741" spans="1:9" x14ac:dyDescent="0.2">
      <c r="A741" s="117" t="s">
        <v>4718</v>
      </c>
      <c r="B741" s="131" t="s">
        <v>4718</v>
      </c>
      <c r="C741" s="117" t="s">
        <v>1452</v>
      </c>
      <c r="D741" s="116" t="s">
        <v>4712</v>
      </c>
      <c r="E741" s="116" t="s">
        <v>3415</v>
      </c>
      <c r="F741" s="116" t="s">
        <v>2716</v>
      </c>
      <c r="G741" s="115" t="s">
        <v>4717</v>
      </c>
      <c r="I741" s="118" t="s">
        <v>2619</v>
      </c>
    </row>
    <row r="742" spans="1:9" x14ac:dyDescent="0.2">
      <c r="A742" s="117" t="s">
        <v>12855</v>
      </c>
      <c r="B742" s="131" t="s">
        <v>12855</v>
      </c>
      <c r="C742" s="117" t="s">
        <v>1194</v>
      </c>
      <c r="D742" s="116" t="s">
        <v>12841</v>
      </c>
      <c r="E742" s="116" t="s">
        <v>2614</v>
      </c>
      <c r="F742" s="116" t="s">
        <v>2644</v>
      </c>
      <c r="G742" s="115" t="s">
        <v>12854</v>
      </c>
      <c r="H742" s="118" t="s">
        <v>12843</v>
      </c>
      <c r="I742" s="118" t="s">
        <v>2619</v>
      </c>
    </row>
    <row r="743" spans="1:9" x14ac:dyDescent="0.2">
      <c r="A743" s="117" t="s">
        <v>12849</v>
      </c>
      <c r="B743" s="131" t="s">
        <v>12849</v>
      </c>
      <c r="C743" s="117" t="s">
        <v>1194</v>
      </c>
      <c r="D743" s="116" t="s">
        <v>12841</v>
      </c>
      <c r="E743" s="116" t="s">
        <v>2614</v>
      </c>
      <c r="F743" s="116" t="s">
        <v>2694</v>
      </c>
      <c r="G743" s="115" t="s">
        <v>12848</v>
      </c>
      <c r="H743" s="118" t="s">
        <v>12843</v>
      </c>
      <c r="I743" s="118" t="s">
        <v>2619</v>
      </c>
    </row>
    <row r="744" spans="1:9" x14ac:dyDescent="0.2">
      <c r="A744" s="117" t="s">
        <v>4600</v>
      </c>
      <c r="B744" s="131" t="s">
        <v>4600</v>
      </c>
      <c r="C744" s="117" t="s">
        <v>1415</v>
      </c>
      <c r="D744" s="116" t="s">
        <v>4594</v>
      </c>
      <c r="E744" s="116" t="s">
        <v>3415</v>
      </c>
      <c r="F744" s="116" t="s">
        <v>2623</v>
      </c>
      <c r="G744" s="115" t="s">
        <v>4599</v>
      </c>
      <c r="H744" s="118" t="s">
        <v>4598</v>
      </c>
      <c r="I744" s="118" t="s">
        <v>2619</v>
      </c>
    </row>
    <row r="745" spans="1:9" x14ac:dyDescent="0.2">
      <c r="A745" s="117" t="s">
        <v>3700</v>
      </c>
      <c r="B745" s="131" t="s">
        <v>3700</v>
      </c>
      <c r="C745" s="117" t="s">
        <v>14371</v>
      </c>
      <c r="D745" s="116" t="s">
        <v>3693</v>
      </c>
      <c r="E745" s="116" t="s">
        <v>3116</v>
      </c>
      <c r="F745" s="116" t="s">
        <v>2666</v>
      </c>
      <c r="G745" s="115" t="s">
        <v>3699</v>
      </c>
      <c r="H745" s="118" t="s">
        <v>3696</v>
      </c>
      <c r="I745" s="118" t="s">
        <v>2619</v>
      </c>
    </row>
    <row r="746" spans="1:9" x14ac:dyDescent="0.2">
      <c r="A746" s="117" t="s">
        <v>6783</v>
      </c>
      <c r="B746" s="131" t="s">
        <v>6783</v>
      </c>
      <c r="C746" s="117" t="s">
        <v>992</v>
      </c>
      <c r="D746" s="116" t="s">
        <v>6091</v>
      </c>
      <c r="E746" s="116" t="s">
        <v>3150</v>
      </c>
      <c r="F746" s="116" t="s">
        <v>6781</v>
      </c>
      <c r="G746" s="115" t="s">
        <v>6782</v>
      </c>
      <c r="H746" s="118" t="s">
        <v>6097</v>
      </c>
      <c r="I746" s="118" t="s">
        <v>2619</v>
      </c>
    </row>
    <row r="747" spans="1:9" x14ac:dyDescent="0.2">
      <c r="A747" s="117" t="s">
        <v>5629</v>
      </c>
      <c r="B747" s="131" t="s">
        <v>5629</v>
      </c>
      <c r="C747" s="117" t="s">
        <v>1063</v>
      </c>
      <c r="D747" s="116" t="s">
        <v>5621</v>
      </c>
      <c r="E747" s="116" t="s">
        <v>2614</v>
      </c>
      <c r="F747" s="116" t="s">
        <v>2641</v>
      </c>
      <c r="G747" s="115" t="s">
        <v>5628</v>
      </c>
      <c r="H747" s="118" t="s">
        <v>5623</v>
      </c>
      <c r="I747" s="118" t="s">
        <v>2619</v>
      </c>
    </row>
    <row r="748" spans="1:9" x14ac:dyDescent="0.2">
      <c r="A748" s="117" t="s">
        <v>5625</v>
      </c>
      <c r="B748" s="131" t="s">
        <v>5625</v>
      </c>
      <c r="C748" s="117" t="s">
        <v>1063</v>
      </c>
      <c r="D748" s="116" t="s">
        <v>5621</v>
      </c>
      <c r="E748" s="116" t="s">
        <v>2614</v>
      </c>
      <c r="F748" s="116" t="s">
        <v>2620</v>
      </c>
      <c r="G748" s="115" t="s">
        <v>5624</v>
      </c>
      <c r="H748" s="118" t="s">
        <v>5623</v>
      </c>
      <c r="I748" s="118" t="s">
        <v>2619</v>
      </c>
    </row>
    <row r="749" spans="1:9" x14ac:dyDescent="0.2">
      <c r="A749" s="117" t="s">
        <v>5627</v>
      </c>
      <c r="B749" s="131" t="s">
        <v>5627</v>
      </c>
      <c r="C749" s="117" t="s">
        <v>1063</v>
      </c>
      <c r="D749" s="116" t="s">
        <v>5621</v>
      </c>
      <c r="E749" s="116" t="s">
        <v>2614</v>
      </c>
      <c r="F749" s="116" t="s">
        <v>2638</v>
      </c>
      <c r="G749" s="115" t="s">
        <v>5626</v>
      </c>
      <c r="H749" s="118" t="s">
        <v>5623</v>
      </c>
      <c r="I749" s="118" t="s">
        <v>2619</v>
      </c>
    </row>
    <row r="750" spans="1:9" x14ac:dyDescent="0.2">
      <c r="A750" s="117" t="s">
        <v>4683</v>
      </c>
      <c r="B750" s="131" t="s">
        <v>4683</v>
      </c>
      <c r="C750" s="117" t="s">
        <v>1227</v>
      </c>
      <c r="D750" s="116" t="s">
        <v>4667</v>
      </c>
      <c r="E750" s="116" t="s">
        <v>3415</v>
      </c>
      <c r="F750" s="116" t="s">
        <v>2653</v>
      </c>
      <c r="G750" s="115" t="s">
        <v>4682</v>
      </c>
      <c r="H750" s="118" t="s">
        <v>4669</v>
      </c>
      <c r="I750" s="118" t="s">
        <v>2619</v>
      </c>
    </row>
    <row r="751" spans="1:9" x14ac:dyDescent="0.2">
      <c r="A751" s="117" t="s">
        <v>7860</v>
      </c>
      <c r="B751" s="131" t="s">
        <v>7860</v>
      </c>
      <c r="C751" s="117" t="s">
        <v>992</v>
      </c>
      <c r="D751" s="116" t="s">
        <v>6091</v>
      </c>
      <c r="E751" s="116" t="s">
        <v>3150</v>
      </c>
      <c r="F751" s="116" t="s">
        <v>7858</v>
      </c>
      <c r="G751" s="115" t="s">
        <v>7859</v>
      </c>
      <c r="H751" s="118" t="s">
        <v>6097</v>
      </c>
      <c r="I751" s="118" t="s">
        <v>2619</v>
      </c>
    </row>
    <row r="752" spans="1:9" x14ac:dyDescent="0.2">
      <c r="A752" s="117" t="s">
        <v>9336</v>
      </c>
      <c r="B752" s="131" t="s">
        <v>9336</v>
      </c>
      <c r="C752" s="117" t="s">
        <v>985</v>
      </c>
      <c r="D752" s="116" t="s">
        <v>9331</v>
      </c>
      <c r="E752" s="116" t="s">
        <v>2614</v>
      </c>
      <c r="F752" s="116" t="s">
        <v>2716</v>
      </c>
      <c r="G752" s="115" t="s">
        <v>7859</v>
      </c>
      <c r="H752" s="118" t="s">
        <v>9335</v>
      </c>
      <c r="I752" s="118" t="s">
        <v>2619</v>
      </c>
    </row>
    <row r="753" spans="1:9" x14ac:dyDescent="0.2">
      <c r="A753" s="117" t="s">
        <v>9334</v>
      </c>
      <c r="B753" s="131" t="s">
        <v>9334</v>
      </c>
      <c r="C753" s="117" t="s">
        <v>985</v>
      </c>
      <c r="D753" s="116" t="s">
        <v>9331</v>
      </c>
      <c r="E753" s="116" t="s">
        <v>2614</v>
      </c>
      <c r="F753" s="116" t="s">
        <v>2620</v>
      </c>
      <c r="G753" s="115" t="s">
        <v>9333</v>
      </c>
      <c r="H753" s="118" t="s">
        <v>9335</v>
      </c>
      <c r="I753" s="118" t="s">
        <v>2619</v>
      </c>
    </row>
    <row r="754" spans="1:9" x14ac:dyDescent="0.2">
      <c r="A754" s="117" t="s">
        <v>7189</v>
      </c>
      <c r="B754" s="131" t="s">
        <v>7189</v>
      </c>
      <c r="C754" s="117" t="s">
        <v>992</v>
      </c>
      <c r="D754" s="116" t="s">
        <v>6091</v>
      </c>
      <c r="E754" s="116" t="s">
        <v>3150</v>
      </c>
      <c r="F754" s="116" t="s">
        <v>7187</v>
      </c>
      <c r="G754" s="115" t="s">
        <v>7188</v>
      </c>
      <c r="H754" s="118" t="s">
        <v>7190</v>
      </c>
      <c r="I754" s="118" t="s">
        <v>2619</v>
      </c>
    </row>
    <row r="755" spans="1:9" x14ac:dyDescent="0.2">
      <c r="A755" s="117" t="s">
        <v>9332</v>
      </c>
      <c r="B755" s="131" t="s">
        <v>9332</v>
      </c>
      <c r="C755" s="117" t="s">
        <v>985</v>
      </c>
      <c r="D755" s="116" t="s">
        <v>9331</v>
      </c>
      <c r="E755" s="116" t="s">
        <v>2614</v>
      </c>
      <c r="F755" s="116" t="s">
        <v>2615</v>
      </c>
      <c r="G755" s="115" t="s">
        <v>137</v>
      </c>
      <c r="I755" s="118" t="s">
        <v>2619</v>
      </c>
    </row>
    <row r="756" spans="1:9" x14ac:dyDescent="0.2">
      <c r="A756" s="117" t="s">
        <v>11392</v>
      </c>
      <c r="B756" s="131" t="s">
        <v>11392</v>
      </c>
      <c r="C756" s="117" t="s">
        <v>14387</v>
      </c>
      <c r="D756" s="116" t="s">
        <v>11390</v>
      </c>
      <c r="E756" s="116" t="s">
        <v>3056</v>
      </c>
      <c r="F756" s="116" t="s">
        <v>2615</v>
      </c>
      <c r="G756" s="115" t="s">
        <v>11391</v>
      </c>
      <c r="H756" s="118" t="s">
        <v>11393</v>
      </c>
      <c r="I756" s="118" t="s">
        <v>2619</v>
      </c>
    </row>
    <row r="757" spans="1:9" x14ac:dyDescent="0.2">
      <c r="A757" s="117" t="s">
        <v>11457</v>
      </c>
      <c r="B757" s="131" t="s">
        <v>11457</v>
      </c>
      <c r="C757" s="117" t="s">
        <v>14388</v>
      </c>
      <c r="D757" s="116" t="s">
        <v>11455</v>
      </c>
      <c r="E757" s="116" t="s">
        <v>3056</v>
      </c>
      <c r="F757" s="116" t="s">
        <v>2615</v>
      </c>
      <c r="G757" s="115" t="s">
        <v>11456</v>
      </c>
      <c r="H757" s="118" t="s">
        <v>11458</v>
      </c>
      <c r="I757" s="118" t="s">
        <v>2619</v>
      </c>
    </row>
    <row r="758" spans="1:9" x14ac:dyDescent="0.2">
      <c r="A758" s="117" t="s">
        <v>12339</v>
      </c>
      <c r="B758" s="131" t="s">
        <v>12339</v>
      </c>
      <c r="C758" s="117" t="s">
        <v>986</v>
      </c>
      <c r="D758" s="116" t="s">
        <v>12338</v>
      </c>
      <c r="E758" s="116" t="s">
        <v>3056</v>
      </c>
      <c r="F758" s="116" t="s">
        <v>2615</v>
      </c>
      <c r="G758" s="115" t="s">
        <v>138</v>
      </c>
      <c r="I758" s="118" t="s">
        <v>2619</v>
      </c>
    </row>
    <row r="759" spans="1:9" x14ac:dyDescent="0.2">
      <c r="A759" s="117" t="s">
        <v>5106</v>
      </c>
      <c r="B759" s="131" t="s">
        <v>5106</v>
      </c>
      <c r="C759" s="117" t="s">
        <v>987</v>
      </c>
      <c r="D759" s="116" t="s">
        <v>5105</v>
      </c>
      <c r="E759" s="116" t="s">
        <v>3056</v>
      </c>
      <c r="F759" s="116" t="s">
        <v>2615</v>
      </c>
      <c r="G759" s="115" t="s">
        <v>139</v>
      </c>
      <c r="H759" s="118" t="s">
        <v>5107</v>
      </c>
      <c r="I759" s="118" t="s">
        <v>2619</v>
      </c>
    </row>
    <row r="760" spans="1:9" x14ac:dyDescent="0.2">
      <c r="A760" s="117" t="s">
        <v>8861</v>
      </c>
      <c r="B760" s="131" t="s">
        <v>8861</v>
      </c>
      <c r="C760" s="117" t="s">
        <v>988</v>
      </c>
      <c r="D760" s="116" t="s">
        <v>8860</v>
      </c>
      <c r="E760" s="116" t="s">
        <v>3056</v>
      </c>
      <c r="F760" s="116" t="s">
        <v>2615</v>
      </c>
      <c r="G760" s="115" t="s">
        <v>140</v>
      </c>
      <c r="H760" s="118" t="s">
        <v>8862</v>
      </c>
      <c r="I760" s="118" t="s">
        <v>2619</v>
      </c>
    </row>
    <row r="761" spans="1:9" x14ac:dyDescent="0.2">
      <c r="A761" s="117" t="s">
        <v>8866</v>
      </c>
      <c r="B761" s="131" t="s">
        <v>8866</v>
      </c>
      <c r="C761" s="117" t="s">
        <v>989</v>
      </c>
      <c r="D761" s="116" t="s">
        <v>8865</v>
      </c>
      <c r="E761" s="116" t="s">
        <v>3056</v>
      </c>
      <c r="F761" s="116" t="s">
        <v>2615</v>
      </c>
      <c r="G761" s="115" t="s">
        <v>141</v>
      </c>
      <c r="H761" s="118" t="s">
        <v>8867</v>
      </c>
      <c r="I761" s="118" t="s">
        <v>2619</v>
      </c>
    </row>
    <row r="762" spans="1:9" x14ac:dyDescent="0.2">
      <c r="A762" s="117" t="s">
        <v>8645</v>
      </c>
      <c r="B762" s="131" t="s">
        <v>8645</v>
      </c>
      <c r="C762" s="117" t="s">
        <v>1134</v>
      </c>
      <c r="D762" s="116" t="s">
        <v>8636</v>
      </c>
      <c r="E762" s="116" t="s">
        <v>3415</v>
      </c>
      <c r="F762" s="116" t="s">
        <v>2641</v>
      </c>
      <c r="G762" s="115" t="s">
        <v>8644</v>
      </c>
      <c r="H762" s="118" t="s">
        <v>8638</v>
      </c>
      <c r="I762" s="118" t="s">
        <v>2619</v>
      </c>
    </row>
    <row r="763" spans="1:9" x14ac:dyDescent="0.2">
      <c r="A763" s="117" t="s">
        <v>9675</v>
      </c>
      <c r="B763" s="131" t="s">
        <v>9675</v>
      </c>
      <c r="C763" s="117" t="s">
        <v>14384</v>
      </c>
      <c r="D763" s="116" t="s">
        <v>9640</v>
      </c>
      <c r="E763" s="116" t="s">
        <v>2614</v>
      </c>
      <c r="F763" s="116" t="s">
        <v>3717</v>
      </c>
      <c r="G763" s="115" t="s">
        <v>8644</v>
      </c>
      <c r="H763" s="118" t="s">
        <v>9643</v>
      </c>
      <c r="I763" s="118" t="s">
        <v>2619</v>
      </c>
    </row>
    <row r="764" spans="1:9" x14ac:dyDescent="0.2">
      <c r="A764" s="117" t="s">
        <v>9116</v>
      </c>
      <c r="B764" s="131" t="s">
        <v>9116</v>
      </c>
      <c r="C764" s="117" t="s">
        <v>1072</v>
      </c>
      <c r="D764" s="116" t="s">
        <v>9108</v>
      </c>
      <c r="E764" s="116" t="s">
        <v>2614</v>
      </c>
      <c r="F764" s="116" t="s">
        <v>2694</v>
      </c>
      <c r="G764" s="115" t="s">
        <v>9115</v>
      </c>
      <c r="H764" s="118" t="s">
        <v>9110</v>
      </c>
      <c r="I764" s="118" t="s">
        <v>2619</v>
      </c>
    </row>
    <row r="765" spans="1:9" x14ac:dyDescent="0.2">
      <c r="A765" s="117" t="s">
        <v>3759</v>
      </c>
      <c r="B765" s="131" t="s">
        <v>3759</v>
      </c>
      <c r="C765" s="117" t="s">
        <v>1082</v>
      </c>
      <c r="D765" s="116" t="s">
        <v>3755</v>
      </c>
      <c r="E765" s="116" t="s">
        <v>3116</v>
      </c>
      <c r="F765" s="116" t="s">
        <v>2694</v>
      </c>
      <c r="G765" s="115" t="s">
        <v>3758</v>
      </c>
      <c r="H765" s="118" t="s">
        <v>3760</v>
      </c>
      <c r="I765" s="118" t="s">
        <v>2619</v>
      </c>
    </row>
    <row r="766" spans="1:9" x14ac:dyDescent="0.2">
      <c r="A766" s="117" t="s">
        <v>4217</v>
      </c>
      <c r="B766" s="131" t="s">
        <v>4217</v>
      </c>
      <c r="C766" s="117" t="s">
        <v>990</v>
      </c>
      <c r="D766" s="116" t="s">
        <v>4208</v>
      </c>
      <c r="E766" s="116" t="s">
        <v>3415</v>
      </c>
      <c r="F766" s="116" t="s">
        <v>2623</v>
      </c>
      <c r="G766" s="115" t="s">
        <v>4216</v>
      </c>
      <c r="H766" s="118" t="s">
        <v>4213</v>
      </c>
      <c r="I766" s="118" t="s">
        <v>2619</v>
      </c>
    </row>
    <row r="767" spans="1:9" x14ac:dyDescent="0.2">
      <c r="A767" s="117" t="s">
        <v>4209</v>
      </c>
      <c r="B767" s="131" t="s">
        <v>4209</v>
      </c>
      <c r="C767" s="117" t="s">
        <v>990</v>
      </c>
      <c r="D767" s="116" t="s">
        <v>4208</v>
      </c>
      <c r="E767" s="116" t="s">
        <v>3415</v>
      </c>
      <c r="F767" s="116" t="s">
        <v>2615</v>
      </c>
      <c r="G767" s="115" t="s">
        <v>142</v>
      </c>
      <c r="H767" s="118" t="s">
        <v>4210</v>
      </c>
      <c r="I767" s="118" t="s">
        <v>2619</v>
      </c>
    </row>
    <row r="768" spans="1:9" x14ac:dyDescent="0.2">
      <c r="A768" s="117" t="s">
        <v>4237</v>
      </c>
      <c r="B768" s="131" t="s">
        <v>4237</v>
      </c>
      <c r="C768" s="117" t="s">
        <v>990</v>
      </c>
      <c r="D768" s="116" t="s">
        <v>4208</v>
      </c>
      <c r="E768" s="116" t="s">
        <v>3415</v>
      </c>
      <c r="F768" s="116" t="s">
        <v>3109</v>
      </c>
      <c r="G768" s="115" t="s">
        <v>4236</v>
      </c>
      <c r="H768" s="118" t="s">
        <v>4213</v>
      </c>
      <c r="I768" s="118" t="s">
        <v>2619</v>
      </c>
    </row>
    <row r="769" spans="1:9" x14ac:dyDescent="0.2">
      <c r="A769" s="117" t="s">
        <v>7557</v>
      </c>
      <c r="B769" s="131" t="s">
        <v>7557</v>
      </c>
      <c r="C769" s="117" t="s">
        <v>992</v>
      </c>
      <c r="D769" s="116" t="s">
        <v>6091</v>
      </c>
      <c r="E769" s="116" t="s">
        <v>3150</v>
      </c>
      <c r="F769" s="116" t="s">
        <v>7555</v>
      </c>
      <c r="G769" s="115" t="s">
        <v>7556</v>
      </c>
      <c r="H769" s="118" t="s">
        <v>7558</v>
      </c>
      <c r="I769" s="118" t="s">
        <v>2619</v>
      </c>
    </row>
    <row r="770" spans="1:9" x14ac:dyDescent="0.2">
      <c r="A770" s="117" t="s">
        <v>7698</v>
      </c>
      <c r="B770" s="131" t="s">
        <v>7698</v>
      </c>
      <c r="C770" s="117" t="s">
        <v>992</v>
      </c>
      <c r="D770" s="116" t="s">
        <v>6091</v>
      </c>
      <c r="E770" s="116" t="s">
        <v>3150</v>
      </c>
      <c r="F770" s="116" t="s">
        <v>7696</v>
      </c>
      <c r="G770" s="115" t="s">
        <v>7697</v>
      </c>
      <c r="H770" s="118" t="s">
        <v>7699</v>
      </c>
      <c r="I770" s="118" t="s">
        <v>2619</v>
      </c>
    </row>
    <row r="771" spans="1:9" x14ac:dyDescent="0.2">
      <c r="A771" s="117" t="s">
        <v>7736</v>
      </c>
      <c r="B771" s="131" t="s">
        <v>7736</v>
      </c>
      <c r="C771" s="117" t="s">
        <v>992</v>
      </c>
      <c r="D771" s="116" t="s">
        <v>6091</v>
      </c>
      <c r="E771" s="116" t="s">
        <v>3150</v>
      </c>
      <c r="F771" s="116" t="s">
        <v>7734</v>
      </c>
      <c r="G771" s="115" t="s">
        <v>7735</v>
      </c>
      <c r="H771" s="118" t="s">
        <v>7737</v>
      </c>
      <c r="I771" s="118" t="s">
        <v>2619</v>
      </c>
    </row>
    <row r="772" spans="1:9" x14ac:dyDescent="0.2">
      <c r="A772" s="117" t="s">
        <v>7439</v>
      </c>
      <c r="B772" s="131" t="s">
        <v>7439</v>
      </c>
      <c r="C772" s="117" t="s">
        <v>992</v>
      </c>
      <c r="D772" s="116" t="s">
        <v>6091</v>
      </c>
      <c r="E772" s="116" t="s">
        <v>3150</v>
      </c>
      <c r="F772" s="116" t="s">
        <v>7437</v>
      </c>
      <c r="G772" s="115" t="s">
        <v>7438</v>
      </c>
      <c r="H772" s="118" t="s">
        <v>7440</v>
      </c>
      <c r="I772" s="118" t="s">
        <v>2619</v>
      </c>
    </row>
    <row r="773" spans="1:9" x14ac:dyDescent="0.2">
      <c r="A773" s="117" t="s">
        <v>7564</v>
      </c>
      <c r="B773" s="131" t="s">
        <v>7564</v>
      </c>
      <c r="C773" s="117" t="s">
        <v>992</v>
      </c>
      <c r="D773" s="116" t="s">
        <v>6091</v>
      </c>
      <c r="E773" s="116" t="s">
        <v>3150</v>
      </c>
      <c r="F773" s="116" t="s">
        <v>7562</v>
      </c>
      <c r="G773" s="115" t="s">
        <v>7563</v>
      </c>
      <c r="H773" s="118" t="s">
        <v>7565</v>
      </c>
      <c r="I773" s="118" t="s">
        <v>2619</v>
      </c>
    </row>
    <row r="774" spans="1:9" x14ac:dyDescent="0.2">
      <c r="A774" s="117" t="s">
        <v>7463</v>
      </c>
      <c r="B774" s="131" t="s">
        <v>7463</v>
      </c>
      <c r="C774" s="117" t="s">
        <v>992</v>
      </c>
      <c r="D774" s="116" t="s">
        <v>6091</v>
      </c>
      <c r="E774" s="116" t="s">
        <v>3150</v>
      </c>
      <c r="F774" s="116" t="s">
        <v>7461</v>
      </c>
      <c r="G774" s="115" t="s">
        <v>7462</v>
      </c>
      <c r="H774" s="118" t="s">
        <v>7464</v>
      </c>
      <c r="I774" s="118" t="s">
        <v>2619</v>
      </c>
    </row>
    <row r="775" spans="1:9" x14ac:dyDescent="0.2">
      <c r="A775" s="117" t="s">
        <v>7568</v>
      </c>
      <c r="B775" s="131" t="s">
        <v>7568</v>
      </c>
      <c r="C775" s="117" t="s">
        <v>992</v>
      </c>
      <c r="D775" s="116" t="s">
        <v>6091</v>
      </c>
      <c r="E775" s="116" t="s">
        <v>3150</v>
      </c>
      <c r="F775" s="116" t="s">
        <v>7566</v>
      </c>
      <c r="G775" s="115" t="s">
        <v>7567</v>
      </c>
      <c r="H775" s="118" t="s">
        <v>7569</v>
      </c>
      <c r="I775" s="118" t="s">
        <v>2619</v>
      </c>
    </row>
    <row r="776" spans="1:9" x14ac:dyDescent="0.2">
      <c r="A776" s="117" t="s">
        <v>6449</v>
      </c>
      <c r="B776" s="131" t="s">
        <v>6449</v>
      </c>
      <c r="C776" s="117" t="s">
        <v>992</v>
      </c>
      <c r="D776" s="116" t="s">
        <v>6091</v>
      </c>
      <c r="E776" s="116" t="s">
        <v>3150</v>
      </c>
      <c r="F776" s="116" t="s">
        <v>6447</v>
      </c>
      <c r="G776" s="115" t="s">
        <v>6448</v>
      </c>
      <c r="H776" s="118" t="s">
        <v>6450</v>
      </c>
      <c r="I776" s="118" t="s">
        <v>2619</v>
      </c>
    </row>
    <row r="777" spans="1:9" x14ac:dyDescent="0.2">
      <c r="A777" s="117" t="s">
        <v>7483</v>
      </c>
      <c r="B777" s="131" t="s">
        <v>7483</v>
      </c>
      <c r="C777" s="117" t="s">
        <v>992</v>
      </c>
      <c r="D777" s="116" t="s">
        <v>6091</v>
      </c>
      <c r="E777" s="116" t="s">
        <v>3150</v>
      </c>
      <c r="F777" s="116" t="s">
        <v>7481</v>
      </c>
      <c r="G777" s="115" t="s">
        <v>7482</v>
      </c>
      <c r="H777" s="118" t="s">
        <v>7484</v>
      </c>
      <c r="I777" s="118" t="s">
        <v>2619</v>
      </c>
    </row>
    <row r="778" spans="1:9" x14ac:dyDescent="0.2">
      <c r="A778" s="117" t="s">
        <v>6477</v>
      </c>
      <c r="B778" s="131" t="s">
        <v>6477</v>
      </c>
      <c r="C778" s="117" t="s">
        <v>992</v>
      </c>
      <c r="D778" s="116" t="s">
        <v>6091</v>
      </c>
      <c r="E778" s="116" t="s">
        <v>3150</v>
      </c>
      <c r="F778" s="116" t="s">
        <v>6475</v>
      </c>
      <c r="G778" s="115" t="s">
        <v>6476</v>
      </c>
      <c r="H778" s="118" t="s">
        <v>6478</v>
      </c>
      <c r="I778" s="118" t="s">
        <v>2619</v>
      </c>
    </row>
    <row r="779" spans="1:9" x14ac:dyDescent="0.2">
      <c r="A779" s="117" t="s">
        <v>7505</v>
      </c>
      <c r="B779" s="131" t="s">
        <v>7505</v>
      </c>
      <c r="C779" s="117" t="s">
        <v>992</v>
      </c>
      <c r="D779" s="116" t="s">
        <v>6091</v>
      </c>
      <c r="E779" s="116" t="s">
        <v>3150</v>
      </c>
      <c r="F779" s="116" t="s">
        <v>7503</v>
      </c>
      <c r="G779" s="115" t="s">
        <v>7504</v>
      </c>
      <c r="H779" s="118" t="s">
        <v>7506</v>
      </c>
      <c r="I779" s="118" t="s">
        <v>2619</v>
      </c>
    </row>
    <row r="780" spans="1:9" x14ac:dyDescent="0.2">
      <c r="A780" s="117" t="s">
        <v>7547</v>
      </c>
      <c r="B780" s="131" t="s">
        <v>7547</v>
      </c>
      <c r="C780" s="117" t="s">
        <v>992</v>
      </c>
      <c r="D780" s="116" t="s">
        <v>6091</v>
      </c>
      <c r="E780" s="116" t="s">
        <v>3150</v>
      </c>
      <c r="F780" s="116" t="s">
        <v>7545</v>
      </c>
      <c r="G780" s="115" t="s">
        <v>7546</v>
      </c>
      <c r="H780" s="118" t="s">
        <v>7548</v>
      </c>
      <c r="I780" s="118" t="s">
        <v>2619</v>
      </c>
    </row>
    <row r="781" spans="1:9" x14ac:dyDescent="0.2">
      <c r="A781" s="117" t="s">
        <v>7708</v>
      </c>
      <c r="B781" s="131" t="s">
        <v>7708</v>
      </c>
      <c r="C781" s="117" t="s">
        <v>992</v>
      </c>
      <c r="D781" s="116" t="s">
        <v>6091</v>
      </c>
      <c r="E781" s="116" t="s">
        <v>3150</v>
      </c>
      <c r="F781" s="116" t="s">
        <v>7706</v>
      </c>
      <c r="G781" s="115" t="s">
        <v>7707</v>
      </c>
      <c r="H781" s="118" t="s">
        <v>7709</v>
      </c>
      <c r="I781" s="118" t="s">
        <v>2619</v>
      </c>
    </row>
    <row r="782" spans="1:9" x14ac:dyDescent="0.2">
      <c r="A782" s="117" t="s">
        <v>9624</v>
      </c>
      <c r="B782" s="131" t="s">
        <v>9624</v>
      </c>
      <c r="C782" s="117" t="s">
        <v>1686</v>
      </c>
      <c r="D782" s="116" t="s">
        <v>9616</v>
      </c>
      <c r="E782" s="116" t="s">
        <v>2614</v>
      </c>
      <c r="F782" s="116" t="s">
        <v>2623</v>
      </c>
      <c r="G782" s="115" t="s">
        <v>9623</v>
      </c>
      <c r="H782" s="118" t="s">
        <v>9618</v>
      </c>
      <c r="I782" s="118" t="s">
        <v>2619</v>
      </c>
    </row>
    <row r="783" spans="1:9" x14ac:dyDescent="0.2">
      <c r="A783" s="117" t="s">
        <v>9274</v>
      </c>
      <c r="B783" s="131" t="s">
        <v>9274</v>
      </c>
      <c r="C783" s="117" t="s">
        <v>1379</v>
      </c>
      <c r="D783" s="116" t="s">
        <v>9270</v>
      </c>
      <c r="E783" s="116" t="s">
        <v>2614</v>
      </c>
      <c r="F783" s="116" t="s">
        <v>2620</v>
      </c>
      <c r="G783" s="115" t="s">
        <v>9273</v>
      </c>
      <c r="H783" s="118" t="s">
        <v>9141</v>
      </c>
      <c r="I783" s="118" t="s">
        <v>2619</v>
      </c>
    </row>
    <row r="784" spans="1:9" x14ac:dyDescent="0.2">
      <c r="A784" s="117" t="s">
        <v>9276</v>
      </c>
      <c r="B784" s="131" t="s">
        <v>9276</v>
      </c>
      <c r="C784" s="117" t="s">
        <v>1379</v>
      </c>
      <c r="D784" s="116" t="s">
        <v>9270</v>
      </c>
      <c r="E784" s="116" t="s">
        <v>2614</v>
      </c>
      <c r="F784" s="116" t="s">
        <v>2638</v>
      </c>
      <c r="G784" s="115" t="s">
        <v>9275</v>
      </c>
      <c r="H784" s="118" t="s">
        <v>9141</v>
      </c>
      <c r="I784" s="118" t="s">
        <v>2619</v>
      </c>
    </row>
    <row r="785" spans="1:9" x14ac:dyDescent="0.2">
      <c r="A785" s="117" t="s">
        <v>10666</v>
      </c>
      <c r="B785" s="131" t="s">
        <v>10666</v>
      </c>
      <c r="C785" s="117" t="s">
        <v>991</v>
      </c>
      <c r="D785" s="116" t="s">
        <v>10665</v>
      </c>
      <c r="E785" s="116" t="s">
        <v>2614</v>
      </c>
      <c r="F785" s="116" t="s">
        <v>2615</v>
      </c>
      <c r="G785" s="115" t="s">
        <v>143</v>
      </c>
      <c r="H785" s="118" t="s">
        <v>10667</v>
      </c>
      <c r="I785" s="118" t="s">
        <v>2619</v>
      </c>
    </row>
    <row r="786" spans="1:9" x14ac:dyDescent="0.2">
      <c r="A786" s="117" t="s">
        <v>10673</v>
      </c>
      <c r="B786" s="131" t="s">
        <v>10673</v>
      </c>
      <c r="C786" s="117" t="s">
        <v>991</v>
      </c>
      <c r="D786" s="116" t="s">
        <v>10665</v>
      </c>
      <c r="E786" s="116" t="s">
        <v>2614</v>
      </c>
      <c r="F786" s="116" t="s">
        <v>2716</v>
      </c>
      <c r="G786" s="115" t="s">
        <v>10672</v>
      </c>
      <c r="H786" s="118" t="s">
        <v>10667</v>
      </c>
      <c r="I786" s="118" t="s">
        <v>2619</v>
      </c>
    </row>
    <row r="787" spans="1:9" x14ac:dyDescent="0.2">
      <c r="A787" s="117" t="s">
        <v>10671</v>
      </c>
      <c r="B787" s="131" t="s">
        <v>10671</v>
      </c>
      <c r="C787" s="117" t="s">
        <v>991</v>
      </c>
      <c r="D787" s="116" t="s">
        <v>10665</v>
      </c>
      <c r="E787" s="116" t="s">
        <v>2614</v>
      </c>
      <c r="F787" s="116" t="s">
        <v>2638</v>
      </c>
      <c r="G787" s="115" t="s">
        <v>10670</v>
      </c>
      <c r="H787" s="118" t="s">
        <v>10667</v>
      </c>
      <c r="I787" s="118" t="s">
        <v>2619</v>
      </c>
    </row>
    <row r="788" spans="1:9" x14ac:dyDescent="0.2">
      <c r="A788" s="117" t="s">
        <v>10669</v>
      </c>
      <c r="B788" s="131" t="s">
        <v>10669</v>
      </c>
      <c r="C788" s="117" t="s">
        <v>991</v>
      </c>
      <c r="D788" s="116" t="s">
        <v>10665</v>
      </c>
      <c r="E788" s="116" t="s">
        <v>2614</v>
      </c>
      <c r="F788" s="116" t="s">
        <v>2620</v>
      </c>
      <c r="G788" s="115" t="s">
        <v>10668</v>
      </c>
      <c r="H788" s="118" t="s">
        <v>10667</v>
      </c>
      <c r="I788" s="118" t="s">
        <v>2619</v>
      </c>
    </row>
    <row r="789" spans="1:9" x14ac:dyDescent="0.2">
      <c r="A789" s="117" t="s">
        <v>12077</v>
      </c>
      <c r="B789" s="131" t="s">
        <v>12077</v>
      </c>
      <c r="C789" s="117" t="s">
        <v>903</v>
      </c>
      <c r="D789" s="116" t="s">
        <v>12073</v>
      </c>
      <c r="E789" s="116" t="s">
        <v>2614</v>
      </c>
      <c r="F789" s="116" t="s">
        <v>2620</v>
      </c>
      <c r="G789" s="115" t="s">
        <v>12076</v>
      </c>
      <c r="H789" s="118" t="s">
        <v>12075</v>
      </c>
      <c r="I789" s="118" t="s">
        <v>2619</v>
      </c>
    </row>
    <row r="790" spans="1:9" x14ac:dyDescent="0.2">
      <c r="A790" s="117" t="s">
        <v>5479</v>
      </c>
      <c r="B790" s="131" t="s">
        <v>5479</v>
      </c>
      <c r="C790" s="117" t="s">
        <v>1424</v>
      </c>
      <c r="D790" s="116" t="s">
        <v>5471</v>
      </c>
      <c r="E790" s="116" t="s">
        <v>2614</v>
      </c>
      <c r="F790" s="116" t="s">
        <v>2669</v>
      </c>
      <c r="G790" s="115" t="s">
        <v>5478</v>
      </c>
      <c r="H790" s="118" t="s">
        <v>5473</v>
      </c>
      <c r="I790" s="118" t="s">
        <v>2619</v>
      </c>
    </row>
    <row r="791" spans="1:9" x14ac:dyDescent="0.2">
      <c r="A791" s="117" t="s">
        <v>7917</v>
      </c>
      <c r="B791" s="131" t="s">
        <v>7917</v>
      </c>
      <c r="C791" s="117" t="s">
        <v>992</v>
      </c>
      <c r="D791" s="116" t="s">
        <v>6091</v>
      </c>
      <c r="E791" s="116" t="s">
        <v>3150</v>
      </c>
      <c r="F791" s="116" t="s">
        <v>7915</v>
      </c>
      <c r="G791" s="115" t="s">
        <v>7916</v>
      </c>
      <c r="H791" s="118" t="s">
        <v>6097</v>
      </c>
      <c r="I791" s="118" t="s">
        <v>2619</v>
      </c>
    </row>
    <row r="792" spans="1:9" x14ac:dyDescent="0.2">
      <c r="A792" s="117" t="s">
        <v>3849</v>
      </c>
      <c r="B792" s="131" t="s">
        <v>3849</v>
      </c>
      <c r="C792" s="117" t="s">
        <v>1365</v>
      </c>
      <c r="D792" s="116" t="s">
        <v>3845</v>
      </c>
      <c r="E792" s="116" t="s">
        <v>3415</v>
      </c>
      <c r="F792" s="116" t="s">
        <v>2716</v>
      </c>
      <c r="G792" s="115" t="s">
        <v>3848</v>
      </c>
      <c r="H792" s="118" t="s">
        <v>3847</v>
      </c>
      <c r="I792" s="118" t="s">
        <v>2619</v>
      </c>
    </row>
    <row r="793" spans="1:9" x14ac:dyDescent="0.2">
      <c r="A793" s="117" t="s">
        <v>8896</v>
      </c>
      <c r="B793" s="131" t="s">
        <v>8896</v>
      </c>
      <c r="C793" s="117" t="s">
        <v>1181</v>
      </c>
      <c r="D793" s="116" t="s">
        <v>8890</v>
      </c>
      <c r="E793" s="116" t="s">
        <v>3116</v>
      </c>
      <c r="F793" s="116" t="s">
        <v>2666</v>
      </c>
      <c r="G793" s="115" t="s">
        <v>8895</v>
      </c>
      <c r="H793" s="118" t="s">
        <v>8892</v>
      </c>
      <c r="I793" s="118" t="s">
        <v>2619</v>
      </c>
    </row>
    <row r="794" spans="1:9" x14ac:dyDescent="0.2">
      <c r="A794" s="117" t="s">
        <v>7632</v>
      </c>
      <c r="B794" s="131" t="s">
        <v>7632</v>
      </c>
      <c r="C794" s="117" t="s">
        <v>992</v>
      </c>
      <c r="D794" s="116" t="s">
        <v>6091</v>
      </c>
      <c r="E794" s="116" t="s">
        <v>3150</v>
      </c>
      <c r="F794" s="116" t="s">
        <v>7630</v>
      </c>
      <c r="G794" s="115" t="s">
        <v>7631</v>
      </c>
      <c r="H794" s="118" t="s">
        <v>6097</v>
      </c>
      <c r="I794" s="118" t="s">
        <v>2619</v>
      </c>
    </row>
    <row r="795" spans="1:9" x14ac:dyDescent="0.2">
      <c r="A795" s="117" t="s">
        <v>6440</v>
      </c>
      <c r="B795" s="131" t="s">
        <v>6440</v>
      </c>
      <c r="C795" s="117" t="s">
        <v>992</v>
      </c>
      <c r="D795" s="116" t="s">
        <v>6091</v>
      </c>
      <c r="E795" s="116" t="s">
        <v>3150</v>
      </c>
      <c r="F795" s="116" t="s">
        <v>6438</v>
      </c>
      <c r="G795" s="115" t="s">
        <v>6439</v>
      </c>
      <c r="H795" s="118" t="s">
        <v>6097</v>
      </c>
      <c r="I795" s="118" t="s">
        <v>2619</v>
      </c>
    </row>
    <row r="796" spans="1:9" x14ac:dyDescent="0.2">
      <c r="A796" s="117" t="s">
        <v>3297</v>
      </c>
      <c r="B796" s="131" t="s">
        <v>3297</v>
      </c>
      <c r="C796" s="117" t="s">
        <v>1006</v>
      </c>
      <c r="D796" s="116" t="s">
        <v>3289</v>
      </c>
      <c r="E796" s="116" t="s">
        <v>2614</v>
      </c>
      <c r="F796" s="116" t="s">
        <v>2641</v>
      </c>
      <c r="G796" s="115" t="s">
        <v>3296</v>
      </c>
      <c r="H796" s="118" t="s">
        <v>3291</v>
      </c>
      <c r="I796" s="118" t="s">
        <v>2619</v>
      </c>
    </row>
    <row r="797" spans="1:9" x14ac:dyDescent="0.2">
      <c r="A797" s="117" t="s">
        <v>12428</v>
      </c>
      <c r="B797" s="131" t="s">
        <v>12428</v>
      </c>
      <c r="C797" s="117" t="s">
        <v>1684</v>
      </c>
      <c r="D797" s="116" t="s">
        <v>12393</v>
      </c>
      <c r="E797" s="116" t="s">
        <v>2614</v>
      </c>
      <c r="F797" s="116" t="s">
        <v>2708</v>
      </c>
      <c r="G797" s="115" t="s">
        <v>12427</v>
      </c>
      <c r="H797" s="118" t="s">
        <v>12429</v>
      </c>
      <c r="I797" s="118" t="s">
        <v>2619</v>
      </c>
    </row>
    <row r="798" spans="1:9" x14ac:dyDescent="0.2">
      <c r="A798" s="117" t="s">
        <v>5713</v>
      </c>
      <c r="B798" s="131" t="s">
        <v>5713</v>
      </c>
      <c r="C798" s="117" t="s">
        <v>993</v>
      </c>
      <c r="D798" s="116" t="s">
        <v>5712</v>
      </c>
      <c r="E798" s="116" t="s">
        <v>2614</v>
      </c>
      <c r="F798" s="116" t="s">
        <v>2615</v>
      </c>
      <c r="G798" s="115" t="s">
        <v>145</v>
      </c>
      <c r="H798" s="118" t="s">
        <v>5714</v>
      </c>
      <c r="I798" s="118" t="s">
        <v>2619</v>
      </c>
    </row>
    <row r="799" spans="1:9" x14ac:dyDescent="0.2">
      <c r="A799" s="117" t="s">
        <v>5720</v>
      </c>
      <c r="B799" s="131" t="s">
        <v>5720</v>
      </c>
      <c r="C799" s="117" t="s">
        <v>993</v>
      </c>
      <c r="D799" s="116" t="s">
        <v>5712</v>
      </c>
      <c r="E799" s="116" t="s">
        <v>2614</v>
      </c>
      <c r="F799" s="116" t="s">
        <v>2716</v>
      </c>
      <c r="G799" s="115" t="s">
        <v>5719</v>
      </c>
      <c r="H799" s="118" t="s">
        <v>5714</v>
      </c>
      <c r="I799" s="118" t="s">
        <v>2619</v>
      </c>
    </row>
    <row r="800" spans="1:9" x14ac:dyDescent="0.2">
      <c r="A800" s="117" t="s">
        <v>5716</v>
      </c>
      <c r="B800" s="131" t="s">
        <v>5716</v>
      </c>
      <c r="C800" s="117" t="s">
        <v>993</v>
      </c>
      <c r="D800" s="116" t="s">
        <v>5712</v>
      </c>
      <c r="E800" s="116" t="s">
        <v>2614</v>
      </c>
      <c r="F800" s="116" t="s">
        <v>2722</v>
      </c>
      <c r="G800" s="115" t="s">
        <v>5715</v>
      </c>
      <c r="H800" s="118" t="s">
        <v>5714</v>
      </c>
      <c r="I800" s="118" t="s">
        <v>2619</v>
      </c>
    </row>
    <row r="801" spans="1:9" x14ac:dyDescent="0.2">
      <c r="A801" s="117" t="s">
        <v>5718</v>
      </c>
      <c r="B801" s="131" t="s">
        <v>5718</v>
      </c>
      <c r="C801" s="117" t="s">
        <v>993</v>
      </c>
      <c r="D801" s="116" t="s">
        <v>5712</v>
      </c>
      <c r="E801" s="116" t="s">
        <v>2614</v>
      </c>
      <c r="F801" s="116" t="s">
        <v>2638</v>
      </c>
      <c r="G801" s="115" t="s">
        <v>5717</v>
      </c>
      <c r="H801" s="118" t="s">
        <v>5714</v>
      </c>
      <c r="I801" s="118" t="s">
        <v>2619</v>
      </c>
    </row>
    <row r="802" spans="1:9" x14ac:dyDescent="0.2">
      <c r="A802" s="117" t="s">
        <v>6731</v>
      </c>
      <c r="B802" s="131" t="s">
        <v>6731</v>
      </c>
      <c r="C802" s="117" t="s">
        <v>992</v>
      </c>
      <c r="D802" s="116" t="s">
        <v>6091</v>
      </c>
      <c r="E802" s="116" t="s">
        <v>3150</v>
      </c>
      <c r="F802" s="116" t="s">
        <v>6729</v>
      </c>
      <c r="G802" s="115" t="s">
        <v>6730</v>
      </c>
      <c r="H802" s="118" t="s">
        <v>6097</v>
      </c>
      <c r="I802" s="118" t="s">
        <v>2619</v>
      </c>
    </row>
    <row r="803" spans="1:9" x14ac:dyDescent="0.2">
      <c r="A803" s="117" t="s">
        <v>3669</v>
      </c>
      <c r="B803" s="131" t="s">
        <v>3669</v>
      </c>
      <c r="C803" s="117" t="s">
        <v>1000</v>
      </c>
      <c r="D803" s="116" t="s">
        <v>3652</v>
      </c>
      <c r="E803" s="116" t="s">
        <v>3116</v>
      </c>
      <c r="F803" s="116" t="s">
        <v>2641</v>
      </c>
      <c r="G803" s="115" t="s">
        <v>3668</v>
      </c>
      <c r="H803" s="118" t="s">
        <v>3670</v>
      </c>
      <c r="I803" s="118" t="s">
        <v>2619</v>
      </c>
    </row>
    <row r="804" spans="1:9" x14ac:dyDescent="0.2">
      <c r="A804" s="117" t="s">
        <v>11108</v>
      </c>
      <c r="B804" s="131" t="s">
        <v>11108</v>
      </c>
      <c r="C804" s="117" t="s">
        <v>1647</v>
      </c>
      <c r="D804" s="116" t="s">
        <v>11077</v>
      </c>
      <c r="E804" s="116" t="s">
        <v>2614</v>
      </c>
      <c r="F804" s="116" t="s">
        <v>2656</v>
      </c>
      <c r="G804" s="115" t="s">
        <v>11107</v>
      </c>
      <c r="H804" s="118" t="s">
        <v>11109</v>
      </c>
      <c r="I804" s="118" t="s">
        <v>2619</v>
      </c>
    </row>
    <row r="805" spans="1:9" x14ac:dyDescent="0.2">
      <c r="A805" s="117" t="s">
        <v>6327</v>
      </c>
      <c r="B805" s="131" t="s">
        <v>6327</v>
      </c>
      <c r="C805" s="117" t="s">
        <v>992</v>
      </c>
      <c r="D805" s="116" t="s">
        <v>6091</v>
      </c>
      <c r="E805" s="116" t="s">
        <v>3150</v>
      </c>
      <c r="F805" s="116" t="s">
        <v>6325</v>
      </c>
      <c r="G805" s="115" t="s">
        <v>6326</v>
      </c>
      <c r="H805" s="118" t="s">
        <v>6097</v>
      </c>
      <c r="I805" s="118" t="s">
        <v>2619</v>
      </c>
    </row>
    <row r="806" spans="1:9" x14ac:dyDescent="0.2">
      <c r="A806" s="117" t="s">
        <v>6734</v>
      </c>
      <c r="B806" s="131" t="s">
        <v>6734</v>
      </c>
      <c r="C806" s="117" t="s">
        <v>992</v>
      </c>
      <c r="D806" s="116" t="s">
        <v>6091</v>
      </c>
      <c r="E806" s="116" t="s">
        <v>3150</v>
      </c>
      <c r="F806" s="116" t="s">
        <v>6732</v>
      </c>
      <c r="G806" s="115" t="s">
        <v>6733</v>
      </c>
      <c r="H806" s="118" t="s">
        <v>6097</v>
      </c>
      <c r="I806" s="118" t="s">
        <v>2619</v>
      </c>
    </row>
    <row r="807" spans="1:9" x14ac:dyDescent="0.2">
      <c r="A807" s="117" t="s">
        <v>9048</v>
      </c>
      <c r="B807" s="131" t="s">
        <v>9048</v>
      </c>
      <c r="C807" s="117" t="s">
        <v>1199</v>
      </c>
      <c r="D807" s="116" t="s">
        <v>9031</v>
      </c>
      <c r="E807" s="116" t="s">
        <v>2614</v>
      </c>
      <c r="F807" s="116" t="s">
        <v>3470</v>
      </c>
      <c r="G807" s="115" t="s">
        <v>9047</v>
      </c>
      <c r="H807" s="118" t="s">
        <v>9033</v>
      </c>
      <c r="I807" s="118" t="s">
        <v>2619</v>
      </c>
    </row>
    <row r="808" spans="1:9" x14ac:dyDescent="0.2">
      <c r="A808" s="117" t="s">
        <v>8941</v>
      </c>
      <c r="B808" s="131" t="s">
        <v>8941</v>
      </c>
      <c r="C808" s="117" t="s">
        <v>1015</v>
      </c>
      <c r="D808" s="116" t="s">
        <v>8909</v>
      </c>
      <c r="E808" s="116" t="s">
        <v>2614</v>
      </c>
      <c r="F808" s="116" t="s">
        <v>3180</v>
      </c>
      <c r="G808" s="115" t="s">
        <v>8940</v>
      </c>
      <c r="H808" s="118" t="s">
        <v>8911</v>
      </c>
      <c r="I808" s="118" t="s">
        <v>2619</v>
      </c>
    </row>
    <row r="809" spans="1:9" x14ac:dyDescent="0.2">
      <c r="A809" s="117" t="s">
        <v>3185</v>
      </c>
      <c r="B809" s="131" t="s">
        <v>3185</v>
      </c>
      <c r="C809" s="117" t="s">
        <v>1509</v>
      </c>
      <c r="D809" s="116" t="s">
        <v>3149</v>
      </c>
      <c r="E809" s="116" t="s">
        <v>3150</v>
      </c>
      <c r="F809" s="116" t="s">
        <v>3183</v>
      </c>
      <c r="G809" s="115" t="s">
        <v>3184</v>
      </c>
      <c r="H809" s="118" t="s">
        <v>3152</v>
      </c>
      <c r="I809" s="118" t="s">
        <v>2619</v>
      </c>
    </row>
    <row r="810" spans="1:9" x14ac:dyDescent="0.2">
      <c r="A810" s="117" t="s">
        <v>8207</v>
      </c>
      <c r="B810" s="131" t="s">
        <v>8207</v>
      </c>
      <c r="C810" s="117" t="s">
        <v>994</v>
      </c>
      <c r="D810" s="116" t="s">
        <v>8206</v>
      </c>
      <c r="E810" s="116" t="s">
        <v>2614</v>
      </c>
      <c r="F810" s="116" t="s">
        <v>2615</v>
      </c>
      <c r="G810" s="115" t="s">
        <v>146</v>
      </c>
      <c r="H810" s="118" t="s">
        <v>8208</v>
      </c>
      <c r="I810" s="118" t="s">
        <v>2619</v>
      </c>
    </row>
    <row r="811" spans="1:9" x14ac:dyDescent="0.2">
      <c r="A811" s="117" t="s">
        <v>6737</v>
      </c>
      <c r="B811" s="131" t="s">
        <v>6737</v>
      </c>
      <c r="C811" s="117" t="s">
        <v>992</v>
      </c>
      <c r="D811" s="116" t="s">
        <v>6091</v>
      </c>
      <c r="E811" s="116" t="s">
        <v>3150</v>
      </c>
      <c r="F811" s="116" t="s">
        <v>6735</v>
      </c>
      <c r="G811" s="115" t="s">
        <v>6736</v>
      </c>
      <c r="H811" s="118" t="s">
        <v>6738</v>
      </c>
      <c r="I811" s="118" t="s">
        <v>2619</v>
      </c>
    </row>
    <row r="812" spans="1:9" x14ac:dyDescent="0.2">
      <c r="A812" s="117" t="s">
        <v>8216</v>
      </c>
      <c r="B812" s="131" t="s">
        <v>8216</v>
      </c>
      <c r="C812" s="117" t="s">
        <v>994</v>
      </c>
      <c r="D812" s="116" t="s">
        <v>8206</v>
      </c>
      <c r="E812" s="116" t="s">
        <v>2614</v>
      </c>
      <c r="F812" s="116" t="s">
        <v>2669</v>
      </c>
      <c r="G812" s="115" t="s">
        <v>6736</v>
      </c>
      <c r="H812" s="118" t="s">
        <v>8208</v>
      </c>
      <c r="I812" s="118" t="s">
        <v>2619</v>
      </c>
    </row>
    <row r="813" spans="1:9" x14ac:dyDescent="0.2">
      <c r="A813" s="117" t="s">
        <v>10251</v>
      </c>
      <c r="B813" s="131" t="s">
        <v>10251</v>
      </c>
      <c r="C813" s="117" t="s">
        <v>1537</v>
      </c>
      <c r="D813" s="116" t="s">
        <v>10191</v>
      </c>
      <c r="E813" s="116" t="s">
        <v>2660</v>
      </c>
      <c r="F813" s="116" t="s">
        <v>3717</v>
      </c>
      <c r="G813" s="115" t="s">
        <v>6736</v>
      </c>
      <c r="H813" s="118" t="s">
        <v>10252</v>
      </c>
      <c r="I813" s="118" t="s">
        <v>2619</v>
      </c>
    </row>
    <row r="814" spans="1:9" x14ac:dyDescent="0.2">
      <c r="A814" s="117" t="s">
        <v>8210</v>
      </c>
      <c r="B814" s="131" t="s">
        <v>8210</v>
      </c>
      <c r="C814" s="117" t="s">
        <v>994</v>
      </c>
      <c r="D814" s="116" t="s">
        <v>8206</v>
      </c>
      <c r="E814" s="116" t="s">
        <v>2614</v>
      </c>
      <c r="F814" s="116" t="s">
        <v>2620</v>
      </c>
      <c r="G814" s="115" t="s">
        <v>8209</v>
      </c>
      <c r="H814" s="118" t="s">
        <v>8208</v>
      </c>
      <c r="I814" s="118" t="s">
        <v>2619</v>
      </c>
    </row>
    <row r="815" spans="1:9" x14ac:dyDescent="0.2">
      <c r="A815" s="117" t="s">
        <v>8212</v>
      </c>
      <c r="B815" s="131" t="s">
        <v>8212</v>
      </c>
      <c r="C815" s="117" t="s">
        <v>994</v>
      </c>
      <c r="D815" s="116" t="s">
        <v>8206</v>
      </c>
      <c r="E815" s="116" t="s">
        <v>2614</v>
      </c>
      <c r="F815" s="116" t="s">
        <v>2694</v>
      </c>
      <c r="G815" s="115" t="s">
        <v>8211</v>
      </c>
      <c r="H815" s="118" t="s">
        <v>8208</v>
      </c>
      <c r="I815" s="118" t="s">
        <v>2619</v>
      </c>
    </row>
    <row r="816" spans="1:9" x14ac:dyDescent="0.2">
      <c r="A816" s="117" t="s">
        <v>8153</v>
      </c>
      <c r="B816" s="131" t="s">
        <v>8153</v>
      </c>
      <c r="C816" s="117" t="s">
        <v>1030</v>
      </c>
      <c r="D816" s="116" t="s">
        <v>8143</v>
      </c>
      <c r="E816" s="116" t="s">
        <v>2614</v>
      </c>
      <c r="F816" s="116" t="s">
        <v>3337</v>
      </c>
      <c r="G816" s="115" t="s">
        <v>8152</v>
      </c>
      <c r="I816" s="118" t="s">
        <v>2619</v>
      </c>
    </row>
    <row r="817" spans="1:9" x14ac:dyDescent="0.2">
      <c r="A817" s="117" t="s">
        <v>6741</v>
      </c>
      <c r="B817" s="131" t="s">
        <v>6741</v>
      </c>
      <c r="C817" s="117" t="s">
        <v>992</v>
      </c>
      <c r="D817" s="116" t="s">
        <v>6091</v>
      </c>
      <c r="E817" s="116" t="s">
        <v>3150</v>
      </c>
      <c r="F817" s="116" t="s">
        <v>6739</v>
      </c>
      <c r="G817" s="115" t="s">
        <v>6740</v>
      </c>
      <c r="H817" s="118" t="s">
        <v>6097</v>
      </c>
      <c r="I817" s="118" t="s">
        <v>2619</v>
      </c>
    </row>
    <row r="818" spans="1:9" x14ac:dyDescent="0.2">
      <c r="A818" s="117" t="s">
        <v>8856</v>
      </c>
      <c r="B818" s="131" t="s">
        <v>8856</v>
      </c>
      <c r="C818" s="117" t="s">
        <v>14382</v>
      </c>
      <c r="D818" s="116" t="s">
        <v>8835</v>
      </c>
      <c r="E818" s="116" t="s">
        <v>3116</v>
      </c>
      <c r="F818" s="116" t="s">
        <v>3103</v>
      </c>
      <c r="G818" s="115" t="s">
        <v>8855</v>
      </c>
      <c r="H818" s="118" t="s">
        <v>8844</v>
      </c>
      <c r="I818" s="118" t="s">
        <v>2619</v>
      </c>
    </row>
    <row r="819" spans="1:9" x14ac:dyDescent="0.2">
      <c r="A819" s="117" t="s">
        <v>9497</v>
      </c>
      <c r="B819" s="131" t="s">
        <v>9497</v>
      </c>
      <c r="C819" s="117" t="s">
        <v>995</v>
      </c>
      <c r="D819" s="116" t="s">
        <v>9496</v>
      </c>
      <c r="E819" s="116" t="s">
        <v>2614</v>
      </c>
      <c r="F819" s="116" t="s">
        <v>2615</v>
      </c>
      <c r="G819" s="115" t="s">
        <v>147</v>
      </c>
      <c r="H819" s="118" t="s">
        <v>9498</v>
      </c>
      <c r="I819" s="118" t="s">
        <v>2619</v>
      </c>
    </row>
    <row r="820" spans="1:9" x14ac:dyDescent="0.2">
      <c r="A820" s="117" t="s">
        <v>9508</v>
      </c>
      <c r="B820" s="131" t="s">
        <v>9508</v>
      </c>
      <c r="C820" s="117" t="s">
        <v>995</v>
      </c>
      <c r="D820" s="116" t="s">
        <v>9496</v>
      </c>
      <c r="E820" s="116" t="s">
        <v>2614</v>
      </c>
      <c r="F820" s="116" t="s">
        <v>2734</v>
      </c>
      <c r="G820" s="115" t="s">
        <v>9507</v>
      </c>
      <c r="H820" s="118" t="s">
        <v>9498</v>
      </c>
      <c r="I820" s="118" t="s">
        <v>2619</v>
      </c>
    </row>
    <row r="821" spans="1:9" x14ac:dyDescent="0.2">
      <c r="A821" s="117" t="s">
        <v>9504</v>
      </c>
      <c r="B821" s="131" t="s">
        <v>9504</v>
      </c>
      <c r="C821" s="117" t="s">
        <v>995</v>
      </c>
      <c r="D821" s="116" t="s">
        <v>9496</v>
      </c>
      <c r="E821" s="116" t="s">
        <v>2614</v>
      </c>
      <c r="F821" s="116" t="s">
        <v>2641</v>
      </c>
      <c r="G821" s="115" t="s">
        <v>9503</v>
      </c>
      <c r="H821" s="118" t="s">
        <v>9498</v>
      </c>
      <c r="I821" s="118" t="s">
        <v>2619</v>
      </c>
    </row>
    <row r="822" spans="1:9" x14ac:dyDescent="0.2">
      <c r="A822" s="117" t="s">
        <v>9500</v>
      </c>
      <c r="B822" s="131" t="s">
        <v>9500</v>
      </c>
      <c r="C822" s="117" t="s">
        <v>995</v>
      </c>
      <c r="D822" s="116" t="s">
        <v>9496</v>
      </c>
      <c r="E822" s="116" t="s">
        <v>2614</v>
      </c>
      <c r="F822" s="116" t="s">
        <v>2620</v>
      </c>
      <c r="G822" s="115" t="s">
        <v>9499</v>
      </c>
      <c r="H822" s="118" t="s">
        <v>9498</v>
      </c>
      <c r="I822" s="118" t="s">
        <v>2619</v>
      </c>
    </row>
    <row r="823" spans="1:9" x14ac:dyDescent="0.2">
      <c r="A823" s="117" t="s">
        <v>9506</v>
      </c>
      <c r="B823" s="131" t="s">
        <v>9506</v>
      </c>
      <c r="C823" s="117" t="s">
        <v>995</v>
      </c>
      <c r="D823" s="116" t="s">
        <v>9496</v>
      </c>
      <c r="E823" s="116" t="s">
        <v>2614</v>
      </c>
      <c r="F823" s="116" t="s">
        <v>2669</v>
      </c>
      <c r="G823" s="115" t="s">
        <v>9505</v>
      </c>
      <c r="H823" s="118" t="s">
        <v>9498</v>
      </c>
      <c r="I823" s="118" t="s">
        <v>2619</v>
      </c>
    </row>
    <row r="824" spans="1:9" x14ac:dyDescent="0.2">
      <c r="A824" s="117" t="s">
        <v>9502</v>
      </c>
      <c r="B824" s="131" t="s">
        <v>9502</v>
      </c>
      <c r="C824" s="117" t="s">
        <v>995</v>
      </c>
      <c r="D824" s="116" t="s">
        <v>9496</v>
      </c>
      <c r="E824" s="116" t="s">
        <v>2614</v>
      </c>
      <c r="F824" s="116" t="s">
        <v>2694</v>
      </c>
      <c r="G824" s="115" t="s">
        <v>9501</v>
      </c>
      <c r="H824" s="118" t="s">
        <v>9498</v>
      </c>
      <c r="I824" s="118" t="s">
        <v>2619</v>
      </c>
    </row>
    <row r="825" spans="1:9" x14ac:dyDescent="0.2">
      <c r="A825" s="117" t="s">
        <v>10153</v>
      </c>
      <c r="B825" s="131" t="s">
        <v>10153</v>
      </c>
      <c r="C825" s="117" t="s">
        <v>996</v>
      </c>
      <c r="D825" s="116" t="s">
        <v>10144</v>
      </c>
      <c r="E825" s="116" t="s">
        <v>2660</v>
      </c>
      <c r="F825" s="116" t="s">
        <v>2623</v>
      </c>
      <c r="G825" s="115" t="s">
        <v>10152</v>
      </c>
      <c r="H825" s="118" t="s">
        <v>10146</v>
      </c>
      <c r="I825" s="118" t="s">
        <v>2619</v>
      </c>
    </row>
    <row r="826" spans="1:9" x14ac:dyDescent="0.2">
      <c r="A826" s="117" t="s">
        <v>10148</v>
      </c>
      <c r="B826" s="131" t="s">
        <v>10148</v>
      </c>
      <c r="C826" s="117" t="s">
        <v>996</v>
      </c>
      <c r="D826" s="116" t="s">
        <v>10144</v>
      </c>
      <c r="E826" s="116" t="s">
        <v>2660</v>
      </c>
      <c r="F826" s="116" t="s">
        <v>2620</v>
      </c>
      <c r="G826" s="115" t="s">
        <v>10147</v>
      </c>
      <c r="H826" s="118" t="s">
        <v>10149</v>
      </c>
      <c r="I826" s="118" t="s">
        <v>2619</v>
      </c>
    </row>
    <row r="827" spans="1:9" x14ac:dyDescent="0.2">
      <c r="A827" s="117" t="s">
        <v>10151</v>
      </c>
      <c r="B827" s="131" t="s">
        <v>10151</v>
      </c>
      <c r="C827" s="117" t="s">
        <v>996</v>
      </c>
      <c r="D827" s="116" t="s">
        <v>10144</v>
      </c>
      <c r="E827" s="116" t="s">
        <v>2660</v>
      </c>
      <c r="F827" s="116" t="s">
        <v>2638</v>
      </c>
      <c r="G827" s="115" t="s">
        <v>10150</v>
      </c>
      <c r="H827" s="118" t="s">
        <v>10149</v>
      </c>
      <c r="I827" s="118" t="s">
        <v>2619</v>
      </c>
    </row>
    <row r="828" spans="1:9" x14ac:dyDescent="0.2">
      <c r="A828" s="117" t="s">
        <v>10145</v>
      </c>
      <c r="B828" s="131" t="s">
        <v>10145</v>
      </c>
      <c r="C828" s="117" t="s">
        <v>996</v>
      </c>
      <c r="D828" s="116" t="s">
        <v>10144</v>
      </c>
      <c r="E828" s="116" t="s">
        <v>2660</v>
      </c>
      <c r="F828" s="116" t="s">
        <v>2615</v>
      </c>
      <c r="G828" s="115" t="s">
        <v>148</v>
      </c>
      <c r="H828" s="118" t="s">
        <v>10146</v>
      </c>
      <c r="I828" s="118" t="s">
        <v>2619</v>
      </c>
    </row>
    <row r="829" spans="1:9" x14ac:dyDescent="0.2">
      <c r="A829" s="117" t="s">
        <v>3024</v>
      </c>
      <c r="B829" s="131" t="s">
        <v>3024</v>
      </c>
      <c r="C829" s="117" t="s">
        <v>1178</v>
      </c>
      <c r="D829" s="116" t="s">
        <v>3013</v>
      </c>
      <c r="E829" s="116" t="s">
        <v>2614</v>
      </c>
      <c r="F829" s="116" t="s">
        <v>3022</v>
      </c>
      <c r="G829" s="115" t="s">
        <v>3023</v>
      </c>
      <c r="I829" s="118" t="s">
        <v>2619</v>
      </c>
    </row>
    <row r="830" spans="1:9" x14ac:dyDescent="0.2">
      <c r="A830" s="117" t="s">
        <v>10254</v>
      </c>
      <c r="B830" s="131" t="s">
        <v>10254</v>
      </c>
      <c r="C830" s="117" t="s">
        <v>1537</v>
      </c>
      <c r="D830" s="116" t="s">
        <v>10191</v>
      </c>
      <c r="E830" s="116" t="s">
        <v>2660</v>
      </c>
      <c r="F830" s="116" t="s">
        <v>3106</v>
      </c>
      <c r="G830" s="115" t="s">
        <v>10253</v>
      </c>
      <c r="H830" s="118" t="s">
        <v>10255</v>
      </c>
      <c r="I830" s="118" t="s">
        <v>2619</v>
      </c>
    </row>
    <row r="831" spans="1:9" x14ac:dyDescent="0.2">
      <c r="A831" s="117" t="s">
        <v>7880</v>
      </c>
      <c r="B831" s="131" t="s">
        <v>7880</v>
      </c>
      <c r="C831" s="117" t="s">
        <v>992</v>
      </c>
      <c r="D831" s="116" t="s">
        <v>6091</v>
      </c>
      <c r="E831" s="116" t="s">
        <v>3150</v>
      </c>
      <c r="F831" s="116" t="s">
        <v>7878</v>
      </c>
      <c r="G831" s="115" t="s">
        <v>7879</v>
      </c>
      <c r="H831" s="118" t="s">
        <v>7881</v>
      </c>
      <c r="I831" s="118" t="s">
        <v>2619</v>
      </c>
    </row>
    <row r="832" spans="1:9" x14ac:dyDescent="0.2">
      <c r="A832" s="117" t="s">
        <v>8416</v>
      </c>
      <c r="B832" s="131" t="s">
        <v>8416</v>
      </c>
      <c r="C832" s="117" t="s">
        <v>1307</v>
      </c>
      <c r="D832" s="116" t="s">
        <v>8386</v>
      </c>
      <c r="E832" s="116" t="s">
        <v>2614</v>
      </c>
      <c r="F832" s="116" t="s">
        <v>2644</v>
      </c>
      <c r="G832" s="115" t="s">
        <v>8415</v>
      </c>
      <c r="H832" s="118" t="s">
        <v>8388</v>
      </c>
      <c r="I832" s="118" t="s">
        <v>2619</v>
      </c>
    </row>
    <row r="833" spans="1:9" x14ac:dyDescent="0.2">
      <c r="A833" s="117" t="s">
        <v>6744</v>
      </c>
      <c r="B833" s="131" t="s">
        <v>6744</v>
      </c>
      <c r="C833" s="117" t="s">
        <v>992</v>
      </c>
      <c r="D833" s="116" t="s">
        <v>6091</v>
      </c>
      <c r="E833" s="116" t="s">
        <v>3150</v>
      </c>
      <c r="F833" s="116" t="s">
        <v>6742</v>
      </c>
      <c r="G833" s="115" t="s">
        <v>6743</v>
      </c>
      <c r="H833" s="118" t="s">
        <v>6097</v>
      </c>
      <c r="I833" s="118" t="s">
        <v>2619</v>
      </c>
    </row>
    <row r="834" spans="1:9" x14ac:dyDescent="0.2">
      <c r="A834" s="117" t="s">
        <v>4927</v>
      </c>
      <c r="B834" s="131" t="s">
        <v>4927</v>
      </c>
      <c r="C834" s="117" t="s">
        <v>1079</v>
      </c>
      <c r="D834" s="116" t="s">
        <v>4923</v>
      </c>
      <c r="E834" s="116" t="s">
        <v>3415</v>
      </c>
      <c r="F834" s="116" t="s">
        <v>2638</v>
      </c>
      <c r="G834" s="115" t="s">
        <v>4926</v>
      </c>
      <c r="H834" s="118" t="s">
        <v>4925</v>
      </c>
      <c r="I834" s="118" t="s">
        <v>2619</v>
      </c>
    </row>
    <row r="835" spans="1:9" x14ac:dyDescent="0.2">
      <c r="A835" s="117" t="s">
        <v>6481</v>
      </c>
      <c r="B835" s="131" t="s">
        <v>6481</v>
      </c>
      <c r="C835" s="117" t="s">
        <v>992</v>
      </c>
      <c r="D835" s="116" t="s">
        <v>6091</v>
      </c>
      <c r="E835" s="116" t="s">
        <v>3150</v>
      </c>
      <c r="F835" s="116" t="s">
        <v>6479</v>
      </c>
      <c r="G835" s="115" t="s">
        <v>6480</v>
      </c>
      <c r="H835" s="118" t="s">
        <v>6097</v>
      </c>
      <c r="I835" s="118" t="s">
        <v>2619</v>
      </c>
    </row>
    <row r="836" spans="1:9" x14ac:dyDescent="0.2">
      <c r="A836" s="117" t="s">
        <v>12107</v>
      </c>
      <c r="B836" s="131" t="s">
        <v>12107</v>
      </c>
      <c r="C836" s="117" t="s">
        <v>997</v>
      </c>
      <c r="D836" s="116" t="s">
        <v>12106</v>
      </c>
      <c r="E836" s="116" t="s">
        <v>2614</v>
      </c>
      <c r="F836" s="116" t="s">
        <v>2615</v>
      </c>
      <c r="G836" s="115" t="s">
        <v>149</v>
      </c>
      <c r="H836" s="118" t="s">
        <v>12108</v>
      </c>
      <c r="I836" s="118" t="s">
        <v>2619</v>
      </c>
    </row>
    <row r="837" spans="1:9" x14ac:dyDescent="0.2">
      <c r="A837" s="117" t="s">
        <v>12110</v>
      </c>
      <c r="B837" s="131" t="s">
        <v>12110</v>
      </c>
      <c r="C837" s="117" t="s">
        <v>997</v>
      </c>
      <c r="D837" s="116" t="s">
        <v>12106</v>
      </c>
      <c r="E837" s="116" t="s">
        <v>2614</v>
      </c>
      <c r="F837" s="116" t="s">
        <v>2620</v>
      </c>
      <c r="G837" s="115" t="s">
        <v>12109</v>
      </c>
      <c r="H837" s="118" t="s">
        <v>12108</v>
      </c>
      <c r="I837" s="118" t="s">
        <v>2619</v>
      </c>
    </row>
    <row r="838" spans="1:9" x14ac:dyDescent="0.2">
      <c r="A838" s="117" t="s">
        <v>12112</v>
      </c>
      <c r="B838" s="131" t="s">
        <v>12112</v>
      </c>
      <c r="C838" s="117" t="s">
        <v>997</v>
      </c>
      <c r="D838" s="116" t="s">
        <v>12106</v>
      </c>
      <c r="E838" s="116" t="s">
        <v>2614</v>
      </c>
      <c r="F838" s="116" t="s">
        <v>2666</v>
      </c>
      <c r="G838" s="115" t="s">
        <v>12111</v>
      </c>
      <c r="H838" s="118" t="s">
        <v>12108</v>
      </c>
      <c r="I838" s="118" t="s">
        <v>2619</v>
      </c>
    </row>
    <row r="839" spans="1:9" x14ac:dyDescent="0.2">
      <c r="A839" s="117" t="s">
        <v>9915</v>
      </c>
      <c r="B839" s="131" t="s">
        <v>9915</v>
      </c>
      <c r="C839" s="117" t="s">
        <v>998</v>
      </c>
      <c r="D839" s="116" t="s">
        <v>9911</v>
      </c>
      <c r="E839" s="116" t="s">
        <v>3415</v>
      </c>
      <c r="F839" s="116" t="s">
        <v>2716</v>
      </c>
      <c r="G839" s="115" t="s">
        <v>9914</v>
      </c>
      <c r="H839" s="118" t="s">
        <v>9913</v>
      </c>
      <c r="I839" s="118" t="s">
        <v>2619</v>
      </c>
    </row>
    <row r="840" spans="1:9" x14ac:dyDescent="0.2">
      <c r="A840" s="117" t="s">
        <v>9912</v>
      </c>
      <c r="B840" s="131" t="s">
        <v>9912</v>
      </c>
      <c r="C840" s="117" t="s">
        <v>998</v>
      </c>
      <c r="D840" s="116" t="s">
        <v>9911</v>
      </c>
      <c r="E840" s="116" t="s">
        <v>3415</v>
      </c>
      <c r="F840" s="116" t="s">
        <v>2615</v>
      </c>
      <c r="G840" s="115" t="s">
        <v>150</v>
      </c>
      <c r="H840" s="118" t="s">
        <v>9913</v>
      </c>
      <c r="I840" s="118" t="s">
        <v>2619</v>
      </c>
    </row>
    <row r="841" spans="1:9" x14ac:dyDescent="0.2">
      <c r="A841" s="117" t="s">
        <v>2673</v>
      </c>
      <c r="B841" s="131" t="s">
        <v>2673</v>
      </c>
      <c r="C841" s="117" t="s">
        <v>1469</v>
      </c>
      <c r="D841" s="116" t="s">
        <v>2659</v>
      </c>
      <c r="E841" s="116" t="s">
        <v>2660</v>
      </c>
      <c r="F841" s="116" t="s">
        <v>2653</v>
      </c>
      <c r="G841" s="115" t="s">
        <v>2672</v>
      </c>
      <c r="H841" s="118" t="s">
        <v>2662</v>
      </c>
      <c r="I841" s="118" t="s">
        <v>2619</v>
      </c>
    </row>
    <row r="842" spans="1:9" x14ac:dyDescent="0.2">
      <c r="A842" s="117" t="s">
        <v>5052</v>
      </c>
      <c r="B842" s="131" t="s">
        <v>5052</v>
      </c>
      <c r="C842" s="117" t="s">
        <v>1581</v>
      </c>
      <c r="D842" s="116" t="s">
        <v>5048</v>
      </c>
      <c r="E842" s="116" t="s">
        <v>3415</v>
      </c>
      <c r="F842" s="116" t="s">
        <v>2638</v>
      </c>
      <c r="G842" s="115" t="s">
        <v>5051</v>
      </c>
      <c r="H842" s="118" t="s">
        <v>5050</v>
      </c>
      <c r="I842" s="118" t="s">
        <v>2619</v>
      </c>
    </row>
    <row r="843" spans="1:9" x14ac:dyDescent="0.2">
      <c r="A843" s="117" t="s">
        <v>12440</v>
      </c>
      <c r="B843" s="131" t="s">
        <v>12440</v>
      </c>
      <c r="C843" s="117" t="s">
        <v>999</v>
      </c>
      <c r="D843" s="116" t="s">
        <v>12439</v>
      </c>
      <c r="E843" s="116" t="s">
        <v>2614</v>
      </c>
      <c r="F843" s="116" t="s">
        <v>2615</v>
      </c>
      <c r="G843" s="115" t="s">
        <v>151</v>
      </c>
      <c r="H843" s="118" t="s">
        <v>12441</v>
      </c>
      <c r="I843" s="118" t="s">
        <v>2619</v>
      </c>
    </row>
    <row r="844" spans="1:9" x14ac:dyDescent="0.2">
      <c r="A844" s="117" t="s">
        <v>7884</v>
      </c>
      <c r="B844" s="131" t="s">
        <v>7884</v>
      </c>
      <c r="C844" s="117" t="s">
        <v>992</v>
      </c>
      <c r="D844" s="116" t="s">
        <v>6091</v>
      </c>
      <c r="E844" s="116" t="s">
        <v>3150</v>
      </c>
      <c r="F844" s="116" t="s">
        <v>7882</v>
      </c>
      <c r="G844" s="115" t="s">
        <v>7883</v>
      </c>
      <c r="H844" s="118" t="s">
        <v>6097</v>
      </c>
      <c r="I844" s="118" t="s">
        <v>2619</v>
      </c>
    </row>
    <row r="845" spans="1:9" x14ac:dyDescent="0.2">
      <c r="A845" s="117" t="s">
        <v>12443</v>
      </c>
      <c r="B845" s="131" t="s">
        <v>12443</v>
      </c>
      <c r="C845" s="117" t="s">
        <v>999</v>
      </c>
      <c r="D845" s="116" t="s">
        <v>12439</v>
      </c>
      <c r="E845" s="116" t="s">
        <v>2614</v>
      </c>
      <c r="F845" s="116" t="s">
        <v>2620</v>
      </c>
      <c r="G845" s="115" t="s">
        <v>12442</v>
      </c>
      <c r="H845" s="118" t="s">
        <v>12444</v>
      </c>
      <c r="I845" s="118" t="s">
        <v>2619</v>
      </c>
    </row>
    <row r="846" spans="1:9" x14ac:dyDescent="0.2">
      <c r="A846" s="117" t="s">
        <v>12446</v>
      </c>
      <c r="B846" s="131" t="s">
        <v>12446</v>
      </c>
      <c r="C846" s="117" t="s">
        <v>999</v>
      </c>
      <c r="D846" s="116" t="s">
        <v>12439</v>
      </c>
      <c r="E846" s="116" t="s">
        <v>2614</v>
      </c>
      <c r="F846" s="116" t="s">
        <v>2638</v>
      </c>
      <c r="G846" s="115" t="s">
        <v>12445</v>
      </c>
      <c r="H846" s="118" t="s">
        <v>12444</v>
      </c>
      <c r="I846" s="118" t="s">
        <v>2619</v>
      </c>
    </row>
    <row r="847" spans="1:9" x14ac:dyDescent="0.2">
      <c r="A847" s="117" t="s">
        <v>4219</v>
      </c>
      <c r="B847" s="131" t="s">
        <v>4219</v>
      </c>
      <c r="C847" s="117" t="s">
        <v>990</v>
      </c>
      <c r="D847" s="116" t="s">
        <v>4208</v>
      </c>
      <c r="E847" s="116" t="s">
        <v>3415</v>
      </c>
      <c r="F847" s="116" t="s">
        <v>2641</v>
      </c>
      <c r="G847" s="115" t="s">
        <v>4218</v>
      </c>
      <c r="H847" s="118" t="s">
        <v>4213</v>
      </c>
      <c r="I847" s="118" t="s">
        <v>2619</v>
      </c>
    </row>
    <row r="848" spans="1:9" x14ac:dyDescent="0.2">
      <c r="A848" s="117" t="s">
        <v>6747</v>
      </c>
      <c r="B848" s="131" t="s">
        <v>6747</v>
      </c>
      <c r="C848" s="117" t="s">
        <v>992</v>
      </c>
      <c r="D848" s="116" t="s">
        <v>6091</v>
      </c>
      <c r="E848" s="116" t="s">
        <v>3150</v>
      </c>
      <c r="F848" s="116" t="s">
        <v>6745</v>
      </c>
      <c r="G848" s="115" t="s">
        <v>6746</v>
      </c>
      <c r="H848" s="118" t="s">
        <v>6097</v>
      </c>
      <c r="I848" s="118" t="s">
        <v>2619</v>
      </c>
    </row>
    <row r="849" spans="1:9" x14ac:dyDescent="0.2">
      <c r="A849" s="117" t="s">
        <v>12046</v>
      </c>
      <c r="B849" s="131" t="s">
        <v>12046</v>
      </c>
      <c r="C849" s="117" t="s">
        <v>1066</v>
      </c>
      <c r="D849" s="116" t="s">
        <v>12036</v>
      </c>
      <c r="E849" s="116" t="s">
        <v>2614</v>
      </c>
      <c r="F849" s="116" t="s">
        <v>2641</v>
      </c>
      <c r="G849" s="115" t="s">
        <v>6746</v>
      </c>
      <c r="H849" s="118" t="s">
        <v>12047</v>
      </c>
      <c r="I849" s="118" t="s">
        <v>2619</v>
      </c>
    </row>
    <row r="850" spans="1:9" x14ac:dyDescent="0.2">
      <c r="A850" s="117" t="s">
        <v>4517</v>
      </c>
      <c r="B850" s="131" t="s">
        <v>4517</v>
      </c>
      <c r="C850" s="117" t="s">
        <v>1485</v>
      </c>
      <c r="D850" s="116" t="s">
        <v>4511</v>
      </c>
      <c r="E850" s="116" t="s">
        <v>3415</v>
      </c>
      <c r="F850" s="116" t="s">
        <v>2716</v>
      </c>
      <c r="G850" s="115" t="s">
        <v>4516</v>
      </c>
      <c r="H850" s="118" t="s">
        <v>4513</v>
      </c>
      <c r="I850" s="118" t="s">
        <v>2619</v>
      </c>
    </row>
    <row r="851" spans="1:9" x14ac:dyDescent="0.2">
      <c r="A851" s="117" t="s">
        <v>4239</v>
      </c>
      <c r="B851" s="131" t="s">
        <v>4239</v>
      </c>
      <c r="C851" s="117" t="s">
        <v>990</v>
      </c>
      <c r="D851" s="116" t="s">
        <v>4208</v>
      </c>
      <c r="E851" s="116" t="s">
        <v>3415</v>
      </c>
      <c r="F851" s="116" t="s">
        <v>3112</v>
      </c>
      <c r="G851" s="115" t="s">
        <v>4238</v>
      </c>
      <c r="H851" s="118" t="s">
        <v>4213</v>
      </c>
      <c r="I851" s="118" t="s">
        <v>2619</v>
      </c>
    </row>
    <row r="852" spans="1:9" x14ac:dyDescent="0.2">
      <c r="A852" s="117" t="s">
        <v>3653</v>
      </c>
      <c r="B852" s="131" t="s">
        <v>3653</v>
      </c>
      <c r="C852" s="117" t="s">
        <v>1000</v>
      </c>
      <c r="D852" s="116" t="s">
        <v>3652</v>
      </c>
      <c r="E852" s="116" t="s">
        <v>3116</v>
      </c>
      <c r="F852" s="116" t="s">
        <v>2615</v>
      </c>
      <c r="G852" s="115" t="s">
        <v>152</v>
      </c>
      <c r="H852" s="118" t="s">
        <v>3654</v>
      </c>
      <c r="I852" s="118" t="s">
        <v>2619</v>
      </c>
    </row>
    <row r="853" spans="1:9" x14ac:dyDescent="0.2">
      <c r="A853" s="117" t="s">
        <v>8869</v>
      </c>
      <c r="B853" s="131" t="s">
        <v>8869</v>
      </c>
      <c r="C853" s="117" t="s">
        <v>989</v>
      </c>
      <c r="D853" s="116" t="s">
        <v>8865</v>
      </c>
      <c r="E853" s="116" t="s">
        <v>3056</v>
      </c>
      <c r="F853" s="116" t="s">
        <v>2620</v>
      </c>
      <c r="G853" s="115" t="s">
        <v>8868</v>
      </c>
      <c r="H853" s="118" t="s">
        <v>8867</v>
      </c>
      <c r="I853" s="118" t="s">
        <v>2619</v>
      </c>
    </row>
    <row r="854" spans="1:9" x14ac:dyDescent="0.2">
      <c r="A854" s="117" t="s">
        <v>8871</v>
      </c>
      <c r="B854" s="131" t="s">
        <v>8871</v>
      </c>
      <c r="C854" s="117" t="s">
        <v>989</v>
      </c>
      <c r="D854" s="116" t="s">
        <v>8865</v>
      </c>
      <c r="E854" s="116" t="s">
        <v>3056</v>
      </c>
      <c r="F854" s="116" t="s">
        <v>2722</v>
      </c>
      <c r="G854" s="115" t="s">
        <v>8870</v>
      </c>
      <c r="H854" s="118" t="s">
        <v>8867</v>
      </c>
      <c r="I854" s="118" t="s">
        <v>2619</v>
      </c>
    </row>
    <row r="855" spans="1:9" x14ac:dyDescent="0.2">
      <c r="A855" s="117" t="s">
        <v>10113</v>
      </c>
      <c r="B855" s="131" t="s">
        <v>10113</v>
      </c>
      <c r="C855" s="117" t="s">
        <v>960</v>
      </c>
      <c r="D855" s="116" t="s">
        <v>10108</v>
      </c>
      <c r="E855" s="116" t="s">
        <v>3116</v>
      </c>
      <c r="F855" s="116" t="s">
        <v>2716</v>
      </c>
      <c r="G855" s="115" t="s">
        <v>10112</v>
      </c>
      <c r="H855" s="118" t="s">
        <v>10111</v>
      </c>
      <c r="I855" s="118" t="s">
        <v>2619</v>
      </c>
    </row>
    <row r="856" spans="1:9" x14ac:dyDescent="0.2">
      <c r="A856" s="117" t="s">
        <v>13284</v>
      </c>
      <c r="B856" s="131" t="s">
        <v>13284</v>
      </c>
      <c r="C856" s="117" t="s">
        <v>1047</v>
      </c>
      <c r="D856" s="116" t="s">
        <v>13282</v>
      </c>
      <c r="E856" s="116" t="s">
        <v>2614</v>
      </c>
      <c r="F856" s="116" t="s">
        <v>2615</v>
      </c>
      <c r="G856" s="115" t="s">
        <v>13283</v>
      </c>
      <c r="H856" s="118" t="s">
        <v>13285</v>
      </c>
      <c r="I856" s="118" t="s">
        <v>2619</v>
      </c>
    </row>
    <row r="857" spans="1:9" x14ac:dyDescent="0.2">
      <c r="A857" s="117" t="s">
        <v>10617</v>
      </c>
      <c r="B857" s="131" t="s">
        <v>10617</v>
      </c>
      <c r="C857" s="117" t="s">
        <v>1572</v>
      </c>
      <c r="D857" s="116" t="s">
        <v>10564</v>
      </c>
      <c r="E857" s="116" t="s">
        <v>2614</v>
      </c>
      <c r="F857" s="116" t="s">
        <v>4086</v>
      </c>
      <c r="G857" s="115" t="s">
        <v>10616</v>
      </c>
      <c r="I857" s="118" t="s">
        <v>2619</v>
      </c>
    </row>
    <row r="858" spans="1:9" x14ac:dyDescent="0.2">
      <c r="A858" s="117" t="s">
        <v>8762</v>
      </c>
      <c r="B858" s="131" t="s">
        <v>8762</v>
      </c>
      <c r="C858" s="117" t="s">
        <v>956</v>
      </c>
      <c r="D858" s="116" t="s">
        <v>8756</v>
      </c>
      <c r="E858" s="116" t="s">
        <v>3415</v>
      </c>
      <c r="F858" s="116" t="s">
        <v>2623</v>
      </c>
      <c r="G858" s="115" t="s">
        <v>8761</v>
      </c>
      <c r="H858" s="118" t="s">
        <v>8758</v>
      </c>
      <c r="I858" s="118" t="s">
        <v>2619</v>
      </c>
    </row>
    <row r="859" spans="1:9" x14ac:dyDescent="0.2">
      <c r="A859" s="117" t="s">
        <v>13795</v>
      </c>
      <c r="B859" s="131" t="s">
        <v>13795</v>
      </c>
      <c r="C859" s="117" t="s">
        <v>1081</v>
      </c>
      <c r="D859" s="116" t="s">
        <v>13785</v>
      </c>
      <c r="E859" s="116" t="s">
        <v>2614</v>
      </c>
      <c r="F859" s="116" t="s">
        <v>2669</v>
      </c>
      <c r="G859" s="115" t="s">
        <v>13794</v>
      </c>
      <c r="I859" s="118" t="s">
        <v>2619</v>
      </c>
    </row>
    <row r="860" spans="1:9" x14ac:dyDescent="0.2">
      <c r="A860" s="117" t="s">
        <v>4285</v>
      </c>
      <c r="B860" s="131" t="s">
        <v>4285</v>
      </c>
      <c r="C860" s="117" t="s">
        <v>1230</v>
      </c>
      <c r="D860" s="116" t="s">
        <v>4279</v>
      </c>
      <c r="E860" s="116" t="s">
        <v>3415</v>
      </c>
      <c r="F860" s="116" t="s">
        <v>2716</v>
      </c>
      <c r="G860" s="115" t="s">
        <v>4284</v>
      </c>
      <c r="H860" s="118" t="s">
        <v>4281</v>
      </c>
      <c r="I860" s="118" t="s">
        <v>2619</v>
      </c>
    </row>
    <row r="861" spans="1:9" x14ac:dyDescent="0.2">
      <c r="A861" s="117" t="s">
        <v>3192</v>
      </c>
      <c r="B861" s="131" t="s">
        <v>3192</v>
      </c>
      <c r="C861" s="117" t="s">
        <v>1509</v>
      </c>
      <c r="D861" s="116" t="s">
        <v>3149</v>
      </c>
      <c r="E861" s="116" t="s">
        <v>3150</v>
      </c>
      <c r="F861" s="116" t="s">
        <v>3190</v>
      </c>
      <c r="G861" s="115" t="s">
        <v>3191</v>
      </c>
      <c r="H861" s="118" t="s">
        <v>3152</v>
      </c>
      <c r="I861" s="118" t="s">
        <v>2619</v>
      </c>
    </row>
    <row r="862" spans="1:9" x14ac:dyDescent="0.2">
      <c r="A862" s="117" t="s">
        <v>12381</v>
      </c>
      <c r="B862" s="131" t="s">
        <v>12381</v>
      </c>
      <c r="C862" s="117" t="s">
        <v>1192</v>
      </c>
      <c r="D862" s="116" t="s">
        <v>12362</v>
      </c>
      <c r="E862" s="116" t="s">
        <v>2660</v>
      </c>
      <c r="F862" s="116" t="s">
        <v>2656</v>
      </c>
      <c r="G862" s="115" t="s">
        <v>12380</v>
      </c>
      <c r="H862" s="118" t="s">
        <v>12364</v>
      </c>
      <c r="I862" s="118" t="s">
        <v>2619</v>
      </c>
    </row>
    <row r="863" spans="1:9" x14ac:dyDescent="0.2">
      <c r="A863" s="117" t="s">
        <v>14250</v>
      </c>
      <c r="B863" s="131" t="s">
        <v>14250</v>
      </c>
      <c r="C863" s="117" t="s">
        <v>1434</v>
      </c>
      <c r="D863" s="116" t="s">
        <v>14238</v>
      </c>
      <c r="E863" s="116" t="s">
        <v>2614</v>
      </c>
      <c r="F863" s="116" t="s">
        <v>3022</v>
      </c>
      <c r="G863" s="115" t="s">
        <v>14249</v>
      </c>
      <c r="I863" s="118" t="s">
        <v>2619</v>
      </c>
    </row>
    <row r="864" spans="1:9" x14ac:dyDescent="0.2">
      <c r="A864" s="117" t="s">
        <v>9121</v>
      </c>
      <c r="B864" s="131" t="s">
        <v>9121</v>
      </c>
      <c r="C864" s="117" t="s">
        <v>1072</v>
      </c>
      <c r="D864" s="116" t="s">
        <v>9108</v>
      </c>
      <c r="E864" s="116" t="s">
        <v>2614</v>
      </c>
      <c r="F864" s="116" t="s">
        <v>2641</v>
      </c>
      <c r="G864" s="115" t="s">
        <v>9120</v>
      </c>
      <c r="H864" s="118" t="s">
        <v>9110</v>
      </c>
      <c r="I864" s="118" t="s">
        <v>2619</v>
      </c>
    </row>
    <row r="865" spans="1:9" x14ac:dyDescent="0.2">
      <c r="A865" s="117" t="s">
        <v>5148</v>
      </c>
      <c r="B865" s="131" t="s">
        <v>5148</v>
      </c>
      <c r="C865" s="117" t="s">
        <v>1001</v>
      </c>
      <c r="D865" s="116" t="s">
        <v>5147</v>
      </c>
      <c r="E865" s="116" t="s">
        <v>4349</v>
      </c>
      <c r="F865" s="116" t="s">
        <v>2615</v>
      </c>
      <c r="G865" s="115" t="s">
        <v>153</v>
      </c>
      <c r="H865" s="118" t="s">
        <v>5149</v>
      </c>
      <c r="I865" s="118" t="s">
        <v>2619</v>
      </c>
    </row>
    <row r="866" spans="1:9" x14ac:dyDescent="0.2">
      <c r="A866" s="117" t="s">
        <v>3220</v>
      </c>
      <c r="B866" s="131" t="s">
        <v>3220</v>
      </c>
      <c r="C866" s="117" t="s">
        <v>1509</v>
      </c>
      <c r="D866" s="116" t="s">
        <v>3149</v>
      </c>
      <c r="E866" s="116" t="s">
        <v>3150</v>
      </c>
      <c r="F866" s="116" t="s">
        <v>3218</v>
      </c>
      <c r="G866" s="115" t="s">
        <v>3219</v>
      </c>
      <c r="H866" s="118" t="s">
        <v>3152</v>
      </c>
      <c r="I866" s="118" t="s">
        <v>2619</v>
      </c>
    </row>
    <row r="867" spans="1:9" x14ac:dyDescent="0.2">
      <c r="A867" s="117" t="s">
        <v>7987</v>
      </c>
      <c r="B867" s="131" t="s">
        <v>7987</v>
      </c>
      <c r="C867" s="117" t="s">
        <v>992</v>
      </c>
      <c r="D867" s="116" t="s">
        <v>6091</v>
      </c>
      <c r="E867" s="116" t="s">
        <v>3150</v>
      </c>
      <c r="F867" s="116" t="s">
        <v>3272</v>
      </c>
      <c r="G867" s="115" t="s">
        <v>7986</v>
      </c>
      <c r="H867" s="118" t="s">
        <v>6097</v>
      </c>
      <c r="I867" s="118" t="s">
        <v>2619</v>
      </c>
    </row>
    <row r="868" spans="1:9" x14ac:dyDescent="0.2">
      <c r="A868" s="117" t="s">
        <v>7990</v>
      </c>
      <c r="B868" s="131" t="s">
        <v>7990</v>
      </c>
      <c r="C868" s="117" t="s">
        <v>992</v>
      </c>
      <c r="D868" s="116" t="s">
        <v>6091</v>
      </c>
      <c r="E868" s="116" t="s">
        <v>3150</v>
      </c>
      <c r="F868" s="116" t="s">
        <v>7988</v>
      </c>
      <c r="G868" s="115" t="s">
        <v>7989</v>
      </c>
      <c r="H868" s="118" t="s">
        <v>6097</v>
      </c>
      <c r="I868" s="118" t="s">
        <v>2619</v>
      </c>
    </row>
    <row r="869" spans="1:9" x14ac:dyDescent="0.2">
      <c r="A869" s="117" t="s">
        <v>4606</v>
      </c>
      <c r="B869" s="131" t="s">
        <v>4606</v>
      </c>
      <c r="C869" s="117" t="s">
        <v>1002</v>
      </c>
      <c r="D869" s="116" t="s">
        <v>4605</v>
      </c>
      <c r="E869" s="116" t="s">
        <v>3415</v>
      </c>
      <c r="F869" s="116" t="s">
        <v>2615</v>
      </c>
      <c r="G869" s="115" t="s">
        <v>154</v>
      </c>
      <c r="I869" s="118" t="s">
        <v>2619</v>
      </c>
    </row>
    <row r="870" spans="1:9" x14ac:dyDescent="0.2">
      <c r="A870" s="117" t="s">
        <v>6750</v>
      </c>
      <c r="B870" s="131" t="s">
        <v>6750</v>
      </c>
      <c r="C870" s="117" t="s">
        <v>992</v>
      </c>
      <c r="D870" s="116" t="s">
        <v>6091</v>
      </c>
      <c r="E870" s="116" t="s">
        <v>3150</v>
      </c>
      <c r="F870" s="116" t="s">
        <v>6748</v>
      </c>
      <c r="G870" s="115" t="s">
        <v>6749</v>
      </c>
      <c r="H870" s="118" t="s">
        <v>6097</v>
      </c>
      <c r="I870" s="118" t="s">
        <v>2619</v>
      </c>
    </row>
    <row r="871" spans="1:9" x14ac:dyDescent="0.2">
      <c r="A871" s="117" t="s">
        <v>4912</v>
      </c>
      <c r="B871" s="131" t="s">
        <v>4912</v>
      </c>
      <c r="C871" s="117" t="s">
        <v>1244</v>
      </c>
      <c r="D871" s="116" t="s">
        <v>4905</v>
      </c>
      <c r="E871" s="116" t="s">
        <v>3415</v>
      </c>
      <c r="F871" s="116" t="s">
        <v>2716</v>
      </c>
      <c r="G871" s="115" t="s">
        <v>4911</v>
      </c>
      <c r="H871" s="118" t="s">
        <v>4913</v>
      </c>
      <c r="I871" s="118" t="s">
        <v>2619</v>
      </c>
    </row>
    <row r="872" spans="1:9" x14ac:dyDescent="0.2">
      <c r="A872" s="117" t="s">
        <v>12092</v>
      </c>
      <c r="B872" s="131" t="s">
        <v>12092</v>
      </c>
      <c r="C872" s="117" t="s">
        <v>1143</v>
      </c>
      <c r="D872" s="116" t="s">
        <v>12086</v>
      </c>
      <c r="E872" s="116" t="s">
        <v>2614</v>
      </c>
      <c r="F872" s="116" t="s">
        <v>2666</v>
      </c>
      <c r="G872" s="115" t="s">
        <v>12091</v>
      </c>
      <c r="H872" s="118" t="s">
        <v>12088</v>
      </c>
      <c r="I872" s="118" t="s">
        <v>2619</v>
      </c>
    </row>
    <row r="873" spans="1:9" x14ac:dyDescent="0.2">
      <c r="A873" s="117" t="s">
        <v>4837</v>
      </c>
      <c r="B873" s="131" t="s">
        <v>4837</v>
      </c>
      <c r="C873" s="117" t="s">
        <v>1558</v>
      </c>
      <c r="D873" s="116" t="s">
        <v>4832</v>
      </c>
      <c r="E873" s="116" t="s">
        <v>3415</v>
      </c>
      <c r="F873" s="116" t="s">
        <v>2638</v>
      </c>
      <c r="G873" s="115" t="s">
        <v>4835</v>
      </c>
      <c r="H873" s="118" t="s">
        <v>4834</v>
      </c>
      <c r="I873" s="118" t="s">
        <v>2619</v>
      </c>
    </row>
    <row r="874" spans="1:9" x14ac:dyDescent="0.2">
      <c r="A874" s="117" t="s">
        <v>6753</v>
      </c>
      <c r="B874" s="131" t="s">
        <v>6753</v>
      </c>
      <c r="C874" s="117" t="s">
        <v>992</v>
      </c>
      <c r="D874" s="116" t="s">
        <v>6091</v>
      </c>
      <c r="E874" s="116" t="s">
        <v>3150</v>
      </c>
      <c r="F874" s="116" t="s">
        <v>6751</v>
      </c>
      <c r="G874" s="115" t="s">
        <v>6752</v>
      </c>
      <c r="H874" s="118" t="s">
        <v>6097</v>
      </c>
      <c r="I874" s="118" t="s">
        <v>2619</v>
      </c>
    </row>
    <row r="875" spans="1:9" x14ac:dyDescent="0.2">
      <c r="A875" s="117" t="s">
        <v>6756</v>
      </c>
      <c r="B875" s="131" t="s">
        <v>6756</v>
      </c>
      <c r="C875" s="117" t="s">
        <v>992</v>
      </c>
      <c r="D875" s="116" t="s">
        <v>6091</v>
      </c>
      <c r="E875" s="116" t="s">
        <v>3150</v>
      </c>
      <c r="F875" s="116" t="s">
        <v>6754</v>
      </c>
      <c r="G875" s="115" t="s">
        <v>6755</v>
      </c>
      <c r="H875" s="118" t="s">
        <v>6097</v>
      </c>
      <c r="I875" s="118" t="s">
        <v>2619</v>
      </c>
    </row>
    <row r="876" spans="1:9" x14ac:dyDescent="0.2">
      <c r="A876" s="117" t="s">
        <v>3387</v>
      </c>
      <c r="B876" s="131" t="s">
        <v>3387</v>
      </c>
      <c r="C876" s="117" t="s">
        <v>1662</v>
      </c>
      <c r="D876" s="116" t="s">
        <v>3383</v>
      </c>
      <c r="E876" s="116" t="s">
        <v>3116</v>
      </c>
      <c r="F876" s="116" t="s">
        <v>2694</v>
      </c>
      <c r="G876" s="115" t="s">
        <v>3386</v>
      </c>
      <c r="H876" s="118" t="s">
        <v>3385</v>
      </c>
      <c r="I876" s="118" t="s">
        <v>2619</v>
      </c>
    </row>
    <row r="877" spans="1:9" x14ac:dyDescent="0.2">
      <c r="A877" s="117" t="s">
        <v>11172</v>
      </c>
      <c r="B877" s="131" t="s">
        <v>11172</v>
      </c>
      <c r="C877" s="117" t="s">
        <v>1258</v>
      </c>
      <c r="D877" s="116" t="s">
        <v>11164</v>
      </c>
      <c r="E877" s="116" t="s">
        <v>3415</v>
      </c>
      <c r="F877" s="116" t="s">
        <v>2669</v>
      </c>
      <c r="G877" s="115" t="s">
        <v>11171</v>
      </c>
      <c r="H877" s="118" t="s">
        <v>11168</v>
      </c>
      <c r="I877" s="118" t="s">
        <v>2619</v>
      </c>
    </row>
    <row r="878" spans="1:9" x14ac:dyDescent="0.2">
      <c r="A878" s="117" t="s">
        <v>14149</v>
      </c>
      <c r="B878" s="131" t="s">
        <v>14149</v>
      </c>
      <c r="C878" s="117" t="s">
        <v>1011</v>
      </c>
      <c r="D878" s="116" t="s">
        <v>14133</v>
      </c>
      <c r="E878" s="116" t="s">
        <v>2614</v>
      </c>
      <c r="F878" s="116" t="s">
        <v>2644</v>
      </c>
      <c r="G878" s="115" t="s">
        <v>14148</v>
      </c>
      <c r="H878" s="118" t="s">
        <v>14135</v>
      </c>
      <c r="I878" s="118" t="s">
        <v>2619</v>
      </c>
    </row>
    <row r="879" spans="1:9" x14ac:dyDescent="0.2">
      <c r="A879" s="117" t="s">
        <v>6759</v>
      </c>
      <c r="B879" s="131" t="s">
        <v>6759</v>
      </c>
      <c r="C879" s="117" t="s">
        <v>992</v>
      </c>
      <c r="D879" s="116" t="s">
        <v>6091</v>
      </c>
      <c r="E879" s="116" t="s">
        <v>3150</v>
      </c>
      <c r="F879" s="116" t="s">
        <v>6757</v>
      </c>
      <c r="G879" s="115" t="s">
        <v>6758</v>
      </c>
      <c r="H879" s="118" t="s">
        <v>6097</v>
      </c>
      <c r="I879" s="118" t="s">
        <v>2619</v>
      </c>
    </row>
    <row r="880" spans="1:9" x14ac:dyDescent="0.2">
      <c r="A880" s="117" t="s">
        <v>6324</v>
      </c>
      <c r="B880" s="131" t="s">
        <v>6324</v>
      </c>
      <c r="C880" s="117" t="s">
        <v>992</v>
      </c>
      <c r="D880" s="116" t="s">
        <v>6091</v>
      </c>
      <c r="E880" s="116" t="s">
        <v>3150</v>
      </c>
      <c r="F880" s="116" t="s">
        <v>6322</v>
      </c>
      <c r="G880" s="115" t="s">
        <v>6323</v>
      </c>
      <c r="H880" s="118" t="s">
        <v>6097</v>
      </c>
      <c r="I880" s="118" t="s">
        <v>2619</v>
      </c>
    </row>
    <row r="881" spans="1:9" x14ac:dyDescent="0.2">
      <c r="A881" s="117" t="s">
        <v>8286</v>
      </c>
      <c r="B881" s="131" t="s">
        <v>8286</v>
      </c>
      <c r="C881" s="117" t="s">
        <v>1003</v>
      </c>
      <c r="D881" s="116" t="s">
        <v>8285</v>
      </c>
      <c r="E881" s="116" t="s">
        <v>3116</v>
      </c>
      <c r="F881" s="116" t="s">
        <v>2615</v>
      </c>
      <c r="G881" s="115" t="s">
        <v>155</v>
      </c>
      <c r="H881" s="118" t="s">
        <v>8287</v>
      </c>
      <c r="I881" s="118" t="s">
        <v>2619</v>
      </c>
    </row>
    <row r="882" spans="1:9" x14ac:dyDescent="0.2">
      <c r="A882" s="117" t="s">
        <v>8289</v>
      </c>
      <c r="B882" s="131" t="s">
        <v>8289</v>
      </c>
      <c r="C882" s="117" t="s">
        <v>1003</v>
      </c>
      <c r="D882" s="116" t="s">
        <v>8285</v>
      </c>
      <c r="E882" s="116" t="s">
        <v>3116</v>
      </c>
      <c r="F882" s="116" t="s">
        <v>2716</v>
      </c>
      <c r="G882" s="115" t="s">
        <v>8288</v>
      </c>
      <c r="H882" s="118" t="s">
        <v>8287</v>
      </c>
      <c r="I882" s="118" t="s">
        <v>2619</v>
      </c>
    </row>
    <row r="883" spans="1:9" x14ac:dyDescent="0.2">
      <c r="A883" s="117" t="s">
        <v>10606</v>
      </c>
      <c r="B883" s="131" t="s">
        <v>10606</v>
      </c>
      <c r="C883" s="117" t="s">
        <v>1572</v>
      </c>
      <c r="D883" s="116" t="s">
        <v>10564</v>
      </c>
      <c r="E883" s="116" t="s">
        <v>2614</v>
      </c>
      <c r="F883" s="116" t="s">
        <v>3106</v>
      </c>
      <c r="G883" s="115" t="s">
        <v>10605</v>
      </c>
      <c r="H883" s="118" t="s">
        <v>10607</v>
      </c>
      <c r="I883" s="118" t="s">
        <v>2619</v>
      </c>
    </row>
    <row r="884" spans="1:9" x14ac:dyDescent="0.2">
      <c r="A884" s="117" t="s">
        <v>8161</v>
      </c>
      <c r="B884" s="131" t="s">
        <v>8161</v>
      </c>
      <c r="C884" s="117" t="s">
        <v>1030</v>
      </c>
      <c r="D884" s="116" t="s">
        <v>8143</v>
      </c>
      <c r="E884" s="116" t="s">
        <v>2614</v>
      </c>
      <c r="F884" s="116" t="s">
        <v>2674</v>
      </c>
      <c r="G884" s="115" t="s">
        <v>8160</v>
      </c>
      <c r="H884" s="118" t="s">
        <v>8151</v>
      </c>
      <c r="I884" s="118" t="s">
        <v>2619</v>
      </c>
    </row>
    <row r="885" spans="1:9" x14ac:dyDescent="0.2">
      <c r="A885" s="117" t="s">
        <v>4287</v>
      </c>
      <c r="B885" s="131" t="s">
        <v>4287</v>
      </c>
      <c r="C885" s="117" t="s">
        <v>1230</v>
      </c>
      <c r="D885" s="116" t="s">
        <v>4279</v>
      </c>
      <c r="E885" s="116" t="s">
        <v>3415</v>
      </c>
      <c r="F885" s="116" t="s">
        <v>2623</v>
      </c>
      <c r="G885" s="115" t="s">
        <v>4286</v>
      </c>
      <c r="H885" s="118" t="s">
        <v>4281</v>
      </c>
      <c r="I885" s="118" t="s">
        <v>2619</v>
      </c>
    </row>
    <row r="886" spans="1:9" x14ac:dyDescent="0.2">
      <c r="A886" s="117" t="s">
        <v>4312</v>
      </c>
      <c r="B886" s="131" t="s">
        <v>4312</v>
      </c>
      <c r="C886" s="117" t="s">
        <v>1278</v>
      </c>
      <c r="D886" s="116" t="s">
        <v>4294</v>
      </c>
      <c r="E886" s="116" t="s">
        <v>3415</v>
      </c>
      <c r="F886" s="116" t="s">
        <v>2644</v>
      </c>
      <c r="G886" s="115" t="s">
        <v>4311</v>
      </c>
      <c r="H886" s="118" t="s">
        <v>4313</v>
      </c>
      <c r="I886" s="118" t="s">
        <v>2619</v>
      </c>
    </row>
    <row r="887" spans="1:9" x14ac:dyDescent="0.2">
      <c r="A887" s="117" t="s">
        <v>5013</v>
      </c>
      <c r="B887" s="131" t="s">
        <v>5013</v>
      </c>
      <c r="C887" s="117" t="s">
        <v>1100</v>
      </c>
      <c r="D887" s="116" t="s">
        <v>5010</v>
      </c>
      <c r="E887" s="116" t="s">
        <v>3415</v>
      </c>
      <c r="F887" s="116" t="s">
        <v>2638</v>
      </c>
      <c r="G887" s="115" t="s">
        <v>5012</v>
      </c>
      <c r="I887" s="118" t="s">
        <v>2619</v>
      </c>
    </row>
    <row r="888" spans="1:9" x14ac:dyDescent="0.2">
      <c r="A888" s="117" t="s">
        <v>11416</v>
      </c>
      <c r="B888" s="131" t="s">
        <v>11416</v>
      </c>
      <c r="C888" s="117" t="s">
        <v>1646</v>
      </c>
      <c r="D888" s="116" t="s">
        <v>11402</v>
      </c>
      <c r="E888" s="116" t="s">
        <v>2614</v>
      </c>
      <c r="F888" s="116" t="s">
        <v>2656</v>
      </c>
      <c r="G888" s="115" t="s">
        <v>11415</v>
      </c>
      <c r="H888" s="118" t="s">
        <v>11404</v>
      </c>
      <c r="I888" s="118" t="s">
        <v>2619</v>
      </c>
    </row>
    <row r="889" spans="1:9" x14ac:dyDescent="0.2">
      <c r="A889" s="117" t="s">
        <v>12470</v>
      </c>
      <c r="B889" s="131" t="s">
        <v>12470</v>
      </c>
      <c r="C889" s="117" t="s">
        <v>1004</v>
      </c>
      <c r="D889" s="116" t="s">
        <v>12462</v>
      </c>
      <c r="E889" s="116" t="s">
        <v>2660</v>
      </c>
      <c r="F889" s="116" t="s">
        <v>2716</v>
      </c>
      <c r="G889" s="115" t="s">
        <v>12469</v>
      </c>
      <c r="H889" s="118" t="s">
        <v>12464</v>
      </c>
      <c r="I889" s="118" t="s">
        <v>2619</v>
      </c>
    </row>
    <row r="890" spans="1:9" x14ac:dyDescent="0.2">
      <c r="A890" s="117" t="s">
        <v>12466</v>
      </c>
      <c r="B890" s="131" t="s">
        <v>12466</v>
      </c>
      <c r="C890" s="117" t="s">
        <v>1004</v>
      </c>
      <c r="D890" s="116" t="s">
        <v>12462</v>
      </c>
      <c r="E890" s="116" t="s">
        <v>2660</v>
      </c>
      <c r="F890" s="116" t="s">
        <v>2620</v>
      </c>
      <c r="G890" s="115" t="s">
        <v>12465</v>
      </c>
      <c r="H890" s="118" t="s">
        <v>12464</v>
      </c>
      <c r="I890" s="118" t="s">
        <v>2619</v>
      </c>
    </row>
    <row r="891" spans="1:9" x14ac:dyDescent="0.2">
      <c r="A891" s="117" t="s">
        <v>12468</v>
      </c>
      <c r="B891" s="131" t="s">
        <v>12468</v>
      </c>
      <c r="C891" s="117" t="s">
        <v>1004</v>
      </c>
      <c r="D891" s="116" t="s">
        <v>12462</v>
      </c>
      <c r="E891" s="116" t="s">
        <v>2660</v>
      </c>
      <c r="F891" s="116" t="s">
        <v>2694</v>
      </c>
      <c r="G891" s="115" t="s">
        <v>12467</v>
      </c>
      <c r="H891" s="118" t="s">
        <v>12464</v>
      </c>
      <c r="I891" s="118" t="s">
        <v>2619</v>
      </c>
    </row>
    <row r="892" spans="1:9" x14ac:dyDescent="0.2">
      <c r="A892" s="117" t="s">
        <v>12463</v>
      </c>
      <c r="B892" s="131" t="s">
        <v>12463</v>
      </c>
      <c r="C892" s="117" t="s">
        <v>1004</v>
      </c>
      <c r="D892" s="116" t="s">
        <v>12462</v>
      </c>
      <c r="E892" s="116" t="s">
        <v>2660</v>
      </c>
      <c r="F892" s="116" t="s">
        <v>2615</v>
      </c>
      <c r="G892" s="115" t="s">
        <v>156</v>
      </c>
      <c r="H892" s="118" t="s">
        <v>12464</v>
      </c>
      <c r="I892" s="118" t="s">
        <v>2619</v>
      </c>
    </row>
    <row r="893" spans="1:9" x14ac:dyDescent="0.2">
      <c r="A893" s="117" t="s">
        <v>4936</v>
      </c>
      <c r="B893" s="131" t="s">
        <v>4936</v>
      </c>
      <c r="C893" s="117" t="s">
        <v>1005</v>
      </c>
      <c r="D893" s="116" t="s">
        <v>4935</v>
      </c>
      <c r="E893" s="116" t="s">
        <v>3415</v>
      </c>
      <c r="F893" s="116" t="s">
        <v>2615</v>
      </c>
      <c r="G893" s="115" t="s">
        <v>157</v>
      </c>
      <c r="I893" s="118" t="s">
        <v>2619</v>
      </c>
    </row>
    <row r="894" spans="1:9" x14ac:dyDescent="0.2">
      <c r="A894" s="117" t="s">
        <v>11273</v>
      </c>
      <c r="B894" s="131" t="s">
        <v>11273</v>
      </c>
      <c r="C894" s="117" t="s">
        <v>1224</v>
      </c>
      <c r="D894" s="116" t="s">
        <v>11259</v>
      </c>
      <c r="E894" s="116" t="s">
        <v>3116</v>
      </c>
      <c r="F894" s="116" t="s">
        <v>2734</v>
      </c>
      <c r="G894" s="115" t="s">
        <v>11272</v>
      </c>
      <c r="H894" s="118" t="s">
        <v>11261</v>
      </c>
      <c r="I894" s="118" t="s">
        <v>2619</v>
      </c>
    </row>
    <row r="895" spans="1:9" x14ac:dyDescent="0.2">
      <c r="A895" s="117" t="s">
        <v>10546</v>
      </c>
      <c r="B895" s="131" t="s">
        <v>10546</v>
      </c>
      <c r="C895" s="117" t="s">
        <v>966</v>
      </c>
      <c r="D895" s="116" t="s">
        <v>10527</v>
      </c>
      <c r="E895" s="116" t="s">
        <v>2614</v>
      </c>
      <c r="F895" s="116" t="s">
        <v>2656</v>
      </c>
      <c r="G895" s="115" t="s">
        <v>10545</v>
      </c>
      <c r="H895" s="118" t="s">
        <v>10547</v>
      </c>
      <c r="I895" s="118" t="s">
        <v>2619</v>
      </c>
    </row>
    <row r="896" spans="1:9" x14ac:dyDescent="0.2">
      <c r="A896" s="117" t="s">
        <v>11494</v>
      </c>
      <c r="B896" s="131" t="s">
        <v>11494</v>
      </c>
      <c r="C896" s="117" t="s">
        <v>882</v>
      </c>
      <c r="D896" s="116" t="s">
        <v>11484</v>
      </c>
      <c r="E896" s="116" t="s">
        <v>2614</v>
      </c>
      <c r="F896" s="116" t="s">
        <v>2716</v>
      </c>
      <c r="G896" s="115" t="s">
        <v>11493</v>
      </c>
      <c r="H896" s="118" t="s">
        <v>11486</v>
      </c>
      <c r="I896" s="118" t="s">
        <v>2619</v>
      </c>
    </row>
    <row r="897" spans="1:9" x14ac:dyDescent="0.2">
      <c r="A897" s="117" t="s">
        <v>10164</v>
      </c>
      <c r="B897" s="131" t="s">
        <v>10164</v>
      </c>
      <c r="C897" s="117" t="s">
        <v>14385</v>
      </c>
      <c r="D897" s="116" t="s">
        <v>10162</v>
      </c>
      <c r="E897" s="116" t="s">
        <v>3116</v>
      </c>
      <c r="F897" s="116" t="s">
        <v>2615</v>
      </c>
      <c r="G897" s="115" t="s">
        <v>10163</v>
      </c>
      <c r="H897" s="118" t="s">
        <v>10165</v>
      </c>
      <c r="I897" s="118" t="s">
        <v>2619</v>
      </c>
    </row>
    <row r="898" spans="1:9" x14ac:dyDescent="0.2">
      <c r="A898" s="117" t="s">
        <v>3290</v>
      </c>
      <c r="B898" s="131" t="s">
        <v>3290</v>
      </c>
      <c r="C898" s="117" t="s">
        <v>1006</v>
      </c>
      <c r="D898" s="116" t="s">
        <v>3289</v>
      </c>
      <c r="E898" s="116" t="s">
        <v>2614</v>
      </c>
      <c r="F898" s="116" t="s">
        <v>2615</v>
      </c>
      <c r="G898" s="115" t="s">
        <v>2593</v>
      </c>
      <c r="H898" s="118" t="s">
        <v>3291</v>
      </c>
      <c r="I898" s="118" t="s">
        <v>2619</v>
      </c>
    </row>
    <row r="899" spans="1:9" x14ac:dyDescent="0.2">
      <c r="A899" s="117" t="s">
        <v>13781</v>
      </c>
      <c r="B899" s="131" t="s">
        <v>13781</v>
      </c>
      <c r="C899" s="117" t="s">
        <v>14394</v>
      </c>
      <c r="D899" s="116" t="s">
        <v>13780</v>
      </c>
      <c r="E899" s="116" t="s">
        <v>3091</v>
      </c>
      <c r="F899" s="116" t="s">
        <v>2615</v>
      </c>
      <c r="G899" s="115" t="s">
        <v>2594</v>
      </c>
      <c r="H899" s="118" t="s">
        <v>13782</v>
      </c>
      <c r="I899" s="118" t="s">
        <v>2619</v>
      </c>
    </row>
    <row r="900" spans="1:9" x14ac:dyDescent="0.2">
      <c r="A900" s="117" t="s">
        <v>7890</v>
      </c>
      <c r="B900" s="131" t="s">
        <v>7890</v>
      </c>
      <c r="C900" s="117" t="s">
        <v>992</v>
      </c>
      <c r="D900" s="116" t="s">
        <v>6091</v>
      </c>
      <c r="E900" s="116" t="s">
        <v>3150</v>
      </c>
      <c r="F900" s="116" t="s">
        <v>7888</v>
      </c>
      <c r="G900" s="115" t="s">
        <v>7889</v>
      </c>
      <c r="H900" s="118" t="s">
        <v>6097</v>
      </c>
      <c r="I900" s="118" t="s">
        <v>2619</v>
      </c>
    </row>
    <row r="901" spans="1:9" x14ac:dyDescent="0.2">
      <c r="A901" s="117" t="s">
        <v>12301</v>
      </c>
      <c r="B901" s="131" t="s">
        <v>12301</v>
      </c>
      <c r="C901" s="117" t="s">
        <v>1013</v>
      </c>
      <c r="D901" s="116" t="s">
        <v>12283</v>
      </c>
      <c r="E901" s="116" t="s">
        <v>3116</v>
      </c>
      <c r="F901" s="116" t="s">
        <v>2641</v>
      </c>
      <c r="G901" s="115" t="s">
        <v>12300</v>
      </c>
      <c r="H901" s="118" t="s">
        <v>12302</v>
      </c>
      <c r="I901" s="118" t="s">
        <v>2619</v>
      </c>
    </row>
    <row r="902" spans="1:9" x14ac:dyDescent="0.2">
      <c r="A902" s="117" t="s">
        <v>5674</v>
      </c>
      <c r="B902" s="131" t="s">
        <v>5674</v>
      </c>
      <c r="C902" s="117" t="s">
        <v>1007</v>
      </c>
      <c r="D902" s="116" t="s">
        <v>5673</v>
      </c>
      <c r="E902" s="116" t="s">
        <v>2614</v>
      </c>
      <c r="F902" s="116" t="s">
        <v>2615</v>
      </c>
      <c r="G902" s="115" t="s">
        <v>158</v>
      </c>
      <c r="H902" s="118" t="s">
        <v>5675</v>
      </c>
      <c r="I902" s="118" t="s">
        <v>2619</v>
      </c>
    </row>
    <row r="903" spans="1:9" x14ac:dyDescent="0.2">
      <c r="A903" s="117" t="s">
        <v>5679</v>
      </c>
      <c r="B903" s="131" t="s">
        <v>5679</v>
      </c>
      <c r="C903" s="117" t="s">
        <v>1007</v>
      </c>
      <c r="D903" s="116" t="s">
        <v>5673</v>
      </c>
      <c r="E903" s="116" t="s">
        <v>2614</v>
      </c>
      <c r="F903" s="116" t="s">
        <v>2716</v>
      </c>
      <c r="G903" s="115" t="s">
        <v>5678</v>
      </c>
      <c r="H903" s="118" t="s">
        <v>5675</v>
      </c>
      <c r="I903" s="118" t="s">
        <v>2619</v>
      </c>
    </row>
    <row r="904" spans="1:9" x14ac:dyDescent="0.2">
      <c r="A904" s="117" t="s">
        <v>5677</v>
      </c>
      <c r="B904" s="131" t="s">
        <v>5677</v>
      </c>
      <c r="C904" s="117" t="s">
        <v>1007</v>
      </c>
      <c r="D904" s="116" t="s">
        <v>5673</v>
      </c>
      <c r="E904" s="116" t="s">
        <v>2614</v>
      </c>
      <c r="F904" s="116" t="s">
        <v>2620</v>
      </c>
      <c r="G904" s="115" t="s">
        <v>5676</v>
      </c>
      <c r="H904" s="118" t="s">
        <v>5675</v>
      </c>
      <c r="I904" s="118" t="s">
        <v>2619</v>
      </c>
    </row>
    <row r="905" spans="1:9" x14ac:dyDescent="0.2">
      <c r="A905" s="117" t="s">
        <v>9468</v>
      </c>
      <c r="B905" s="131" t="s">
        <v>9468</v>
      </c>
      <c r="C905" s="117" t="s">
        <v>1008</v>
      </c>
      <c r="D905" s="116" t="s">
        <v>9467</v>
      </c>
      <c r="E905" s="116" t="s">
        <v>2614</v>
      </c>
      <c r="F905" s="116" t="s">
        <v>2615</v>
      </c>
      <c r="G905" s="115" t="s">
        <v>159</v>
      </c>
      <c r="H905" s="118" t="s">
        <v>9469</v>
      </c>
      <c r="I905" s="118" t="s">
        <v>2619</v>
      </c>
    </row>
    <row r="906" spans="1:9" x14ac:dyDescent="0.2">
      <c r="A906" s="117" t="s">
        <v>9473</v>
      </c>
      <c r="B906" s="131" t="s">
        <v>9473</v>
      </c>
      <c r="C906" s="117" t="s">
        <v>1008</v>
      </c>
      <c r="D906" s="116" t="s">
        <v>9467</v>
      </c>
      <c r="E906" s="116" t="s">
        <v>2614</v>
      </c>
      <c r="F906" s="116" t="s">
        <v>2716</v>
      </c>
      <c r="G906" s="115" t="s">
        <v>9472</v>
      </c>
      <c r="H906" s="118" t="s">
        <v>9469</v>
      </c>
      <c r="I906" s="118" t="s">
        <v>2619</v>
      </c>
    </row>
    <row r="907" spans="1:9" x14ac:dyDescent="0.2">
      <c r="A907" s="117" t="s">
        <v>9471</v>
      </c>
      <c r="B907" s="131" t="s">
        <v>9471</v>
      </c>
      <c r="C907" s="117" t="s">
        <v>1008</v>
      </c>
      <c r="D907" s="116" t="s">
        <v>9467</v>
      </c>
      <c r="E907" s="116" t="s">
        <v>2614</v>
      </c>
      <c r="F907" s="116" t="s">
        <v>2620</v>
      </c>
      <c r="G907" s="115" t="s">
        <v>9470</v>
      </c>
      <c r="H907" s="118" t="s">
        <v>9469</v>
      </c>
      <c r="I907" s="118" t="s">
        <v>2619</v>
      </c>
    </row>
    <row r="908" spans="1:9" x14ac:dyDescent="0.2">
      <c r="A908" s="117" t="s">
        <v>6200</v>
      </c>
      <c r="B908" s="131" t="s">
        <v>6200</v>
      </c>
      <c r="C908" s="117" t="s">
        <v>992</v>
      </c>
      <c r="D908" s="116" t="s">
        <v>6091</v>
      </c>
      <c r="E908" s="116" t="s">
        <v>3150</v>
      </c>
      <c r="F908" s="116" t="s">
        <v>6198</v>
      </c>
      <c r="G908" s="115" t="s">
        <v>6199</v>
      </c>
      <c r="H908" s="118" t="s">
        <v>6097</v>
      </c>
      <c r="I908" s="118" t="s">
        <v>2619</v>
      </c>
    </row>
    <row r="909" spans="1:9" x14ac:dyDescent="0.2">
      <c r="A909" s="117" t="s">
        <v>5641</v>
      </c>
      <c r="B909" s="131" t="s">
        <v>5641</v>
      </c>
      <c r="C909" s="117" t="s">
        <v>1419</v>
      </c>
      <c r="D909" s="116" t="s">
        <v>5630</v>
      </c>
      <c r="E909" s="116" t="s">
        <v>3150</v>
      </c>
      <c r="F909" s="116" t="s">
        <v>3022</v>
      </c>
      <c r="G909" s="115" t="s">
        <v>5640</v>
      </c>
      <c r="H909" s="118" t="s">
        <v>5616</v>
      </c>
      <c r="I909" s="118" t="s">
        <v>2619</v>
      </c>
    </row>
    <row r="910" spans="1:9" x14ac:dyDescent="0.2">
      <c r="A910" s="117" t="s">
        <v>4811</v>
      </c>
      <c r="B910" s="131" t="s">
        <v>4811</v>
      </c>
      <c r="C910" s="117" t="s">
        <v>1040</v>
      </c>
      <c r="D910" s="116" t="s">
        <v>4805</v>
      </c>
      <c r="E910" s="116" t="s">
        <v>3415</v>
      </c>
      <c r="F910" s="116" t="s">
        <v>2886</v>
      </c>
      <c r="G910" s="115" t="s">
        <v>4810</v>
      </c>
      <c r="H910" s="118" t="s">
        <v>4807</v>
      </c>
      <c r="I910" s="118" t="s">
        <v>2619</v>
      </c>
    </row>
    <row r="911" spans="1:9" x14ac:dyDescent="0.2">
      <c r="A911" s="117" t="s">
        <v>10333</v>
      </c>
      <c r="B911" s="131" t="s">
        <v>10333</v>
      </c>
      <c r="C911" s="117" t="s">
        <v>1537</v>
      </c>
      <c r="D911" s="116" t="s">
        <v>10191</v>
      </c>
      <c r="E911" s="116" t="s">
        <v>2660</v>
      </c>
      <c r="F911" s="116" t="s">
        <v>6575</v>
      </c>
      <c r="G911" s="115" t="s">
        <v>10332</v>
      </c>
      <c r="H911" s="118" t="s">
        <v>10334</v>
      </c>
      <c r="I911" s="118" t="s">
        <v>2619</v>
      </c>
    </row>
    <row r="912" spans="1:9" x14ac:dyDescent="0.2">
      <c r="A912" s="117" t="s">
        <v>14195</v>
      </c>
      <c r="B912" s="131" t="s">
        <v>14195</v>
      </c>
      <c r="C912" s="117" t="s">
        <v>1439</v>
      </c>
      <c r="D912" s="116" t="s">
        <v>14154</v>
      </c>
      <c r="E912" s="116" t="s">
        <v>2660</v>
      </c>
      <c r="F912" s="116" t="s">
        <v>3103</v>
      </c>
      <c r="G912" s="115" t="s">
        <v>14194</v>
      </c>
      <c r="H912" s="118" t="s">
        <v>14156</v>
      </c>
      <c r="I912" s="118" t="s">
        <v>2619</v>
      </c>
    </row>
    <row r="913" spans="1:9" x14ac:dyDescent="0.2">
      <c r="A913" s="117" t="s">
        <v>12405</v>
      </c>
      <c r="B913" s="131" t="s">
        <v>12405</v>
      </c>
      <c r="C913" s="117" t="s">
        <v>1684</v>
      </c>
      <c r="D913" s="116" t="s">
        <v>12393</v>
      </c>
      <c r="E913" s="116" t="s">
        <v>2614</v>
      </c>
      <c r="F913" s="116" t="s">
        <v>3391</v>
      </c>
      <c r="G913" s="115" t="s">
        <v>12404</v>
      </c>
      <c r="H913" s="118" t="s">
        <v>12406</v>
      </c>
      <c r="I913" s="118" t="s">
        <v>2619</v>
      </c>
    </row>
    <row r="914" spans="1:9" x14ac:dyDescent="0.2">
      <c r="A914" s="117" t="s">
        <v>10712</v>
      </c>
      <c r="B914" s="131" t="s">
        <v>10712</v>
      </c>
      <c r="C914" s="117" t="s">
        <v>1009</v>
      </c>
      <c r="D914" s="116" t="s">
        <v>10708</v>
      </c>
      <c r="E914" s="116" t="s">
        <v>2614</v>
      </c>
      <c r="F914" s="116" t="s">
        <v>2716</v>
      </c>
      <c r="G914" s="115" t="s">
        <v>10711</v>
      </c>
      <c r="H914" s="118" t="s">
        <v>10713</v>
      </c>
      <c r="I914" s="118" t="s">
        <v>2619</v>
      </c>
    </row>
    <row r="915" spans="1:9" x14ac:dyDescent="0.2">
      <c r="A915" s="117" t="s">
        <v>10709</v>
      </c>
      <c r="B915" s="131" t="s">
        <v>10709</v>
      </c>
      <c r="C915" s="117" t="s">
        <v>1009</v>
      </c>
      <c r="D915" s="116" t="s">
        <v>10708</v>
      </c>
      <c r="E915" s="116" t="s">
        <v>2614</v>
      </c>
      <c r="F915" s="116" t="s">
        <v>2615</v>
      </c>
      <c r="G915" s="115" t="s">
        <v>160</v>
      </c>
      <c r="H915" s="118" t="s">
        <v>10710</v>
      </c>
      <c r="I915" s="118" t="s">
        <v>2619</v>
      </c>
    </row>
    <row r="916" spans="1:9" x14ac:dyDescent="0.2">
      <c r="A916" s="117" t="s">
        <v>12555</v>
      </c>
      <c r="B916" s="131" t="s">
        <v>12555</v>
      </c>
      <c r="C916" s="117" t="s">
        <v>1010</v>
      </c>
      <c r="D916" s="116" t="s">
        <v>12554</v>
      </c>
      <c r="E916" s="116" t="s">
        <v>3116</v>
      </c>
      <c r="F916" s="116" t="s">
        <v>2615</v>
      </c>
      <c r="G916" s="115" t="s">
        <v>161</v>
      </c>
      <c r="H916" s="118" t="s">
        <v>12556</v>
      </c>
      <c r="I916" s="118" t="s">
        <v>2619</v>
      </c>
    </row>
    <row r="917" spans="1:9" x14ac:dyDescent="0.2">
      <c r="A917" s="117" t="s">
        <v>12558</v>
      </c>
      <c r="B917" s="131" t="s">
        <v>12558</v>
      </c>
      <c r="C917" s="117" t="s">
        <v>1010</v>
      </c>
      <c r="D917" s="116" t="s">
        <v>12554</v>
      </c>
      <c r="E917" s="116" t="s">
        <v>3116</v>
      </c>
      <c r="F917" s="116" t="s">
        <v>2716</v>
      </c>
      <c r="G917" s="115" t="s">
        <v>12557</v>
      </c>
      <c r="H917" s="118" t="s">
        <v>12559</v>
      </c>
      <c r="I917" s="118" t="s">
        <v>2619</v>
      </c>
    </row>
    <row r="918" spans="1:9" x14ac:dyDescent="0.2">
      <c r="A918" s="117" t="s">
        <v>5620</v>
      </c>
      <c r="B918" s="131" t="s">
        <v>5620</v>
      </c>
      <c r="C918" s="117" t="s">
        <v>1418</v>
      </c>
      <c r="D918" s="116" t="s">
        <v>5611</v>
      </c>
      <c r="E918" s="116" t="s">
        <v>2614</v>
      </c>
      <c r="F918" s="116" t="s">
        <v>2716</v>
      </c>
      <c r="G918" s="115" t="s">
        <v>5619</v>
      </c>
      <c r="H918" s="118" t="s">
        <v>5613</v>
      </c>
      <c r="I918" s="118" t="s">
        <v>2619</v>
      </c>
    </row>
    <row r="919" spans="1:9" x14ac:dyDescent="0.2">
      <c r="A919" s="117" t="s">
        <v>5618</v>
      </c>
      <c r="B919" s="131" t="s">
        <v>5618</v>
      </c>
      <c r="C919" s="117" t="s">
        <v>1418</v>
      </c>
      <c r="D919" s="116" t="s">
        <v>5611</v>
      </c>
      <c r="E919" s="116" t="s">
        <v>2614</v>
      </c>
      <c r="F919" s="116" t="s">
        <v>2638</v>
      </c>
      <c r="G919" s="115" t="s">
        <v>5617</v>
      </c>
      <c r="H919" s="118" t="s">
        <v>5613</v>
      </c>
      <c r="I919" s="118" t="s">
        <v>2619</v>
      </c>
    </row>
    <row r="920" spans="1:9" x14ac:dyDescent="0.2">
      <c r="A920" s="117" t="s">
        <v>14143</v>
      </c>
      <c r="B920" s="131" t="s">
        <v>14143</v>
      </c>
      <c r="C920" s="117" t="s">
        <v>1011</v>
      </c>
      <c r="D920" s="116" t="s">
        <v>14133</v>
      </c>
      <c r="E920" s="116" t="s">
        <v>2614</v>
      </c>
      <c r="F920" s="116" t="s">
        <v>2669</v>
      </c>
      <c r="G920" s="115" t="s">
        <v>14142</v>
      </c>
      <c r="H920" s="118" t="s">
        <v>14135</v>
      </c>
      <c r="I920" s="118" t="s">
        <v>2619</v>
      </c>
    </row>
    <row r="921" spans="1:9" x14ac:dyDescent="0.2">
      <c r="A921" s="117" t="s">
        <v>14134</v>
      </c>
      <c r="B921" s="131" t="s">
        <v>14134</v>
      </c>
      <c r="C921" s="117" t="s">
        <v>1011</v>
      </c>
      <c r="D921" s="116" t="s">
        <v>14133</v>
      </c>
      <c r="E921" s="116" t="s">
        <v>2614</v>
      </c>
      <c r="F921" s="116" t="s">
        <v>2615</v>
      </c>
      <c r="G921" s="115" t="s">
        <v>162</v>
      </c>
      <c r="H921" s="118" t="s">
        <v>14135</v>
      </c>
      <c r="I921" s="118" t="s">
        <v>2619</v>
      </c>
    </row>
    <row r="922" spans="1:9" x14ac:dyDescent="0.2">
      <c r="A922" s="117" t="s">
        <v>14151</v>
      </c>
      <c r="B922" s="131" t="s">
        <v>14151</v>
      </c>
      <c r="C922" s="117" t="s">
        <v>1011</v>
      </c>
      <c r="D922" s="116" t="s">
        <v>14133</v>
      </c>
      <c r="E922" s="116" t="s">
        <v>2614</v>
      </c>
      <c r="F922" s="116" t="s">
        <v>3022</v>
      </c>
      <c r="G922" s="115" t="s">
        <v>14150</v>
      </c>
      <c r="H922" s="118" t="s">
        <v>14135</v>
      </c>
      <c r="I922" s="118" t="s">
        <v>2619</v>
      </c>
    </row>
    <row r="923" spans="1:9" x14ac:dyDescent="0.2">
      <c r="A923" s="117" t="s">
        <v>14137</v>
      </c>
      <c r="B923" s="131" t="s">
        <v>14137</v>
      </c>
      <c r="C923" s="117" t="s">
        <v>1011</v>
      </c>
      <c r="D923" s="116" t="s">
        <v>14133</v>
      </c>
      <c r="E923" s="116" t="s">
        <v>2614</v>
      </c>
      <c r="F923" s="116" t="s">
        <v>2620</v>
      </c>
      <c r="G923" s="115" t="s">
        <v>14136</v>
      </c>
      <c r="H923" s="118" t="s">
        <v>14135</v>
      </c>
      <c r="I923" s="118" t="s">
        <v>2619</v>
      </c>
    </row>
    <row r="924" spans="1:9" x14ac:dyDescent="0.2">
      <c r="A924" s="117" t="s">
        <v>14139</v>
      </c>
      <c r="B924" s="131" t="s">
        <v>14139</v>
      </c>
      <c r="C924" s="117" t="s">
        <v>1011</v>
      </c>
      <c r="D924" s="116" t="s">
        <v>14133</v>
      </c>
      <c r="E924" s="116" t="s">
        <v>2614</v>
      </c>
      <c r="F924" s="116" t="s">
        <v>2694</v>
      </c>
      <c r="G924" s="115" t="s">
        <v>14138</v>
      </c>
      <c r="H924" s="118" t="s">
        <v>14135</v>
      </c>
      <c r="I924" s="118" t="s">
        <v>2619</v>
      </c>
    </row>
    <row r="925" spans="1:9" x14ac:dyDescent="0.2">
      <c r="A925" s="117" t="s">
        <v>13590</v>
      </c>
      <c r="B925" s="131" t="s">
        <v>13590</v>
      </c>
      <c r="C925" s="117" t="s">
        <v>1012</v>
      </c>
      <c r="D925" s="116" t="s">
        <v>13589</v>
      </c>
      <c r="E925" s="116" t="s">
        <v>3415</v>
      </c>
      <c r="F925" s="116" t="s">
        <v>2615</v>
      </c>
      <c r="G925" s="115" t="s">
        <v>163</v>
      </c>
      <c r="H925" s="118" t="s">
        <v>13591</v>
      </c>
      <c r="I925" s="118" t="s">
        <v>2619</v>
      </c>
    </row>
    <row r="926" spans="1:9" x14ac:dyDescent="0.2">
      <c r="A926" s="117" t="s">
        <v>12330</v>
      </c>
      <c r="B926" s="131" t="s">
        <v>12330</v>
      </c>
      <c r="C926" s="117" t="s">
        <v>1165</v>
      </c>
      <c r="D926" s="116" t="s">
        <v>12321</v>
      </c>
      <c r="E926" s="116" t="s">
        <v>2614</v>
      </c>
      <c r="F926" s="116" t="s">
        <v>2656</v>
      </c>
      <c r="G926" s="115" t="s">
        <v>12329</v>
      </c>
      <c r="H926" s="118" t="s">
        <v>12323</v>
      </c>
      <c r="I926" s="118" t="s">
        <v>2619</v>
      </c>
    </row>
    <row r="927" spans="1:9" x14ac:dyDescent="0.2">
      <c r="A927" s="117" t="s">
        <v>2791</v>
      </c>
      <c r="B927" s="131" t="s">
        <v>2791</v>
      </c>
      <c r="C927" s="117" t="s">
        <v>1208</v>
      </c>
      <c r="D927" s="116" t="s">
        <v>2762</v>
      </c>
      <c r="E927" s="116" t="s">
        <v>2660</v>
      </c>
      <c r="F927" s="116" t="s">
        <v>2789</v>
      </c>
      <c r="G927" s="115" t="s">
        <v>2790</v>
      </c>
      <c r="I927" s="118" t="s">
        <v>2619</v>
      </c>
    </row>
    <row r="928" spans="1:9" x14ac:dyDescent="0.2">
      <c r="A928" s="117" t="s">
        <v>3540</v>
      </c>
      <c r="B928" s="131" t="s">
        <v>3540</v>
      </c>
      <c r="C928" s="117" t="s">
        <v>1675</v>
      </c>
      <c r="D928" s="116" t="s">
        <v>3534</v>
      </c>
      <c r="E928" s="116" t="s">
        <v>3415</v>
      </c>
      <c r="F928" s="116" t="s">
        <v>2716</v>
      </c>
      <c r="G928" s="115" t="s">
        <v>3539</v>
      </c>
      <c r="H928" s="118" t="s">
        <v>3536</v>
      </c>
      <c r="I928" s="118" t="s">
        <v>2619</v>
      </c>
    </row>
    <row r="929" spans="1:9" x14ac:dyDescent="0.2">
      <c r="A929" s="117" t="s">
        <v>6762</v>
      </c>
      <c r="B929" s="131" t="s">
        <v>6762</v>
      </c>
      <c r="C929" s="117" t="s">
        <v>992</v>
      </c>
      <c r="D929" s="116" t="s">
        <v>6091</v>
      </c>
      <c r="E929" s="116" t="s">
        <v>3150</v>
      </c>
      <c r="F929" s="116" t="s">
        <v>6760</v>
      </c>
      <c r="G929" s="115" t="s">
        <v>6761</v>
      </c>
      <c r="H929" s="118" t="s">
        <v>6097</v>
      </c>
      <c r="I929" s="118" t="s">
        <v>2619</v>
      </c>
    </row>
    <row r="930" spans="1:9" x14ac:dyDescent="0.2">
      <c r="A930" s="117" t="s">
        <v>12284</v>
      </c>
      <c r="B930" s="131" t="s">
        <v>12284</v>
      </c>
      <c r="C930" s="117" t="s">
        <v>1013</v>
      </c>
      <c r="D930" s="116" t="s">
        <v>12283</v>
      </c>
      <c r="E930" s="116" t="s">
        <v>3116</v>
      </c>
      <c r="F930" s="116" t="s">
        <v>2615</v>
      </c>
      <c r="G930" s="115" t="s">
        <v>164</v>
      </c>
      <c r="H930" s="118" t="s">
        <v>12285</v>
      </c>
      <c r="I930" s="118" t="s">
        <v>2619</v>
      </c>
    </row>
    <row r="931" spans="1:9" x14ac:dyDescent="0.2">
      <c r="A931" s="117" t="s">
        <v>12341</v>
      </c>
      <c r="B931" s="131" t="s">
        <v>12341</v>
      </c>
      <c r="C931" s="117" t="s">
        <v>986</v>
      </c>
      <c r="D931" s="116" t="s">
        <v>12338</v>
      </c>
      <c r="E931" s="116" t="s">
        <v>3056</v>
      </c>
      <c r="F931" s="116" t="s">
        <v>2620</v>
      </c>
      <c r="G931" s="115" t="s">
        <v>12340</v>
      </c>
      <c r="I931" s="118" t="s">
        <v>2619</v>
      </c>
    </row>
    <row r="932" spans="1:9" x14ac:dyDescent="0.2">
      <c r="A932" s="117" t="s">
        <v>12345</v>
      </c>
      <c r="B932" s="131" t="s">
        <v>12345</v>
      </c>
      <c r="C932" s="117" t="s">
        <v>986</v>
      </c>
      <c r="D932" s="116" t="s">
        <v>12338</v>
      </c>
      <c r="E932" s="116" t="s">
        <v>3056</v>
      </c>
      <c r="F932" s="116" t="s">
        <v>2663</v>
      </c>
      <c r="G932" s="115" t="s">
        <v>12344</v>
      </c>
      <c r="H932" s="118" t="s">
        <v>12346</v>
      </c>
      <c r="I932" s="118" t="s">
        <v>2619</v>
      </c>
    </row>
    <row r="933" spans="1:9" x14ac:dyDescent="0.2">
      <c r="A933" s="117" t="s">
        <v>14182</v>
      </c>
      <c r="B933" s="131" t="s">
        <v>14182</v>
      </c>
      <c r="C933" s="117" t="s">
        <v>1439</v>
      </c>
      <c r="D933" s="116" t="s">
        <v>14154</v>
      </c>
      <c r="E933" s="116" t="s">
        <v>2660</v>
      </c>
      <c r="F933" s="116" t="s">
        <v>2669</v>
      </c>
      <c r="G933" s="115" t="s">
        <v>14181</v>
      </c>
      <c r="H933" s="118" t="s">
        <v>14156</v>
      </c>
      <c r="I933" s="118" t="s">
        <v>2619</v>
      </c>
    </row>
    <row r="934" spans="1:9" x14ac:dyDescent="0.2">
      <c r="A934" s="117" t="s">
        <v>9714</v>
      </c>
      <c r="B934" s="131" t="s">
        <v>9714</v>
      </c>
      <c r="C934" s="117" t="s">
        <v>1016</v>
      </c>
      <c r="D934" s="116" t="s">
        <v>9706</v>
      </c>
      <c r="E934" s="116" t="s">
        <v>2614</v>
      </c>
      <c r="F934" s="116" t="s">
        <v>2641</v>
      </c>
      <c r="G934" s="115" t="s">
        <v>9713</v>
      </c>
      <c r="H934" s="118" t="s">
        <v>9710</v>
      </c>
      <c r="I934" s="118" t="s">
        <v>2619</v>
      </c>
    </row>
    <row r="935" spans="1:9" x14ac:dyDescent="0.2">
      <c r="A935" s="117" t="s">
        <v>9712</v>
      </c>
      <c r="B935" s="131" t="s">
        <v>9712</v>
      </c>
      <c r="C935" s="117" t="s">
        <v>1016</v>
      </c>
      <c r="D935" s="116" t="s">
        <v>9706</v>
      </c>
      <c r="E935" s="116" t="s">
        <v>2614</v>
      </c>
      <c r="F935" s="116" t="s">
        <v>2638</v>
      </c>
      <c r="G935" s="115" t="s">
        <v>9711</v>
      </c>
      <c r="H935" s="118" t="s">
        <v>9710</v>
      </c>
      <c r="I935" s="118" t="s">
        <v>2619</v>
      </c>
    </row>
    <row r="936" spans="1:9" x14ac:dyDescent="0.2">
      <c r="A936" s="117" t="s">
        <v>9709</v>
      </c>
      <c r="B936" s="131" t="s">
        <v>9709</v>
      </c>
      <c r="C936" s="117" t="s">
        <v>1016</v>
      </c>
      <c r="D936" s="116" t="s">
        <v>9706</v>
      </c>
      <c r="E936" s="116" t="s">
        <v>2614</v>
      </c>
      <c r="F936" s="116" t="s">
        <v>2620</v>
      </c>
      <c r="G936" s="115" t="s">
        <v>9708</v>
      </c>
      <c r="H936" s="118" t="s">
        <v>9710</v>
      </c>
      <c r="I936" s="118" t="s">
        <v>2619</v>
      </c>
    </row>
    <row r="937" spans="1:9" x14ac:dyDescent="0.2">
      <c r="A937" s="117" t="s">
        <v>7590</v>
      </c>
      <c r="B937" s="131" t="s">
        <v>7590</v>
      </c>
      <c r="C937" s="117" t="s">
        <v>992</v>
      </c>
      <c r="D937" s="116" t="s">
        <v>6091</v>
      </c>
      <c r="E937" s="116" t="s">
        <v>3150</v>
      </c>
      <c r="F937" s="116" t="s">
        <v>7588</v>
      </c>
      <c r="G937" s="115" t="s">
        <v>7589</v>
      </c>
      <c r="H937" s="118" t="s">
        <v>6097</v>
      </c>
      <c r="I937" s="118" t="s">
        <v>2619</v>
      </c>
    </row>
    <row r="938" spans="1:9" x14ac:dyDescent="0.2">
      <c r="A938" s="117" t="s">
        <v>7614</v>
      </c>
      <c r="B938" s="131" t="s">
        <v>7614</v>
      </c>
      <c r="C938" s="117" t="s">
        <v>992</v>
      </c>
      <c r="D938" s="116" t="s">
        <v>6091</v>
      </c>
      <c r="E938" s="116" t="s">
        <v>3150</v>
      </c>
      <c r="F938" s="116" t="s">
        <v>7612</v>
      </c>
      <c r="G938" s="115" t="s">
        <v>7613</v>
      </c>
      <c r="H938" s="118" t="s">
        <v>6097</v>
      </c>
      <c r="I938" s="118" t="s">
        <v>2619</v>
      </c>
    </row>
    <row r="939" spans="1:9" x14ac:dyDescent="0.2">
      <c r="A939" s="117" t="s">
        <v>5554</v>
      </c>
      <c r="B939" s="131" t="s">
        <v>5554</v>
      </c>
      <c r="C939" s="117" t="s">
        <v>1014</v>
      </c>
      <c r="D939" s="116" t="s">
        <v>5553</v>
      </c>
      <c r="E939" s="116" t="s">
        <v>2614</v>
      </c>
      <c r="F939" s="116" t="s">
        <v>2615</v>
      </c>
      <c r="G939" s="115" t="s">
        <v>165</v>
      </c>
      <c r="H939" s="118" t="s">
        <v>5555</v>
      </c>
      <c r="I939" s="118" t="s">
        <v>2619</v>
      </c>
    </row>
    <row r="940" spans="1:9" x14ac:dyDescent="0.2">
      <c r="A940" s="117" t="s">
        <v>3705</v>
      </c>
      <c r="B940" s="131" t="s">
        <v>3705</v>
      </c>
      <c r="C940" s="117" t="s">
        <v>14371</v>
      </c>
      <c r="D940" s="116" t="s">
        <v>3693</v>
      </c>
      <c r="E940" s="116" t="s">
        <v>3116</v>
      </c>
      <c r="F940" s="116" t="s">
        <v>2669</v>
      </c>
      <c r="G940" s="115" t="s">
        <v>3704</v>
      </c>
      <c r="H940" s="118" t="s">
        <v>3696</v>
      </c>
      <c r="I940" s="118" t="s">
        <v>2619</v>
      </c>
    </row>
    <row r="941" spans="1:9" x14ac:dyDescent="0.2">
      <c r="A941" s="117" t="s">
        <v>5560</v>
      </c>
      <c r="B941" s="131" t="s">
        <v>5560</v>
      </c>
      <c r="C941" s="117" t="s">
        <v>1014</v>
      </c>
      <c r="D941" s="116" t="s">
        <v>5553</v>
      </c>
      <c r="E941" s="116" t="s">
        <v>2614</v>
      </c>
      <c r="F941" s="116" t="s">
        <v>2641</v>
      </c>
      <c r="G941" s="115" t="s">
        <v>3704</v>
      </c>
      <c r="H941" s="118" t="s">
        <v>5555</v>
      </c>
      <c r="I941" s="118" t="s">
        <v>2619</v>
      </c>
    </row>
    <row r="942" spans="1:9" x14ac:dyDescent="0.2">
      <c r="A942" s="117" t="s">
        <v>5557</v>
      </c>
      <c r="B942" s="131" t="s">
        <v>5557</v>
      </c>
      <c r="C942" s="117" t="s">
        <v>1014</v>
      </c>
      <c r="D942" s="116" t="s">
        <v>5553</v>
      </c>
      <c r="E942" s="116" t="s">
        <v>2614</v>
      </c>
      <c r="F942" s="116" t="s">
        <v>2620</v>
      </c>
      <c r="G942" s="115" t="s">
        <v>5556</v>
      </c>
      <c r="H942" s="118" t="s">
        <v>5555</v>
      </c>
      <c r="I942" s="118" t="s">
        <v>2619</v>
      </c>
    </row>
    <row r="943" spans="1:9" x14ac:dyDescent="0.2">
      <c r="A943" s="117" t="s">
        <v>5559</v>
      </c>
      <c r="B943" s="131" t="s">
        <v>5559</v>
      </c>
      <c r="C943" s="117" t="s">
        <v>1014</v>
      </c>
      <c r="D943" s="116" t="s">
        <v>5553</v>
      </c>
      <c r="E943" s="116" t="s">
        <v>2614</v>
      </c>
      <c r="F943" s="116" t="s">
        <v>2638</v>
      </c>
      <c r="G943" s="115" t="s">
        <v>5558</v>
      </c>
      <c r="H943" s="118" t="s">
        <v>5555</v>
      </c>
      <c r="I943" s="118" t="s">
        <v>2619</v>
      </c>
    </row>
    <row r="944" spans="1:9" x14ac:dyDescent="0.2">
      <c r="A944" s="117" t="s">
        <v>6352</v>
      </c>
      <c r="B944" s="131" t="s">
        <v>6352</v>
      </c>
      <c r="C944" s="117" t="s">
        <v>992</v>
      </c>
      <c r="D944" s="116" t="s">
        <v>6091</v>
      </c>
      <c r="E944" s="116" t="s">
        <v>3150</v>
      </c>
      <c r="F944" s="116" t="s">
        <v>6350</v>
      </c>
      <c r="G944" s="115" t="s">
        <v>6351</v>
      </c>
      <c r="H944" s="118" t="s">
        <v>6097</v>
      </c>
      <c r="I944" s="118" t="s">
        <v>2619</v>
      </c>
    </row>
    <row r="945" spans="1:9" x14ac:dyDescent="0.2">
      <c r="A945" s="117" t="s">
        <v>8622</v>
      </c>
      <c r="B945" s="131" t="s">
        <v>8622</v>
      </c>
      <c r="C945" s="117" t="s">
        <v>1653</v>
      </c>
      <c r="D945" s="116" t="s">
        <v>8608</v>
      </c>
      <c r="E945" s="116" t="s">
        <v>3415</v>
      </c>
      <c r="F945" s="116" t="s">
        <v>2653</v>
      </c>
      <c r="G945" s="115" t="s">
        <v>8621</v>
      </c>
      <c r="H945" s="118" t="s">
        <v>8615</v>
      </c>
      <c r="I945" s="118" t="s">
        <v>2619</v>
      </c>
    </row>
    <row r="946" spans="1:9" x14ac:dyDescent="0.2">
      <c r="A946" s="117" t="s">
        <v>7712</v>
      </c>
      <c r="B946" s="131" t="s">
        <v>7712</v>
      </c>
      <c r="C946" s="117" t="s">
        <v>992</v>
      </c>
      <c r="D946" s="116" t="s">
        <v>6091</v>
      </c>
      <c r="E946" s="116" t="s">
        <v>3150</v>
      </c>
      <c r="F946" s="116" t="s">
        <v>7710</v>
      </c>
      <c r="G946" s="115" t="s">
        <v>7711</v>
      </c>
      <c r="H946" s="118" t="s">
        <v>6097</v>
      </c>
      <c r="I946" s="118" t="s">
        <v>2619</v>
      </c>
    </row>
    <row r="947" spans="1:9" x14ac:dyDescent="0.2">
      <c r="A947" s="117" t="s">
        <v>8910</v>
      </c>
      <c r="B947" s="131" t="s">
        <v>8910</v>
      </c>
      <c r="C947" s="117" t="s">
        <v>1015</v>
      </c>
      <c r="D947" s="116" t="s">
        <v>8909</v>
      </c>
      <c r="E947" s="116" t="s">
        <v>2614</v>
      </c>
      <c r="F947" s="116" t="s">
        <v>2615</v>
      </c>
      <c r="G947" s="115" t="s">
        <v>166</v>
      </c>
      <c r="H947" s="118" t="s">
        <v>8911</v>
      </c>
      <c r="I947" s="118" t="s">
        <v>2619</v>
      </c>
    </row>
    <row r="948" spans="1:9" x14ac:dyDescent="0.2">
      <c r="A948" s="117" t="s">
        <v>8946</v>
      </c>
      <c r="B948" s="131" t="s">
        <v>8946</v>
      </c>
      <c r="C948" s="117" t="s">
        <v>14383</v>
      </c>
      <c r="D948" s="116" t="s">
        <v>8944</v>
      </c>
      <c r="E948" s="116" t="s">
        <v>2614</v>
      </c>
      <c r="F948" s="116" t="s">
        <v>2615</v>
      </c>
      <c r="G948" s="115" t="s">
        <v>8945</v>
      </c>
      <c r="H948" s="118" t="s">
        <v>8947</v>
      </c>
      <c r="I948" s="118" t="s">
        <v>2619</v>
      </c>
    </row>
    <row r="949" spans="1:9" x14ac:dyDescent="0.2">
      <c r="A949" s="117" t="s">
        <v>9707</v>
      </c>
      <c r="B949" s="131" t="s">
        <v>9707</v>
      </c>
      <c r="C949" s="117" t="s">
        <v>1016</v>
      </c>
      <c r="D949" s="116" t="s">
        <v>9706</v>
      </c>
      <c r="E949" s="116" t="s">
        <v>2614</v>
      </c>
      <c r="F949" s="116" t="s">
        <v>2615</v>
      </c>
      <c r="G949" s="115" t="s">
        <v>167</v>
      </c>
      <c r="I949" s="118" t="s">
        <v>2619</v>
      </c>
    </row>
    <row r="950" spans="1:9" x14ac:dyDescent="0.2">
      <c r="A950" s="117" t="s">
        <v>10468</v>
      </c>
      <c r="B950" s="131" t="s">
        <v>10468</v>
      </c>
      <c r="C950" s="117" t="s">
        <v>1017</v>
      </c>
      <c r="D950" s="116" t="s">
        <v>10467</v>
      </c>
      <c r="E950" s="116" t="s">
        <v>2614</v>
      </c>
      <c r="F950" s="116" t="s">
        <v>2615</v>
      </c>
      <c r="G950" s="115" t="s">
        <v>168</v>
      </c>
      <c r="H950" s="118" t="s">
        <v>10469</v>
      </c>
      <c r="I950" s="118" t="s">
        <v>2619</v>
      </c>
    </row>
    <row r="951" spans="1:9" x14ac:dyDescent="0.2">
      <c r="A951" s="117" t="s">
        <v>9642</v>
      </c>
      <c r="B951" s="131" t="s">
        <v>9642</v>
      </c>
      <c r="C951" s="117" t="s">
        <v>14384</v>
      </c>
      <c r="D951" s="116" t="s">
        <v>9640</v>
      </c>
      <c r="E951" s="116" t="s">
        <v>2614</v>
      </c>
      <c r="F951" s="116" t="s">
        <v>2615</v>
      </c>
      <c r="G951" s="115" t="s">
        <v>9641</v>
      </c>
      <c r="H951" s="118" t="s">
        <v>9643</v>
      </c>
      <c r="I951" s="118" t="s">
        <v>2619</v>
      </c>
    </row>
    <row r="952" spans="1:9" x14ac:dyDescent="0.2">
      <c r="A952" s="117" t="s">
        <v>2648</v>
      </c>
      <c r="B952" s="131" t="s">
        <v>2648</v>
      </c>
      <c r="C952" s="117" t="s">
        <v>1018</v>
      </c>
      <c r="D952" s="116" t="s">
        <v>2647</v>
      </c>
      <c r="E952" s="116" t="s">
        <v>2614</v>
      </c>
      <c r="F952" s="116" t="s">
        <v>2615</v>
      </c>
      <c r="G952" s="115" t="s">
        <v>169</v>
      </c>
      <c r="H952" s="118" t="s">
        <v>2649</v>
      </c>
      <c r="I952" s="118" t="s">
        <v>2619</v>
      </c>
    </row>
    <row r="953" spans="1:9" x14ac:dyDescent="0.2">
      <c r="A953" s="117" t="s">
        <v>9410</v>
      </c>
      <c r="B953" s="131" t="s">
        <v>9410</v>
      </c>
      <c r="C953" s="117" t="s">
        <v>1019</v>
      </c>
      <c r="D953" s="116" t="s">
        <v>9406</v>
      </c>
      <c r="E953" s="116" t="s">
        <v>3415</v>
      </c>
      <c r="F953" s="116" t="s">
        <v>2716</v>
      </c>
      <c r="G953" s="115" t="s">
        <v>9409</v>
      </c>
      <c r="H953" s="118" t="s">
        <v>9408</v>
      </c>
      <c r="I953" s="118" t="s">
        <v>2619</v>
      </c>
    </row>
    <row r="954" spans="1:9" x14ac:dyDescent="0.2">
      <c r="A954" s="117" t="s">
        <v>9407</v>
      </c>
      <c r="B954" s="131" t="s">
        <v>9407</v>
      </c>
      <c r="C954" s="117" t="s">
        <v>1019</v>
      </c>
      <c r="D954" s="116" t="s">
        <v>9406</v>
      </c>
      <c r="E954" s="116" t="s">
        <v>3415</v>
      </c>
      <c r="F954" s="116" t="s">
        <v>2615</v>
      </c>
      <c r="G954" s="115" t="s">
        <v>170</v>
      </c>
      <c r="H954" s="118" t="s">
        <v>9408</v>
      </c>
      <c r="I954" s="118" t="s">
        <v>2619</v>
      </c>
    </row>
    <row r="955" spans="1:9" x14ac:dyDescent="0.2">
      <c r="A955" s="117" t="s">
        <v>9155</v>
      </c>
      <c r="B955" s="131" t="s">
        <v>9155</v>
      </c>
      <c r="C955" s="117" t="s">
        <v>1157</v>
      </c>
      <c r="D955" s="116" t="s">
        <v>9149</v>
      </c>
      <c r="E955" s="116" t="s">
        <v>2614</v>
      </c>
      <c r="F955" s="116" t="s">
        <v>2623</v>
      </c>
      <c r="G955" s="115" t="s">
        <v>9154</v>
      </c>
      <c r="H955" s="118" t="s">
        <v>9151</v>
      </c>
      <c r="I955" s="118" t="s">
        <v>2619</v>
      </c>
    </row>
    <row r="956" spans="1:9" x14ac:dyDescent="0.2">
      <c r="A956" s="117" t="s">
        <v>6698</v>
      </c>
      <c r="B956" s="131" t="s">
        <v>6698</v>
      </c>
      <c r="C956" s="117" t="s">
        <v>992</v>
      </c>
      <c r="D956" s="116" t="s">
        <v>6091</v>
      </c>
      <c r="E956" s="116" t="s">
        <v>3150</v>
      </c>
      <c r="F956" s="116" t="s">
        <v>6696</v>
      </c>
      <c r="G956" s="115" t="s">
        <v>6697</v>
      </c>
      <c r="H956" s="118" t="s">
        <v>6097</v>
      </c>
      <c r="I956" s="118" t="s">
        <v>2619</v>
      </c>
    </row>
    <row r="957" spans="1:9" x14ac:dyDescent="0.2">
      <c r="A957" s="117" t="s">
        <v>5271</v>
      </c>
      <c r="B957" s="131" t="s">
        <v>5271</v>
      </c>
      <c r="C957" s="117" t="s">
        <v>1020</v>
      </c>
      <c r="D957" s="116" t="s">
        <v>5270</v>
      </c>
      <c r="E957" s="116" t="s">
        <v>2614</v>
      </c>
      <c r="F957" s="116" t="s">
        <v>2615</v>
      </c>
      <c r="G957" s="115" t="s">
        <v>171</v>
      </c>
      <c r="H957" s="118" t="s">
        <v>5272</v>
      </c>
      <c r="I957" s="118" t="s">
        <v>2619</v>
      </c>
    </row>
    <row r="958" spans="1:9" x14ac:dyDescent="0.2">
      <c r="A958" s="117" t="s">
        <v>5277</v>
      </c>
      <c r="B958" s="131" t="s">
        <v>5277</v>
      </c>
      <c r="C958" s="117" t="s">
        <v>1020</v>
      </c>
      <c r="D958" s="116" t="s">
        <v>5270</v>
      </c>
      <c r="E958" s="116" t="s">
        <v>2614</v>
      </c>
      <c r="F958" s="116" t="s">
        <v>2641</v>
      </c>
      <c r="G958" s="115" t="s">
        <v>5276</v>
      </c>
      <c r="H958" s="118" t="s">
        <v>5275</v>
      </c>
      <c r="I958" s="118" t="s">
        <v>2619</v>
      </c>
    </row>
    <row r="959" spans="1:9" x14ac:dyDescent="0.2">
      <c r="A959" s="117" t="s">
        <v>5274</v>
      </c>
      <c r="B959" s="131" t="s">
        <v>5274</v>
      </c>
      <c r="C959" s="117" t="s">
        <v>1020</v>
      </c>
      <c r="D959" s="116" t="s">
        <v>5270</v>
      </c>
      <c r="E959" s="116" t="s">
        <v>2614</v>
      </c>
      <c r="F959" s="116" t="s">
        <v>2620</v>
      </c>
      <c r="G959" s="115" t="s">
        <v>5273</v>
      </c>
      <c r="H959" s="118" t="s">
        <v>5275</v>
      </c>
      <c r="I959" s="118" t="s">
        <v>2619</v>
      </c>
    </row>
    <row r="960" spans="1:9" x14ac:dyDescent="0.2">
      <c r="A960" s="117" t="s">
        <v>7766</v>
      </c>
      <c r="B960" s="131" t="s">
        <v>7766</v>
      </c>
      <c r="C960" s="117" t="s">
        <v>992</v>
      </c>
      <c r="D960" s="116" t="s">
        <v>6091</v>
      </c>
      <c r="E960" s="116" t="s">
        <v>3150</v>
      </c>
      <c r="F960" s="116" t="s">
        <v>7764</v>
      </c>
      <c r="G960" s="115" t="s">
        <v>7765</v>
      </c>
      <c r="H960" s="118" t="s">
        <v>6097</v>
      </c>
      <c r="I960" s="118" t="s">
        <v>2619</v>
      </c>
    </row>
    <row r="961" spans="1:9" x14ac:dyDescent="0.2">
      <c r="A961" s="117" t="s">
        <v>9771</v>
      </c>
      <c r="B961" s="131" t="s">
        <v>9771</v>
      </c>
      <c r="C961" s="117" t="s">
        <v>1021</v>
      </c>
      <c r="D961" s="116" t="s">
        <v>9767</v>
      </c>
      <c r="E961" s="116" t="s">
        <v>3116</v>
      </c>
      <c r="F961" s="116" t="s">
        <v>2623</v>
      </c>
      <c r="G961" s="115" t="s">
        <v>9770</v>
      </c>
      <c r="H961" s="118" t="s">
        <v>9769</v>
      </c>
      <c r="I961" s="118" t="s">
        <v>2619</v>
      </c>
    </row>
    <row r="962" spans="1:9" x14ac:dyDescent="0.2">
      <c r="A962" s="117" t="s">
        <v>9768</v>
      </c>
      <c r="B962" s="131" t="s">
        <v>9768</v>
      </c>
      <c r="C962" s="117" t="s">
        <v>1021</v>
      </c>
      <c r="D962" s="116" t="s">
        <v>9767</v>
      </c>
      <c r="E962" s="116" t="s">
        <v>3116</v>
      </c>
      <c r="F962" s="116" t="s">
        <v>2615</v>
      </c>
      <c r="G962" s="115" t="s">
        <v>172</v>
      </c>
      <c r="H962" s="118" t="s">
        <v>9769</v>
      </c>
      <c r="I962" s="118" t="s">
        <v>2619</v>
      </c>
    </row>
    <row r="963" spans="1:9" x14ac:dyDescent="0.2">
      <c r="A963" s="117" t="s">
        <v>9854</v>
      </c>
      <c r="B963" s="131" t="s">
        <v>9854</v>
      </c>
      <c r="C963" s="117" t="s">
        <v>1022</v>
      </c>
      <c r="D963" s="116" t="s">
        <v>9851</v>
      </c>
      <c r="E963" s="116" t="s">
        <v>3415</v>
      </c>
      <c r="F963" s="116" t="s">
        <v>2716</v>
      </c>
      <c r="G963" s="115" t="s">
        <v>9853</v>
      </c>
      <c r="I963" s="118" t="s">
        <v>2619</v>
      </c>
    </row>
    <row r="964" spans="1:9" x14ac:dyDescent="0.2">
      <c r="A964" s="117" t="s">
        <v>9852</v>
      </c>
      <c r="B964" s="131" t="s">
        <v>9852</v>
      </c>
      <c r="C964" s="117" t="s">
        <v>1022</v>
      </c>
      <c r="D964" s="116" t="s">
        <v>9851</v>
      </c>
      <c r="E964" s="116" t="s">
        <v>3415</v>
      </c>
      <c r="F964" s="116" t="s">
        <v>2615</v>
      </c>
      <c r="G964" s="115" t="s">
        <v>173</v>
      </c>
      <c r="I964" s="118" t="s">
        <v>2619</v>
      </c>
    </row>
    <row r="965" spans="1:9" x14ac:dyDescent="0.2">
      <c r="A965" s="117" t="s">
        <v>5863</v>
      </c>
      <c r="B965" s="131" t="s">
        <v>5863</v>
      </c>
      <c r="C965" s="117" t="s">
        <v>1023</v>
      </c>
      <c r="D965" s="116" t="s">
        <v>5859</v>
      </c>
      <c r="E965" s="116" t="s">
        <v>3415</v>
      </c>
      <c r="F965" s="116" t="s">
        <v>2716</v>
      </c>
      <c r="G965" s="115" t="s">
        <v>5862</v>
      </c>
      <c r="H965" s="118" t="s">
        <v>5861</v>
      </c>
      <c r="I965" s="118" t="s">
        <v>2619</v>
      </c>
    </row>
    <row r="966" spans="1:9" x14ac:dyDescent="0.2">
      <c r="A966" s="117" t="s">
        <v>5860</v>
      </c>
      <c r="B966" s="131" t="s">
        <v>5860</v>
      </c>
      <c r="C966" s="117" t="s">
        <v>1023</v>
      </c>
      <c r="D966" s="116" t="s">
        <v>5859</v>
      </c>
      <c r="E966" s="116" t="s">
        <v>3415</v>
      </c>
      <c r="F966" s="116" t="s">
        <v>2615</v>
      </c>
      <c r="G966" s="115" t="s">
        <v>174</v>
      </c>
      <c r="H966" s="118" t="s">
        <v>5861</v>
      </c>
      <c r="I966" s="118" t="s">
        <v>2619</v>
      </c>
    </row>
    <row r="967" spans="1:9" x14ac:dyDescent="0.2">
      <c r="A967" s="117" t="s">
        <v>4039</v>
      </c>
      <c r="B967" s="131" t="s">
        <v>4039</v>
      </c>
      <c r="C967" s="117" t="s">
        <v>1109</v>
      </c>
      <c r="D967" s="116" t="s">
        <v>4032</v>
      </c>
      <c r="E967" s="116" t="s">
        <v>3415</v>
      </c>
      <c r="F967" s="116" t="s">
        <v>2669</v>
      </c>
      <c r="G967" s="115" t="s">
        <v>4038</v>
      </c>
      <c r="H967" s="118" t="s">
        <v>4034</v>
      </c>
      <c r="I967" s="118" t="s">
        <v>2619</v>
      </c>
    </row>
    <row r="968" spans="1:9" x14ac:dyDescent="0.2">
      <c r="A968" s="117" t="s">
        <v>4215</v>
      </c>
      <c r="B968" s="131" t="s">
        <v>4215</v>
      </c>
      <c r="C968" s="117" t="s">
        <v>990</v>
      </c>
      <c r="D968" s="116" t="s">
        <v>4208</v>
      </c>
      <c r="E968" s="116" t="s">
        <v>3415</v>
      </c>
      <c r="F968" s="116" t="s">
        <v>2716</v>
      </c>
      <c r="G968" s="115" t="s">
        <v>4214</v>
      </c>
      <c r="H968" s="118" t="s">
        <v>4213</v>
      </c>
      <c r="I968" s="118" t="s">
        <v>2619</v>
      </c>
    </row>
    <row r="969" spans="1:9" x14ac:dyDescent="0.2">
      <c r="A969" s="117" t="s">
        <v>11291</v>
      </c>
      <c r="B969" s="131" t="s">
        <v>11291</v>
      </c>
      <c r="C969" s="117" t="s">
        <v>1266</v>
      </c>
      <c r="D969" s="116" t="s">
        <v>11287</v>
      </c>
      <c r="E969" s="116" t="s">
        <v>3415</v>
      </c>
      <c r="F969" s="116" t="s">
        <v>2638</v>
      </c>
      <c r="G969" s="115" t="s">
        <v>11290</v>
      </c>
      <c r="H969" s="118" t="s">
        <v>11289</v>
      </c>
      <c r="I969" s="118" t="s">
        <v>2619</v>
      </c>
    </row>
    <row r="970" spans="1:9" x14ac:dyDescent="0.2">
      <c r="A970" s="117" t="s">
        <v>9101</v>
      </c>
      <c r="B970" s="131" t="s">
        <v>9101</v>
      </c>
      <c r="C970" s="117" t="s">
        <v>1199</v>
      </c>
      <c r="D970" s="116" t="s">
        <v>9031</v>
      </c>
      <c r="E970" s="116" t="s">
        <v>2614</v>
      </c>
      <c r="F970" s="116" t="s">
        <v>3620</v>
      </c>
      <c r="G970" s="115" t="s">
        <v>9100</v>
      </c>
      <c r="I970" s="118" t="s">
        <v>2619</v>
      </c>
    </row>
    <row r="971" spans="1:9" x14ac:dyDescent="0.2">
      <c r="A971" s="117" t="s">
        <v>13859</v>
      </c>
      <c r="B971" s="131" t="s">
        <v>13859</v>
      </c>
      <c r="C971" s="117" t="s">
        <v>1024</v>
      </c>
      <c r="D971" s="116" t="s">
        <v>13858</v>
      </c>
      <c r="E971" s="116" t="s">
        <v>2913</v>
      </c>
      <c r="F971" s="116" t="s">
        <v>2615</v>
      </c>
      <c r="G971" s="115" t="s">
        <v>175</v>
      </c>
      <c r="H971" s="118" t="s">
        <v>13860</v>
      </c>
      <c r="I971" s="118" t="s">
        <v>2619</v>
      </c>
    </row>
    <row r="972" spans="1:9" x14ac:dyDescent="0.2">
      <c r="A972" s="117" t="s">
        <v>13862</v>
      </c>
      <c r="B972" s="131" t="s">
        <v>13862</v>
      </c>
      <c r="C972" s="117" t="s">
        <v>1024</v>
      </c>
      <c r="D972" s="116" t="s">
        <v>13858</v>
      </c>
      <c r="E972" s="116" t="s">
        <v>2913</v>
      </c>
      <c r="F972" s="116" t="s">
        <v>6130</v>
      </c>
      <c r="G972" s="115" t="s">
        <v>13861</v>
      </c>
      <c r="H972" s="118" t="s">
        <v>13863</v>
      </c>
      <c r="I972" s="118" t="s">
        <v>2619</v>
      </c>
    </row>
    <row r="973" spans="1:9" x14ac:dyDescent="0.2">
      <c r="A973" s="117" t="s">
        <v>8738</v>
      </c>
      <c r="B973" s="131" t="s">
        <v>8738</v>
      </c>
      <c r="C973" s="117" t="s">
        <v>1025</v>
      </c>
      <c r="D973" s="116" t="s">
        <v>8737</v>
      </c>
      <c r="E973" s="116" t="s">
        <v>3415</v>
      </c>
      <c r="F973" s="116" t="s">
        <v>2615</v>
      </c>
      <c r="G973" s="115" t="s">
        <v>176</v>
      </c>
      <c r="H973" s="118" t="s">
        <v>8739</v>
      </c>
      <c r="I973" s="118" t="s">
        <v>2619</v>
      </c>
    </row>
    <row r="974" spans="1:9" x14ac:dyDescent="0.2">
      <c r="A974" s="117" t="s">
        <v>6765</v>
      </c>
      <c r="B974" s="131" t="s">
        <v>6765</v>
      </c>
      <c r="C974" s="117" t="s">
        <v>992</v>
      </c>
      <c r="D974" s="116" t="s">
        <v>6091</v>
      </c>
      <c r="E974" s="116" t="s">
        <v>3150</v>
      </c>
      <c r="F974" s="116" t="s">
        <v>6763</v>
      </c>
      <c r="G974" s="115" t="s">
        <v>6764</v>
      </c>
      <c r="H974" s="118" t="s">
        <v>6097</v>
      </c>
      <c r="I974" s="118" t="s">
        <v>2619</v>
      </c>
    </row>
    <row r="975" spans="1:9" x14ac:dyDescent="0.2">
      <c r="A975" s="117" t="s">
        <v>13793</v>
      </c>
      <c r="B975" s="131" t="s">
        <v>13793</v>
      </c>
      <c r="C975" s="117" t="s">
        <v>1081</v>
      </c>
      <c r="D975" s="116" t="s">
        <v>13785</v>
      </c>
      <c r="E975" s="116" t="s">
        <v>2614</v>
      </c>
      <c r="F975" s="116" t="s">
        <v>2641</v>
      </c>
      <c r="G975" s="115" t="s">
        <v>13792</v>
      </c>
      <c r="H975" s="118" t="s">
        <v>13787</v>
      </c>
      <c r="I975" s="118" t="s">
        <v>2619</v>
      </c>
    </row>
    <row r="976" spans="1:9" x14ac:dyDescent="0.2">
      <c r="A976" s="117" t="s">
        <v>10160</v>
      </c>
      <c r="B976" s="131" t="s">
        <v>10160</v>
      </c>
      <c r="C976" s="117" t="s">
        <v>857</v>
      </c>
      <c r="D976" s="116" t="s">
        <v>10154</v>
      </c>
      <c r="E976" s="116" t="s">
        <v>3116</v>
      </c>
      <c r="F976" s="116" t="s">
        <v>2623</v>
      </c>
      <c r="G976" s="115" t="s">
        <v>10159</v>
      </c>
      <c r="I976" s="118" t="s">
        <v>2619</v>
      </c>
    </row>
    <row r="977" spans="1:9" x14ac:dyDescent="0.2">
      <c r="A977" s="117" t="s">
        <v>7943</v>
      </c>
      <c r="B977" s="131" t="s">
        <v>7943</v>
      </c>
      <c r="C977" s="117" t="s">
        <v>992</v>
      </c>
      <c r="D977" s="116" t="s">
        <v>6091</v>
      </c>
      <c r="E977" s="116" t="s">
        <v>3150</v>
      </c>
      <c r="F977" s="116" t="s">
        <v>7941</v>
      </c>
      <c r="G977" s="115" t="s">
        <v>7942</v>
      </c>
      <c r="H977" s="118" t="s">
        <v>6097</v>
      </c>
      <c r="I977" s="118" t="s">
        <v>2619</v>
      </c>
    </row>
    <row r="978" spans="1:9" x14ac:dyDescent="0.2">
      <c r="A978" s="117" t="s">
        <v>6768</v>
      </c>
      <c r="B978" s="131" t="s">
        <v>6768</v>
      </c>
      <c r="C978" s="117" t="s">
        <v>992</v>
      </c>
      <c r="D978" s="116" t="s">
        <v>6091</v>
      </c>
      <c r="E978" s="116" t="s">
        <v>3150</v>
      </c>
      <c r="F978" s="116" t="s">
        <v>6766</v>
      </c>
      <c r="G978" s="115" t="s">
        <v>6767</v>
      </c>
      <c r="H978" s="118" t="s">
        <v>6097</v>
      </c>
      <c r="I978" s="118" t="s">
        <v>2619</v>
      </c>
    </row>
    <row r="979" spans="1:9" x14ac:dyDescent="0.2">
      <c r="A979" s="117" t="s">
        <v>10583</v>
      </c>
      <c r="B979" s="131" t="s">
        <v>10583</v>
      </c>
      <c r="C979" s="117" t="s">
        <v>1572</v>
      </c>
      <c r="D979" s="116" t="s">
        <v>10564</v>
      </c>
      <c r="E979" s="116" t="s">
        <v>2614</v>
      </c>
      <c r="F979" s="116" t="s">
        <v>2623</v>
      </c>
      <c r="G979" s="115" t="s">
        <v>10582</v>
      </c>
      <c r="H979" s="118" t="s">
        <v>10584</v>
      </c>
      <c r="I979" s="118" t="s">
        <v>2619</v>
      </c>
    </row>
    <row r="980" spans="1:9" x14ac:dyDescent="0.2">
      <c r="A980" s="117" t="s">
        <v>6774</v>
      </c>
      <c r="B980" s="131" t="s">
        <v>6774</v>
      </c>
      <c r="C980" s="117" t="s">
        <v>992</v>
      </c>
      <c r="D980" s="116" t="s">
        <v>6091</v>
      </c>
      <c r="E980" s="116" t="s">
        <v>3150</v>
      </c>
      <c r="F980" s="116" t="s">
        <v>6772</v>
      </c>
      <c r="G980" s="115" t="s">
        <v>6773</v>
      </c>
      <c r="H980" s="118" t="s">
        <v>6097</v>
      </c>
      <c r="I980" s="118" t="s">
        <v>2619</v>
      </c>
    </row>
    <row r="981" spans="1:9" x14ac:dyDescent="0.2">
      <c r="A981" s="117" t="s">
        <v>3768</v>
      </c>
      <c r="B981" s="131" t="s">
        <v>3768</v>
      </c>
      <c r="C981" s="117" t="s">
        <v>1082</v>
      </c>
      <c r="D981" s="116" t="s">
        <v>3755</v>
      </c>
      <c r="E981" s="116" t="s">
        <v>3116</v>
      </c>
      <c r="F981" s="116" t="s">
        <v>2669</v>
      </c>
      <c r="G981" s="115" t="s">
        <v>3767</v>
      </c>
      <c r="H981" s="118" t="s">
        <v>3769</v>
      </c>
      <c r="I981" s="118" t="s">
        <v>2619</v>
      </c>
    </row>
    <row r="982" spans="1:9" x14ac:dyDescent="0.2">
      <c r="A982" s="117" t="s">
        <v>13135</v>
      </c>
      <c r="B982" s="131" t="s">
        <v>13135</v>
      </c>
      <c r="C982" s="117" t="s">
        <v>968</v>
      </c>
      <c r="D982" s="116" t="s">
        <v>13129</v>
      </c>
      <c r="E982" s="116" t="s">
        <v>3415</v>
      </c>
      <c r="F982" s="116" t="s">
        <v>2716</v>
      </c>
      <c r="G982" s="115" t="s">
        <v>13134</v>
      </c>
      <c r="H982" s="118" t="s">
        <v>13131</v>
      </c>
      <c r="I982" s="118" t="s">
        <v>2619</v>
      </c>
    </row>
    <row r="983" spans="1:9" x14ac:dyDescent="0.2">
      <c r="A983" s="117" t="s">
        <v>12801</v>
      </c>
      <c r="B983" s="131" t="s">
        <v>12801</v>
      </c>
      <c r="C983" s="117" t="s">
        <v>1433</v>
      </c>
      <c r="D983" s="116" t="s">
        <v>12740</v>
      </c>
      <c r="E983" s="116" t="s">
        <v>3150</v>
      </c>
      <c r="F983" s="116" t="s">
        <v>12799</v>
      </c>
      <c r="G983" s="115" t="s">
        <v>12800</v>
      </c>
      <c r="H983" s="118" t="s">
        <v>12742</v>
      </c>
      <c r="I983" s="118" t="s">
        <v>2619</v>
      </c>
    </row>
    <row r="984" spans="1:9" x14ac:dyDescent="0.2">
      <c r="A984" s="117" t="s">
        <v>5109</v>
      </c>
      <c r="B984" s="131" t="s">
        <v>5109</v>
      </c>
      <c r="C984" s="117" t="s">
        <v>987</v>
      </c>
      <c r="D984" s="116" t="s">
        <v>5105</v>
      </c>
      <c r="E984" s="116" t="s">
        <v>3056</v>
      </c>
      <c r="F984" s="116" t="s">
        <v>2620</v>
      </c>
      <c r="G984" s="115" t="s">
        <v>5108</v>
      </c>
      <c r="H984" s="118" t="s">
        <v>5107</v>
      </c>
      <c r="I984" s="118" t="s">
        <v>2619</v>
      </c>
    </row>
    <row r="985" spans="1:9" x14ac:dyDescent="0.2">
      <c r="A985" s="117" t="s">
        <v>7750</v>
      </c>
      <c r="B985" s="131" t="s">
        <v>7750</v>
      </c>
      <c r="C985" s="117" t="s">
        <v>992</v>
      </c>
      <c r="D985" s="116" t="s">
        <v>6091</v>
      </c>
      <c r="E985" s="116" t="s">
        <v>3150</v>
      </c>
      <c r="F985" s="116" t="s">
        <v>7748</v>
      </c>
      <c r="G985" s="115" t="s">
        <v>7749</v>
      </c>
      <c r="H985" s="118" t="s">
        <v>6097</v>
      </c>
      <c r="I985" s="118" t="s">
        <v>2619</v>
      </c>
    </row>
    <row r="986" spans="1:9" x14ac:dyDescent="0.2">
      <c r="A986" s="117" t="s">
        <v>12408</v>
      </c>
      <c r="B986" s="131" t="s">
        <v>12408</v>
      </c>
      <c r="C986" s="117" t="s">
        <v>1684</v>
      </c>
      <c r="D986" s="116" t="s">
        <v>12393</v>
      </c>
      <c r="E986" s="116" t="s">
        <v>2614</v>
      </c>
      <c r="F986" s="116" t="s">
        <v>2641</v>
      </c>
      <c r="G986" s="115" t="s">
        <v>12407</v>
      </c>
      <c r="H986" s="118" t="s">
        <v>12409</v>
      </c>
      <c r="I986" s="118" t="s">
        <v>2619</v>
      </c>
    </row>
    <row r="987" spans="1:9" x14ac:dyDescent="0.2">
      <c r="A987" s="117" t="s">
        <v>7724</v>
      </c>
      <c r="B987" s="131" t="s">
        <v>7724</v>
      </c>
      <c r="C987" s="117" t="s">
        <v>992</v>
      </c>
      <c r="D987" s="116" t="s">
        <v>6091</v>
      </c>
      <c r="E987" s="116" t="s">
        <v>3150</v>
      </c>
      <c r="F987" s="116" t="s">
        <v>7722</v>
      </c>
      <c r="G987" s="115" t="s">
        <v>7723</v>
      </c>
      <c r="H987" s="118" t="s">
        <v>6097</v>
      </c>
      <c r="I987" s="118" t="s">
        <v>2619</v>
      </c>
    </row>
    <row r="988" spans="1:9" x14ac:dyDescent="0.2">
      <c r="A988" s="117" t="s">
        <v>11772</v>
      </c>
      <c r="B988" s="131" t="s">
        <v>11772</v>
      </c>
      <c r="C988" s="117" t="s">
        <v>1026</v>
      </c>
      <c r="D988" s="116" t="s">
        <v>11771</v>
      </c>
      <c r="E988" s="116" t="s">
        <v>3150</v>
      </c>
      <c r="F988" s="116" t="s">
        <v>2615</v>
      </c>
      <c r="G988" s="115" t="s">
        <v>177</v>
      </c>
      <c r="H988" s="118" t="s">
        <v>11773</v>
      </c>
      <c r="I988" s="118" t="s">
        <v>2619</v>
      </c>
    </row>
    <row r="989" spans="1:9" x14ac:dyDescent="0.2">
      <c r="A989" s="117" t="s">
        <v>13683</v>
      </c>
      <c r="B989" s="131" t="s">
        <v>13683</v>
      </c>
      <c r="C989" s="117" t="s">
        <v>1027</v>
      </c>
      <c r="D989" s="116" t="s">
        <v>13679</v>
      </c>
      <c r="E989" s="116" t="s">
        <v>2614</v>
      </c>
      <c r="F989" s="116" t="s">
        <v>2620</v>
      </c>
      <c r="G989" s="115" t="s">
        <v>13682</v>
      </c>
      <c r="H989" s="118" t="s">
        <v>13681</v>
      </c>
      <c r="I989" s="118" t="s">
        <v>2619</v>
      </c>
    </row>
    <row r="990" spans="1:9" x14ac:dyDescent="0.2">
      <c r="A990" s="117" t="s">
        <v>13685</v>
      </c>
      <c r="B990" s="131" t="s">
        <v>13685</v>
      </c>
      <c r="C990" s="117" t="s">
        <v>1027</v>
      </c>
      <c r="D990" s="116" t="s">
        <v>13679</v>
      </c>
      <c r="E990" s="116" t="s">
        <v>2614</v>
      </c>
      <c r="F990" s="116" t="s">
        <v>2623</v>
      </c>
      <c r="G990" s="115" t="s">
        <v>13684</v>
      </c>
      <c r="H990" s="118" t="s">
        <v>13681</v>
      </c>
      <c r="I990" s="118" t="s">
        <v>2619</v>
      </c>
    </row>
    <row r="991" spans="1:9" x14ac:dyDescent="0.2">
      <c r="A991" s="117" t="s">
        <v>13687</v>
      </c>
      <c r="B991" s="131" t="s">
        <v>13687</v>
      </c>
      <c r="C991" s="117" t="s">
        <v>1027</v>
      </c>
      <c r="D991" s="116" t="s">
        <v>13679</v>
      </c>
      <c r="E991" s="116" t="s">
        <v>2614</v>
      </c>
      <c r="F991" s="116" t="s">
        <v>2641</v>
      </c>
      <c r="G991" s="115" t="s">
        <v>13686</v>
      </c>
      <c r="H991" s="118" t="s">
        <v>13681</v>
      </c>
      <c r="I991" s="118" t="s">
        <v>2619</v>
      </c>
    </row>
    <row r="992" spans="1:9" x14ac:dyDescent="0.2">
      <c r="A992" s="117" t="s">
        <v>13680</v>
      </c>
      <c r="B992" s="131" t="s">
        <v>13680</v>
      </c>
      <c r="C992" s="117" t="s">
        <v>1027</v>
      </c>
      <c r="D992" s="116" t="s">
        <v>13679</v>
      </c>
      <c r="E992" s="116" t="s">
        <v>2614</v>
      </c>
      <c r="F992" s="116" t="s">
        <v>2615</v>
      </c>
      <c r="G992" s="115" t="s">
        <v>178</v>
      </c>
      <c r="H992" s="118" t="s">
        <v>13681</v>
      </c>
      <c r="I992" s="118" t="s">
        <v>2619</v>
      </c>
    </row>
    <row r="993" spans="1:9" x14ac:dyDescent="0.2">
      <c r="A993" s="117" t="s">
        <v>11578</v>
      </c>
      <c r="B993" s="131" t="s">
        <v>11578</v>
      </c>
      <c r="C993" s="117" t="s">
        <v>1028</v>
      </c>
      <c r="D993" s="116" t="s">
        <v>11574</v>
      </c>
      <c r="E993" s="116" t="s">
        <v>3116</v>
      </c>
      <c r="F993" s="116" t="s">
        <v>2716</v>
      </c>
      <c r="G993" s="115" t="s">
        <v>11577</v>
      </c>
      <c r="H993" s="118" t="s">
        <v>11576</v>
      </c>
      <c r="I993" s="118" t="s">
        <v>2619</v>
      </c>
    </row>
    <row r="994" spans="1:9" x14ac:dyDescent="0.2">
      <c r="A994" s="117" t="s">
        <v>11575</v>
      </c>
      <c r="B994" s="131" t="s">
        <v>11575</v>
      </c>
      <c r="C994" s="117" t="s">
        <v>1028</v>
      </c>
      <c r="D994" s="116" t="s">
        <v>11574</v>
      </c>
      <c r="E994" s="116" t="s">
        <v>3116</v>
      </c>
      <c r="F994" s="116" t="s">
        <v>2615</v>
      </c>
      <c r="G994" s="115" t="s">
        <v>179</v>
      </c>
      <c r="H994" s="118" t="s">
        <v>11576</v>
      </c>
      <c r="I994" s="118" t="s">
        <v>2619</v>
      </c>
    </row>
    <row r="995" spans="1:9" x14ac:dyDescent="0.2">
      <c r="A995" s="117" t="s">
        <v>12268</v>
      </c>
      <c r="B995" s="131" t="s">
        <v>12268</v>
      </c>
      <c r="C995" s="117" t="s">
        <v>954</v>
      </c>
      <c r="D995" s="116" t="s">
        <v>12258</v>
      </c>
      <c r="E995" s="116" t="s">
        <v>3116</v>
      </c>
      <c r="F995" s="116" t="s">
        <v>2734</v>
      </c>
      <c r="G995" s="115" t="s">
        <v>12267</v>
      </c>
      <c r="H995" s="118" t="s">
        <v>12260</v>
      </c>
      <c r="I995" s="118" t="s">
        <v>2619</v>
      </c>
    </row>
    <row r="996" spans="1:9" x14ac:dyDescent="0.2">
      <c r="A996" s="117" t="s">
        <v>11158</v>
      </c>
      <c r="B996" s="131" t="s">
        <v>11158</v>
      </c>
      <c r="C996" s="117" t="s">
        <v>1240</v>
      </c>
      <c r="D996" s="116" t="s">
        <v>11148</v>
      </c>
      <c r="E996" s="116" t="s">
        <v>3334</v>
      </c>
      <c r="F996" s="116" t="s">
        <v>2656</v>
      </c>
      <c r="G996" s="115" t="s">
        <v>11157</v>
      </c>
      <c r="H996" s="118" t="s">
        <v>11152</v>
      </c>
      <c r="I996" s="118" t="s">
        <v>2619</v>
      </c>
    </row>
    <row r="997" spans="1:9" x14ac:dyDescent="0.2">
      <c r="A997" s="117" t="s">
        <v>11151</v>
      </c>
      <c r="B997" s="131" t="s">
        <v>11151</v>
      </c>
      <c r="C997" s="117" t="s">
        <v>1240</v>
      </c>
      <c r="D997" s="116" t="s">
        <v>11148</v>
      </c>
      <c r="E997" s="116" t="s">
        <v>3334</v>
      </c>
      <c r="F997" s="116" t="s">
        <v>2666</v>
      </c>
      <c r="G997" s="115" t="s">
        <v>11150</v>
      </c>
      <c r="H997" s="118" t="s">
        <v>11152</v>
      </c>
      <c r="I997" s="118" t="s">
        <v>2619</v>
      </c>
    </row>
    <row r="998" spans="1:9" x14ac:dyDescent="0.2">
      <c r="A998" s="117" t="s">
        <v>11349</v>
      </c>
      <c r="B998" s="131" t="s">
        <v>11349</v>
      </c>
      <c r="C998" s="117" t="s">
        <v>1617</v>
      </c>
      <c r="D998" s="116" t="s">
        <v>11345</v>
      </c>
      <c r="E998" s="116" t="s">
        <v>3091</v>
      </c>
      <c r="F998" s="116" t="s">
        <v>2620</v>
      </c>
      <c r="G998" s="115" t="s">
        <v>11348</v>
      </c>
      <c r="H998" s="118" t="s">
        <v>11347</v>
      </c>
      <c r="I998" s="118" t="s">
        <v>2619</v>
      </c>
    </row>
    <row r="999" spans="1:9" x14ac:dyDescent="0.2">
      <c r="A999" s="117" t="s">
        <v>11304</v>
      </c>
      <c r="B999" s="131" t="s">
        <v>11304</v>
      </c>
      <c r="C999" s="117" t="s">
        <v>1029</v>
      </c>
      <c r="D999" s="116" t="s">
        <v>11303</v>
      </c>
      <c r="E999" s="116" t="s">
        <v>3415</v>
      </c>
      <c r="F999" s="116" t="s">
        <v>2615</v>
      </c>
      <c r="G999" s="115" t="s">
        <v>180</v>
      </c>
      <c r="H999" s="118" t="s">
        <v>11305</v>
      </c>
      <c r="I999" s="118" t="s">
        <v>2619</v>
      </c>
    </row>
    <row r="1000" spans="1:9" x14ac:dyDescent="0.2">
      <c r="A1000" s="117" t="s">
        <v>8144</v>
      </c>
      <c r="B1000" s="131" t="s">
        <v>8144</v>
      </c>
      <c r="C1000" s="117" t="s">
        <v>1030</v>
      </c>
      <c r="D1000" s="116" t="s">
        <v>8143</v>
      </c>
      <c r="E1000" s="116" t="s">
        <v>2614</v>
      </c>
      <c r="F1000" s="116" t="s">
        <v>2615</v>
      </c>
      <c r="G1000" s="115" t="s">
        <v>181</v>
      </c>
      <c r="H1000" s="118" t="s">
        <v>8145</v>
      </c>
      <c r="I1000" s="118" t="s">
        <v>2619</v>
      </c>
    </row>
    <row r="1001" spans="1:9" x14ac:dyDescent="0.2">
      <c r="A1001" s="117" t="s">
        <v>8169</v>
      </c>
      <c r="B1001" s="131" t="s">
        <v>8169</v>
      </c>
      <c r="C1001" s="117" t="s">
        <v>1030</v>
      </c>
      <c r="D1001" s="116" t="s">
        <v>8143</v>
      </c>
      <c r="E1001" s="116" t="s">
        <v>2614</v>
      </c>
      <c r="F1001" s="116" t="s">
        <v>3022</v>
      </c>
      <c r="G1001" s="115" t="s">
        <v>8168</v>
      </c>
      <c r="H1001" s="118" t="s">
        <v>8151</v>
      </c>
      <c r="I1001" s="118" t="s">
        <v>2619</v>
      </c>
    </row>
    <row r="1002" spans="1:9" x14ac:dyDescent="0.2">
      <c r="A1002" s="117" t="s">
        <v>8147</v>
      </c>
      <c r="B1002" s="131" t="s">
        <v>8147</v>
      </c>
      <c r="C1002" s="117" t="s">
        <v>1030</v>
      </c>
      <c r="D1002" s="116" t="s">
        <v>8143</v>
      </c>
      <c r="E1002" s="116" t="s">
        <v>2614</v>
      </c>
      <c r="F1002" s="116" t="s">
        <v>6103</v>
      </c>
      <c r="G1002" s="115" t="s">
        <v>8146</v>
      </c>
      <c r="H1002" s="118" t="s">
        <v>8148</v>
      </c>
      <c r="I1002" s="118" t="s">
        <v>2619</v>
      </c>
    </row>
    <row r="1003" spans="1:9" x14ac:dyDescent="0.2">
      <c r="A1003" s="117" t="s">
        <v>10522</v>
      </c>
      <c r="B1003" s="131" t="s">
        <v>10522</v>
      </c>
      <c r="C1003" s="117" t="s">
        <v>1017</v>
      </c>
      <c r="D1003" s="116" t="s">
        <v>10467</v>
      </c>
      <c r="E1003" s="116" t="s">
        <v>2614</v>
      </c>
      <c r="F1003" s="116" t="s">
        <v>3022</v>
      </c>
      <c r="G1003" s="115" t="s">
        <v>10521</v>
      </c>
      <c r="H1003" s="118" t="s">
        <v>10469</v>
      </c>
      <c r="I1003" s="118" t="s">
        <v>2619</v>
      </c>
    </row>
    <row r="1004" spans="1:9" x14ac:dyDescent="0.2">
      <c r="A1004" s="117" t="s">
        <v>11830</v>
      </c>
      <c r="B1004" s="131" t="s">
        <v>11830</v>
      </c>
      <c r="C1004" s="117" t="s">
        <v>1031</v>
      </c>
      <c r="D1004" s="116" t="s">
        <v>11829</v>
      </c>
      <c r="E1004" s="116" t="s">
        <v>2614</v>
      </c>
      <c r="F1004" s="116" t="s">
        <v>2615</v>
      </c>
      <c r="G1004" s="115" t="s">
        <v>182</v>
      </c>
      <c r="H1004" s="118" t="s">
        <v>11831</v>
      </c>
      <c r="I1004" s="118" t="s">
        <v>2619</v>
      </c>
    </row>
    <row r="1005" spans="1:9" x14ac:dyDescent="0.2">
      <c r="A1005" s="117" t="s">
        <v>11837</v>
      </c>
      <c r="B1005" s="131" t="s">
        <v>11837</v>
      </c>
      <c r="C1005" s="117" t="s">
        <v>1031</v>
      </c>
      <c r="D1005" s="116" t="s">
        <v>11829</v>
      </c>
      <c r="E1005" s="116" t="s">
        <v>2614</v>
      </c>
      <c r="F1005" s="116" t="s">
        <v>2623</v>
      </c>
      <c r="G1005" s="115" t="s">
        <v>11836</v>
      </c>
      <c r="H1005" s="118" t="s">
        <v>11831</v>
      </c>
      <c r="I1005" s="118" t="s">
        <v>2619</v>
      </c>
    </row>
    <row r="1006" spans="1:9" x14ac:dyDescent="0.2">
      <c r="A1006" s="117" t="s">
        <v>11833</v>
      </c>
      <c r="B1006" s="131" t="s">
        <v>11833</v>
      </c>
      <c r="C1006" s="117" t="s">
        <v>1031</v>
      </c>
      <c r="D1006" s="116" t="s">
        <v>11829</v>
      </c>
      <c r="E1006" s="116" t="s">
        <v>2614</v>
      </c>
      <c r="F1006" s="116" t="s">
        <v>2620</v>
      </c>
      <c r="G1006" s="115" t="s">
        <v>11832</v>
      </c>
      <c r="H1006" s="118" t="s">
        <v>11831</v>
      </c>
      <c r="I1006" s="118" t="s">
        <v>2619</v>
      </c>
    </row>
    <row r="1007" spans="1:9" x14ac:dyDescent="0.2">
      <c r="A1007" s="117" t="s">
        <v>11835</v>
      </c>
      <c r="B1007" s="131" t="s">
        <v>11835</v>
      </c>
      <c r="C1007" s="117" t="s">
        <v>1031</v>
      </c>
      <c r="D1007" s="116" t="s">
        <v>11829</v>
      </c>
      <c r="E1007" s="116" t="s">
        <v>2614</v>
      </c>
      <c r="F1007" s="116" t="s">
        <v>2638</v>
      </c>
      <c r="G1007" s="115" t="s">
        <v>11834</v>
      </c>
      <c r="H1007" s="118" t="s">
        <v>11831</v>
      </c>
      <c r="I1007" s="118" t="s">
        <v>2619</v>
      </c>
    </row>
    <row r="1008" spans="1:9" x14ac:dyDescent="0.2">
      <c r="A1008" s="117" t="s">
        <v>13700</v>
      </c>
      <c r="B1008" s="131" t="s">
        <v>13700</v>
      </c>
      <c r="C1008" s="117" t="s">
        <v>1032</v>
      </c>
      <c r="D1008" s="116" t="s">
        <v>13699</v>
      </c>
      <c r="E1008" s="116" t="s">
        <v>2614</v>
      </c>
      <c r="F1008" s="116" t="s">
        <v>2615</v>
      </c>
      <c r="G1008" s="115" t="s">
        <v>183</v>
      </c>
      <c r="I1008" s="118" t="s">
        <v>2619</v>
      </c>
    </row>
    <row r="1009" spans="1:9" x14ac:dyDescent="0.2">
      <c r="A1009" s="117" t="s">
        <v>13707</v>
      </c>
      <c r="B1009" s="131" t="s">
        <v>13707</v>
      </c>
      <c r="C1009" s="117" t="s">
        <v>1032</v>
      </c>
      <c r="D1009" s="116" t="s">
        <v>13699</v>
      </c>
      <c r="E1009" s="116" t="s">
        <v>2614</v>
      </c>
      <c r="F1009" s="116" t="s">
        <v>2716</v>
      </c>
      <c r="G1009" s="115" t="s">
        <v>13706</v>
      </c>
      <c r="H1009" s="118" t="s">
        <v>13703</v>
      </c>
      <c r="I1009" s="118" t="s">
        <v>2619</v>
      </c>
    </row>
    <row r="1010" spans="1:9" x14ac:dyDescent="0.2">
      <c r="A1010" s="117" t="s">
        <v>13702</v>
      </c>
      <c r="B1010" s="131" t="s">
        <v>13702</v>
      </c>
      <c r="C1010" s="117" t="s">
        <v>1032</v>
      </c>
      <c r="D1010" s="116" t="s">
        <v>13699</v>
      </c>
      <c r="E1010" s="116" t="s">
        <v>2614</v>
      </c>
      <c r="F1010" s="116" t="s">
        <v>2620</v>
      </c>
      <c r="G1010" s="115" t="s">
        <v>13701</v>
      </c>
      <c r="H1010" s="118" t="s">
        <v>13703</v>
      </c>
      <c r="I1010" s="118" t="s">
        <v>2619</v>
      </c>
    </row>
    <row r="1011" spans="1:9" x14ac:dyDescent="0.2">
      <c r="A1011" s="117" t="s">
        <v>13705</v>
      </c>
      <c r="B1011" s="131" t="s">
        <v>13705</v>
      </c>
      <c r="C1011" s="117" t="s">
        <v>1032</v>
      </c>
      <c r="D1011" s="116" t="s">
        <v>13699</v>
      </c>
      <c r="E1011" s="116" t="s">
        <v>2614</v>
      </c>
      <c r="F1011" s="116" t="s">
        <v>2638</v>
      </c>
      <c r="G1011" s="115" t="s">
        <v>13704</v>
      </c>
      <c r="H1011" s="118" t="s">
        <v>13703</v>
      </c>
      <c r="I1011" s="118" t="s">
        <v>2619</v>
      </c>
    </row>
    <row r="1012" spans="1:9" x14ac:dyDescent="0.2">
      <c r="A1012" s="117" t="s">
        <v>13128</v>
      </c>
      <c r="B1012" s="131" t="s">
        <v>13128</v>
      </c>
      <c r="C1012" s="117" t="s">
        <v>1386</v>
      </c>
      <c r="D1012" s="116" t="s">
        <v>13111</v>
      </c>
      <c r="E1012" s="116" t="s">
        <v>3116</v>
      </c>
      <c r="F1012" s="116" t="s">
        <v>2653</v>
      </c>
      <c r="G1012" s="115" t="s">
        <v>13127</v>
      </c>
      <c r="H1012" s="118" t="s">
        <v>13116</v>
      </c>
      <c r="I1012" s="118" t="s">
        <v>2619</v>
      </c>
    </row>
    <row r="1013" spans="1:9" x14ac:dyDescent="0.2">
      <c r="A1013" s="117" t="s">
        <v>5141</v>
      </c>
      <c r="B1013" s="131" t="s">
        <v>5141</v>
      </c>
      <c r="C1013" s="117" t="s">
        <v>920</v>
      </c>
      <c r="D1013" s="116" t="s">
        <v>5129</v>
      </c>
      <c r="E1013" s="116" t="s">
        <v>3056</v>
      </c>
      <c r="F1013" s="116" t="s">
        <v>3022</v>
      </c>
      <c r="G1013" s="115" t="s">
        <v>5140</v>
      </c>
      <c r="I1013" s="118" t="s">
        <v>2619</v>
      </c>
    </row>
    <row r="1014" spans="1:9" x14ac:dyDescent="0.2">
      <c r="A1014" s="117" t="s">
        <v>5115</v>
      </c>
      <c r="B1014" s="131" t="s">
        <v>5115</v>
      </c>
      <c r="C1014" s="117" t="s">
        <v>987</v>
      </c>
      <c r="D1014" s="116" t="s">
        <v>5105</v>
      </c>
      <c r="E1014" s="116" t="s">
        <v>3056</v>
      </c>
      <c r="F1014" s="116" t="s">
        <v>3022</v>
      </c>
      <c r="G1014" s="115" t="s">
        <v>5114</v>
      </c>
      <c r="H1014" s="118" t="s">
        <v>5107</v>
      </c>
      <c r="I1014" s="118" t="s">
        <v>2619</v>
      </c>
    </row>
    <row r="1015" spans="1:9" x14ac:dyDescent="0.2">
      <c r="A1015" s="117" t="s">
        <v>6777</v>
      </c>
      <c r="B1015" s="131" t="s">
        <v>6777</v>
      </c>
      <c r="C1015" s="117" t="s">
        <v>992</v>
      </c>
      <c r="D1015" s="116" t="s">
        <v>6091</v>
      </c>
      <c r="E1015" s="116" t="s">
        <v>3150</v>
      </c>
      <c r="F1015" s="116" t="s">
        <v>6775</v>
      </c>
      <c r="G1015" s="115" t="s">
        <v>6776</v>
      </c>
      <c r="H1015" s="118" t="s">
        <v>6097</v>
      </c>
      <c r="I1015" s="118" t="s">
        <v>2619</v>
      </c>
    </row>
    <row r="1016" spans="1:9" x14ac:dyDescent="0.2">
      <c r="A1016" s="117" t="s">
        <v>12991</v>
      </c>
      <c r="B1016" s="131" t="s">
        <v>12991</v>
      </c>
      <c r="C1016" s="117" t="s">
        <v>1507</v>
      </c>
      <c r="D1016" s="116" t="s">
        <v>12981</v>
      </c>
      <c r="E1016" s="116" t="s">
        <v>3150</v>
      </c>
      <c r="F1016" s="116" t="s">
        <v>2656</v>
      </c>
      <c r="G1016" s="115" t="s">
        <v>12990</v>
      </c>
      <c r="H1016" s="118" t="s">
        <v>12986</v>
      </c>
      <c r="I1016" s="118" t="s">
        <v>2619</v>
      </c>
    </row>
    <row r="1017" spans="1:9" x14ac:dyDescent="0.2">
      <c r="A1017" s="117" t="s">
        <v>9357</v>
      </c>
      <c r="B1017" s="131" t="s">
        <v>9357</v>
      </c>
      <c r="C1017" s="117" t="s">
        <v>1107</v>
      </c>
      <c r="D1017" s="116" t="s">
        <v>9349</v>
      </c>
      <c r="E1017" s="116" t="s">
        <v>2614</v>
      </c>
      <c r="F1017" s="116" t="s">
        <v>2641</v>
      </c>
      <c r="G1017" s="115" t="s">
        <v>9356</v>
      </c>
      <c r="H1017" s="118" t="s">
        <v>9351</v>
      </c>
      <c r="I1017" s="118" t="s">
        <v>2619</v>
      </c>
    </row>
    <row r="1018" spans="1:9" x14ac:dyDescent="0.2">
      <c r="A1018" s="117" t="s">
        <v>11783</v>
      </c>
      <c r="B1018" s="131" t="s">
        <v>11783</v>
      </c>
      <c r="C1018" s="117" t="s">
        <v>1026</v>
      </c>
      <c r="D1018" s="116" t="s">
        <v>11771</v>
      </c>
      <c r="E1018" s="116" t="s">
        <v>3150</v>
      </c>
      <c r="F1018" s="116" t="s">
        <v>2669</v>
      </c>
      <c r="G1018" s="115" t="s">
        <v>11782</v>
      </c>
      <c r="H1018" s="118" t="s">
        <v>11773</v>
      </c>
      <c r="I1018" s="118" t="s">
        <v>2619</v>
      </c>
    </row>
    <row r="1019" spans="1:9" x14ac:dyDescent="0.2">
      <c r="A1019" s="117" t="s">
        <v>7584</v>
      </c>
      <c r="B1019" s="131" t="s">
        <v>7584</v>
      </c>
      <c r="C1019" s="117" t="s">
        <v>992</v>
      </c>
      <c r="D1019" s="116" t="s">
        <v>6091</v>
      </c>
      <c r="E1019" s="116" t="s">
        <v>3150</v>
      </c>
      <c r="F1019" s="116" t="s">
        <v>7582</v>
      </c>
      <c r="G1019" s="115" t="s">
        <v>7583</v>
      </c>
      <c r="H1019" s="118" t="s">
        <v>6097</v>
      </c>
      <c r="I1019" s="118" t="s">
        <v>2619</v>
      </c>
    </row>
    <row r="1020" spans="1:9" x14ac:dyDescent="0.2">
      <c r="A1020" s="117" t="s">
        <v>14344</v>
      </c>
      <c r="B1020" s="131" t="s">
        <v>14344</v>
      </c>
      <c r="C1020" s="117" t="s">
        <v>14397</v>
      </c>
      <c r="D1020" s="116" t="s">
        <v>14342</v>
      </c>
      <c r="E1020" s="116" t="s">
        <v>5643</v>
      </c>
      <c r="F1020" s="116" t="s">
        <v>2615</v>
      </c>
      <c r="G1020" s="115" t="s">
        <v>14343</v>
      </c>
      <c r="I1020" s="118" t="s">
        <v>2619</v>
      </c>
    </row>
    <row r="1021" spans="1:9" x14ac:dyDescent="0.2">
      <c r="A1021" s="117" t="s">
        <v>9865</v>
      </c>
      <c r="B1021" s="131" t="s">
        <v>9865</v>
      </c>
      <c r="C1021" s="117" t="s">
        <v>1033</v>
      </c>
      <c r="D1021" s="116" t="s">
        <v>9859</v>
      </c>
      <c r="E1021" s="116" t="s">
        <v>2660</v>
      </c>
      <c r="F1021" s="116" t="s">
        <v>2716</v>
      </c>
      <c r="G1021" s="115" t="s">
        <v>9864</v>
      </c>
      <c r="H1021" s="118" t="s">
        <v>9861</v>
      </c>
      <c r="I1021" s="118" t="s">
        <v>2619</v>
      </c>
    </row>
    <row r="1022" spans="1:9" x14ac:dyDescent="0.2">
      <c r="A1022" s="117" t="s">
        <v>9863</v>
      </c>
      <c r="B1022" s="131" t="s">
        <v>9863</v>
      </c>
      <c r="C1022" s="117" t="s">
        <v>1033</v>
      </c>
      <c r="D1022" s="116" t="s">
        <v>9859</v>
      </c>
      <c r="E1022" s="116" t="s">
        <v>2660</v>
      </c>
      <c r="F1022" s="116" t="s">
        <v>2620</v>
      </c>
      <c r="G1022" s="115" t="s">
        <v>9862</v>
      </c>
      <c r="H1022" s="118" t="s">
        <v>9861</v>
      </c>
      <c r="I1022" s="118" t="s">
        <v>2619</v>
      </c>
    </row>
    <row r="1023" spans="1:9" x14ac:dyDescent="0.2">
      <c r="A1023" s="117" t="s">
        <v>9860</v>
      </c>
      <c r="B1023" s="131" t="s">
        <v>9860</v>
      </c>
      <c r="C1023" s="117" t="s">
        <v>1033</v>
      </c>
      <c r="D1023" s="116" t="s">
        <v>9859</v>
      </c>
      <c r="E1023" s="116" t="s">
        <v>2660</v>
      </c>
      <c r="F1023" s="116" t="s">
        <v>2615</v>
      </c>
      <c r="G1023" s="115" t="s">
        <v>184</v>
      </c>
      <c r="H1023" s="118" t="s">
        <v>9861</v>
      </c>
      <c r="I1023" s="118" t="s">
        <v>2619</v>
      </c>
    </row>
    <row r="1024" spans="1:9" x14ac:dyDescent="0.2">
      <c r="A1024" s="117" t="s">
        <v>10023</v>
      </c>
      <c r="B1024" s="131" t="s">
        <v>10023</v>
      </c>
      <c r="C1024" s="117" t="s">
        <v>1034</v>
      </c>
      <c r="D1024" s="116" t="s">
        <v>10022</v>
      </c>
      <c r="E1024" s="116" t="s">
        <v>3713</v>
      </c>
      <c r="F1024" s="116" t="s">
        <v>2615</v>
      </c>
      <c r="G1024" s="115" t="s">
        <v>185</v>
      </c>
      <c r="H1024" s="118" t="s">
        <v>10024</v>
      </c>
      <c r="I1024" s="118" t="s">
        <v>2619</v>
      </c>
    </row>
    <row r="1025" spans="1:9" x14ac:dyDescent="0.2">
      <c r="A1025" s="117" t="s">
        <v>10026</v>
      </c>
      <c r="B1025" s="131" t="s">
        <v>10026</v>
      </c>
      <c r="C1025" s="117" t="s">
        <v>1034</v>
      </c>
      <c r="D1025" s="116" t="s">
        <v>10022</v>
      </c>
      <c r="E1025" s="116" t="s">
        <v>3713</v>
      </c>
      <c r="F1025" s="116" t="s">
        <v>2716</v>
      </c>
      <c r="G1025" s="115" t="s">
        <v>10025</v>
      </c>
      <c r="H1025" s="118" t="s">
        <v>10024</v>
      </c>
      <c r="I1025" s="118" t="s">
        <v>2619</v>
      </c>
    </row>
    <row r="1026" spans="1:9" x14ac:dyDescent="0.2">
      <c r="A1026" s="117" t="s">
        <v>6780</v>
      </c>
      <c r="B1026" s="131" t="s">
        <v>6780</v>
      </c>
      <c r="C1026" s="117" t="s">
        <v>992</v>
      </c>
      <c r="D1026" s="116" t="s">
        <v>6091</v>
      </c>
      <c r="E1026" s="116" t="s">
        <v>3150</v>
      </c>
      <c r="F1026" s="116" t="s">
        <v>6778</v>
      </c>
      <c r="G1026" s="115" t="s">
        <v>6779</v>
      </c>
      <c r="H1026" s="118" t="s">
        <v>6097</v>
      </c>
      <c r="I1026" s="118" t="s">
        <v>2619</v>
      </c>
    </row>
    <row r="1027" spans="1:9" x14ac:dyDescent="0.2">
      <c r="A1027" s="117" t="s">
        <v>6786</v>
      </c>
      <c r="B1027" s="131" t="s">
        <v>6786</v>
      </c>
      <c r="C1027" s="117" t="s">
        <v>992</v>
      </c>
      <c r="D1027" s="116" t="s">
        <v>6091</v>
      </c>
      <c r="E1027" s="116" t="s">
        <v>3150</v>
      </c>
      <c r="F1027" s="116" t="s">
        <v>6784</v>
      </c>
      <c r="G1027" s="115" t="s">
        <v>6785</v>
      </c>
      <c r="H1027" s="118" t="s">
        <v>6097</v>
      </c>
      <c r="I1027" s="118" t="s">
        <v>2619</v>
      </c>
    </row>
    <row r="1028" spans="1:9" x14ac:dyDescent="0.2">
      <c r="A1028" s="117" t="s">
        <v>3823</v>
      </c>
      <c r="B1028" s="131" t="s">
        <v>3823</v>
      </c>
      <c r="C1028" s="117" t="s">
        <v>1550</v>
      </c>
      <c r="D1028" s="116" t="s">
        <v>3816</v>
      </c>
      <c r="E1028" s="116" t="s">
        <v>3415</v>
      </c>
      <c r="F1028" s="116" t="s">
        <v>2716</v>
      </c>
      <c r="G1028" s="115" t="s">
        <v>3822</v>
      </c>
      <c r="H1028" s="118" t="s">
        <v>3824</v>
      </c>
      <c r="I1028" s="118" t="s">
        <v>2619</v>
      </c>
    </row>
    <row r="1029" spans="1:9" x14ac:dyDescent="0.2">
      <c r="A1029" s="117" t="s">
        <v>3672</v>
      </c>
      <c r="B1029" s="131" t="s">
        <v>3672</v>
      </c>
      <c r="C1029" s="117" t="s">
        <v>1000</v>
      </c>
      <c r="D1029" s="116" t="s">
        <v>3652</v>
      </c>
      <c r="E1029" s="116" t="s">
        <v>3116</v>
      </c>
      <c r="F1029" s="116" t="s">
        <v>2653</v>
      </c>
      <c r="G1029" s="115" t="s">
        <v>3671</v>
      </c>
      <c r="H1029" s="118" t="s">
        <v>3673</v>
      </c>
      <c r="I1029" s="118" t="s">
        <v>2619</v>
      </c>
    </row>
    <row r="1030" spans="1:9" x14ac:dyDescent="0.2">
      <c r="A1030" s="117" t="s">
        <v>6459</v>
      </c>
      <c r="B1030" s="131" t="s">
        <v>6459</v>
      </c>
      <c r="C1030" s="117" t="s">
        <v>992</v>
      </c>
      <c r="D1030" s="116" t="s">
        <v>6091</v>
      </c>
      <c r="E1030" s="116" t="s">
        <v>3150</v>
      </c>
      <c r="F1030" s="116" t="s">
        <v>6457</v>
      </c>
      <c r="G1030" s="115" t="s">
        <v>6458</v>
      </c>
      <c r="H1030" s="118" t="s">
        <v>6097</v>
      </c>
      <c r="I1030" s="118" t="s">
        <v>2619</v>
      </c>
    </row>
    <row r="1031" spans="1:9" x14ac:dyDescent="0.2">
      <c r="A1031" s="117" t="s">
        <v>6789</v>
      </c>
      <c r="B1031" s="131" t="s">
        <v>6789</v>
      </c>
      <c r="C1031" s="117" t="s">
        <v>992</v>
      </c>
      <c r="D1031" s="116" t="s">
        <v>6091</v>
      </c>
      <c r="E1031" s="116" t="s">
        <v>3150</v>
      </c>
      <c r="F1031" s="116" t="s">
        <v>6787</v>
      </c>
      <c r="G1031" s="115" t="s">
        <v>6788</v>
      </c>
      <c r="H1031" s="118" t="s">
        <v>6097</v>
      </c>
      <c r="I1031" s="118" t="s">
        <v>2619</v>
      </c>
    </row>
    <row r="1032" spans="1:9" x14ac:dyDescent="0.2">
      <c r="A1032" s="117" t="s">
        <v>3771</v>
      </c>
      <c r="B1032" s="131" t="s">
        <v>3771</v>
      </c>
      <c r="C1032" s="117" t="s">
        <v>1082</v>
      </c>
      <c r="D1032" s="116" t="s">
        <v>3755</v>
      </c>
      <c r="E1032" s="116" t="s">
        <v>3116</v>
      </c>
      <c r="F1032" s="116" t="s">
        <v>2734</v>
      </c>
      <c r="G1032" s="115" t="s">
        <v>3770</v>
      </c>
      <c r="H1032" s="118" t="s">
        <v>3772</v>
      </c>
      <c r="I1032" s="118" t="s">
        <v>2619</v>
      </c>
    </row>
    <row r="1033" spans="1:9" x14ac:dyDescent="0.2">
      <c r="A1033" s="117" t="s">
        <v>11222</v>
      </c>
      <c r="B1033" s="131" t="s">
        <v>11222</v>
      </c>
      <c r="C1033" s="117" t="s">
        <v>1035</v>
      </c>
      <c r="D1033" s="116" t="s">
        <v>11214</v>
      </c>
      <c r="E1033" s="116" t="s">
        <v>3415</v>
      </c>
      <c r="F1033" s="116" t="s">
        <v>2669</v>
      </c>
      <c r="G1033" s="115" t="s">
        <v>11221</v>
      </c>
      <c r="H1033" s="118" t="s">
        <v>11216</v>
      </c>
      <c r="I1033" s="118" t="s">
        <v>2619</v>
      </c>
    </row>
    <row r="1034" spans="1:9" x14ac:dyDescent="0.2">
      <c r="A1034" s="117" t="s">
        <v>11215</v>
      </c>
      <c r="B1034" s="131" t="s">
        <v>11215</v>
      </c>
      <c r="C1034" s="117" t="s">
        <v>1035</v>
      </c>
      <c r="D1034" s="116" t="s">
        <v>11214</v>
      </c>
      <c r="E1034" s="116" t="s">
        <v>3415</v>
      </c>
      <c r="F1034" s="116" t="s">
        <v>2615</v>
      </c>
      <c r="G1034" s="115" t="s">
        <v>186</v>
      </c>
      <c r="H1034" s="118" t="s">
        <v>11216</v>
      </c>
      <c r="I1034" s="118" t="s">
        <v>2619</v>
      </c>
    </row>
    <row r="1035" spans="1:9" x14ac:dyDescent="0.2">
      <c r="A1035" s="117" t="s">
        <v>4815</v>
      </c>
      <c r="B1035" s="131" t="s">
        <v>4815</v>
      </c>
      <c r="C1035" s="117" t="s">
        <v>1040</v>
      </c>
      <c r="D1035" s="116" t="s">
        <v>4805</v>
      </c>
      <c r="E1035" s="116" t="s">
        <v>3415</v>
      </c>
      <c r="F1035" s="116" t="s">
        <v>2623</v>
      </c>
      <c r="G1035" s="115" t="s">
        <v>4814</v>
      </c>
      <c r="H1035" s="118" t="s">
        <v>4807</v>
      </c>
      <c r="I1035" s="118" t="s">
        <v>2619</v>
      </c>
    </row>
    <row r="1036" spans="1:9" x14ac:dyDescent="0.2">
      <c r="A1036" s="117" t="s">
        <v>2936</v>
      </c>
      <c r="B1036" s="131" t="s">
        <v>2936</v>
      </c>
      <c r="C1036" s="117" t="s">
        <v>1036</v>
      </c>
      <c r="D1036" s="116" t="s">
        <v>2935</v>
      </c>
      <c r="E1036" s="116" t="s">
        <v>2614</v>
      </c>
      <c r="F1036" s="116" t="s">
        <v>2615</v>
      </c>
      <c r="G1036" s="115" t="s">
        <v>187</v>
      </c>
      <c r="H1036" s="118" t="s">
        <v>2937</v>
      </c>
      <c r="I1036" s="118" t="s">
        <v>2619</v>
      </c>
    </row>
    <row r="1037" spans="1:9" x14ac:dyDescent="0.2">
      <c r="A1037" s="117" t="s">
        <v>2941</v>
      </c>
      <c r="B1037" s="131" t="s">
        <v>2941</v>
      </c>
      <c r="C1037" s="117" t="s">
        <v>1036</v>
      </c>
      <c r="D1037" s="116" t="s">
        <v>2935</v>
      </c>
      <c r="E1037" s="116" t="s">
        <v>2614</v>
      </c>
      <c r="F1037" s="116" t="s">
        <v>2623</v>
      </c>
      <c r="G1037" s="115" t="s">
        <v>2940</v>
      </c>
      <c r="H1037" s="118" t="s">
        <v>2937</v>
      </c>
      <c r="I1037" s="118" t="s">
        <v>2619</v>
      </c>
    </row>
    <row r="1038" spans="1:9" x14ac:dyDescent="0.2">
      <c r="A1038" s="117" t="s">
        <v>2939</v>
      </c>
      <c r="B1038" s="131" t="s">
        <v>2939</v>
      </c>
      <c r="C1038" s="117" t="s">
        <v>1036</v>
      </c>
      <c r="D1038" s="116" t="s">
        <v>2935</v>
      </c>
      <c r="E1038" s="116" t="s">
        <v>2614</v>
      </c>
      <c r="F1038" s="116" t="s">
        <v>2620</v>
      </c>
      <c r="G1038" s="115" t="s">
        <v>2938</v>
      </c>
      <c r="H1038" s="118" t="s">
        <v>2937</v>
      </c>
      <c r="I1038" s="118" t="s">
        <v>2619</v>
      </c>
    </row>
    <row r="1039" spans="1:9" x14ac:dyDescent="0.2">
      <c r="A1039" s="117" t="s">
        <v>12684</v>
      </c>
      <c r="B1039" s="131" t="s">
        <v>12684</v>
      </c>
      <c r="C1039" s="117" t="s">
        <v>1505</v>
      </c>
      <c r="D1039" s="116" t="s">
        <v>12678</v>
      </c>
      <c r="E1039" s="116" t="s">
        <v>3415</v>
      </c>
      <c r="F1039" s="116" t="s">
        <v>2716</v>
      </c>
      <c r="G1039" s="115" t="s">
        <v>12683</v>
      </c>
      <c r="H1039" s="118" t="s">
        <v>12680</v>
      </c>
      <c r="I1039" s="118" t="s">
        <v>2619</v>
      </c>
    </row>
    <row r="1040" spans="1:9" x14ac:dyDescent="0.2">
      <c r="A1040" s="117" t="s">
        <v>11549</v>
      </c>
      <c r="B1040" s="131" t="s">
        <v>11549</v>
      </c>
      <c r="C1040" s="117" t="s">
        <v>1703</v>
      </c>
      <c r="D1040" s="116" t="s">
        <v>11545</v>
      </c>
      <c r="E1040" s="116" t="s">
        <v>3116</v>
      </c>
      <c r="F1040" s="116" t="s">
        <v>2716</v>
      </c>
      <c r="G1040" s="115" t="s">
        <v>11548</v>
      </c>
      <c r="I1040" s="118" t="s">
        <v>2619</v>
      </c>
    </row>
    <row r="1041" spans="1:9" x14ac:dyDescent="0.2">
      <c r="A1041" s="117" t="s">
        <v>11547</v>
      </c>
      <c r="B1041" s="131" t="s">
        <v>11547</v>
      </c>
      <c r="C1041" s="117" t="s">
        <v>1703</v>
      </c>
      <c r="D1041" s="116" t="s">
        <v>11545</v>
      </c>
      <c r="E1041" s="116" t="s">
        <v>3116</v>
      </c>
      <c r="F1041" s="116" t="s">
        <v>2615</v>
      </c>
      <c r="G1041" s="115" t="s">
        <v>11546</v>
      </c>
      <c r="I1041" s="118" t="s">
        <v>2619</v>
      </c>
    </row>
    <row r="1042" spans="1:9" x14ac:dyDescent="0.2">
      <c r="A1042" s="117" t="s">
        <v>12751</v>
      </c>
      <c r="B1042" s="131" t="s">
        <v>12751</v>
      </c>
      <c r="C1042" s="117" t="s">
        <v>1433</v>
      </c>
      <c r="D1042" s="116" t="s">
        <v>12740</v>
      </c>
      <c r="E1042" s="116" t="s">
        <v>3150</v>
      </c>
      <c r="F1042" s="116" t="s">
        <v>12749</v>
      </c>
      <c r="G1042" s="115" t="s">
        <v>12750</v>
      </c>
      <c r="I1042" s="118" t="s">
        <v>2619</v>
      </c>
    </row>
    <row r="1043" spans="1:9" x14ac:dyDescent="0.2">
      <c r="A1043" s="117" t="s">
        <v>7581</v>
      </c>
      <c r="B1043" s="131" t="s">
        <v>7581</v>
      </c>
      <c r="C1043" s="117" t="s">
        <v>992</v>
      </c>
      <c r="D1043" s="116" t="s">
        <v>6091</v>
      </c>
      <c r="E1043" s="116" t="s">
        <v>3150</v>
      </c>
      <c r="F1043" s="116" t="s">
        <v>7579</v>
      </c>
      <c r="G1043" s="115" t="s">
        <v>7580</v>
      </c>
      <c r="H1043" s="118" t="s">
        <v>6097</v>
      </c>
      <c r="I1043" s="118" t="s">
        <v>2619</v>
      </c>
    </row>
    <row r="1044" spans="1:9" x14ac:dyDescent="0.2">
      <c r="A1044" s="117" t="s">
        <v>13649</v>
      </c>
      <c r="B1044" s="131" t="s">
        <v>13649</v>
      </c>
      <c r="C1044" s="117" t="s">
        <v>1429</v>
      </c>
      <c r="D1044" s="116" t="s">
        <v>13628</v>
      </c>
      <c r="E1044" s="116" t="s">
        <v>3415</v>
      </c>
      <c r="F1044" s="116" t="s">
        <v>3109</v>
      </c>
      <c r="G1044" s="115" t="s">
        <v>13648</v>
      </c>
      <c r="H1044" s="118" t="s">
        <v>13635</v>
      </c>
      <c r="I1044" s="118" t="s">
        <v>2619</v>
      </c>
    </row>
    <row r="1045" spans="1:9" x14ac:dyDescent="0.2">
      <c r="A1045" s="117" t="s">
        <v>13977</v>
      </c>
      <c r="B1045" s="131" t="s">
        <v>13977</v>
      </c>
      <c r="C1045" s="117" t="s">
        <v>1214</v>
      </c>
      <c r="D1045" s="116" t="s">
        <v>13973</v>
      </c>
      <c r="E1045" s="116" t="s">
        <v>3334</v>
      </c>
      <c r="F1045" s="116" t="s">
        <v>2638</v>
      </c>
      <c r="G1045" s="115" t="s">
        <v>13976</v>
      </c>
      <c r="H1045" s="118" t="s">
        <v>13975</v>
      </c>
      <c r="I1045" s="118" t="s">
        <v>2619</v>
      </c>
    </row>
    <row r="1046" spans="1:9" x14ac:dyDescent="0.2">
      <c r="A1046" s="117" t="s">
        <v>6792</v>
      </c>
      <c r="B1046" s="131" t="s">
        <v>6792</v>
      </c>
      <c r="C1046" s="117" t="s">
        <v>992</v>
      </c>
      <c r="D1046" s="116" t="s">
        <v>6091</v>
      </c>
      <c r="E1046" s="116" t="s">
        <v>3150</v>
      </c>
      <c r="F1046" s="116" t="s">
        <v>6790</v>
      </c>
      <c r="G1046" s="115" t="s">
        <v>6791</v>
      </c>
      <c r="H1046" s="118" t="s">
        <v>6097</v>
      </c>
      <c r="I1046" s="118" t="s">
        <v>2619</v>
      </c>
    </row>
    <row r="1047" spans="1:9" x14ac:dyDescent="0.2">
      <c r="A1047" s="117" t="s">
        <v>7933</v>
      </c>
      <c r="B1047" s="131" t="s">
        <v>7933</v>
      </c>
      <c r="C1047" s="117" t="s">
        <v>992</v>
      </c>
      <c r="D1047" s="116" t="s">
        <v>6091</v>
      </c>
      <c r="E1047" s="116" t="s">
        <v>3150</v>
      </c>
      <c r="F1047" s="116" t="s">
        <v>7931</v>
      </c>
      <c r="G1047" s="115" t="s">
        <v>7932</v>
      </c>
      <c r="H1047" s="118" t="s">
        <v>6097</v>
      </c>
      <c r="I1047" s="118" t="s">
        <v>2619</v>
      </c>
    </row>
    <row r="1048" spans="1:9" x14ac:dyDescent="0.2">
      <c r="A1048" s="117" t="s">
        <v>6203</v>
      </c>
      <c r="B1048" s="131" t="s">
        <v>6203</v>
      </c>
      <c r="C1048" s="117" t="s">
        <v>992</v>
      </c>
      <c r="D1048" s="116" t="s">
        <v>6091</v>
      </c>
      <c r="E1048" s="116" t="s">
        <v>3150</v>
      </c>
      <c r="F1048" s="116" t="s">
        <v>6201</v>
      </c>
      <c r="G1048" s="115" t="s">
        <v>6202</v>
      </c>
      <c r="H1048" s="118" t="s">
        <v>6097</v>
      </c>
      <c r="I1048" s="118" t="s">
        <v>2619</v>
      </c>
    </row>
    <row r="1049" spans="1:9" x14ac:dyDescent="0.2">
      <c r="A1049" s="117" t="s">
        <v>5082</v>
      </c>
      <c r="B1049" s="131" t="s">
        <v>5082</v>
      </c>
      <c r="C1049" s="117" t="s">
        <v>908</v>
      </c>
      <c r="D1049" s="116" t="s">
        <v>5073</v>
      </c>
      <c r="E1049" s="116" t="s">
        <v>3091</v>
      </c>
      <c r="F1049" s="116" t="s">
        <v>3022</v>
      </c>
      <c r="G1049" s="115" t="s">
        <v>5081</v>
      </c>
      <c r="H1049" s="118" t="s">
        <v>5077</v>
      </c>
      <c r="I1049" s="118" t="s">
        <v>2619</v>
      </c>
    </row>
    <row r="1050" spans="1:9" x14ac:dyDescent="0.2">
      <c r="A1050" s="117" t="s">
        <v>4573</v>
      </c>
      <c r="B1050" s="131" t="s">
        <v>4573</v>
      </c>
      <c r="C1050" s="117" t="s">
        <v>852</v>
      </c>
      <c r="D1050" s="116" t="s">
        <v>4561</v>
      </c>
      <c r="E1050" s="116" t="s">
        <v>3415</v>
      </c>
      <c r="F1050" s="116" t="s">
        <v>3022</v>
      </c>
      <c r="G1050" s="115" t="s">
        <v>4572</v>
      </c>
      <c r="I1050" s="118" t="s">
        <v>2619</v>
      </c>
    </row>
    <row r="1051" spans="1:9" x14ac:dyDescent="0.2">
      <c r="A1051" s="117" t="s">
        <v>11464</v>
      </c>
      <c r="B1051" s="131" t="s">
        <v>11464</v>
      </c>
      <c r="C1051" s="117" t="s">
        <v>14388</v>
      </c>
      <c r="D1051" s="116" t="s">
        <v>11455</v>
      </c>
      <c r="E1051" s="116" t="s">
        <v>3056</v>
      </c>
      <c r="F1051" s="116" t="s">
        <v>3022</v>
      </c>
      <c r="G1051" s="115" t="s">
        <v>11463</v>
      </c>
      <c r="I1051" s="118" t="s">
        <v>2619</v>
      </c>
    </row>
    <row r="1052" spans="1:9" x14ac:dyDescent="0.2">
      <c r="A1052" s="117" t="s">
        <v>12383</v>
      </c>
      <c r="B1052" s="131" t="s">
        <v>12383</v>
      </c>
      <c r="C1052" s="117" t="s">
        <v>1192</v>
      </c>
      <c r="D1052" s="116" t="s">
        <v>12362</v>
      </c>
      <c r="E1052" s="116" t="s">
        <v>2660</v>
      </c>
      <c r="F1052" s="116" t="s">
        <v>2708</v>
      </c>
      <c r="G1052" s="115" t="s">
        <v>12382</v>
      </c>
      <c r="H1052" s="118" t="s">
        <v>12364</v>
      </c>
      <c r="I1052" s="118" t="s">
        <v>2619</v>
      </c>
    </row>
    <row r="1053" spans="1:9" x14ac:dyDescent="0.2">
      <c r="A1053" s="117" t="s">
        <v>8683</v>
      </c>
      <c r="B1053" s="131" t="s">
        <v>8683</v>
      </c>
      <c r="C1053" s="117" t="s">
        <v>1536</v>
      </c>
      <c r="D1053" s="116" t="s">
        <v>8666</v>
      </c>
      <c r="E1053" s="116" t="s">
        <v>3415</v>
      </c>
      <c r="F1053" s="116" t="s">
        <v>2708</v>
      </c>
      <c r="G1053" s="115" t="s">
        <v>8682</v>
      </c>
      <c r="I1053" s="118" t="s">
        <v>2619</v>
      </c>
    </row>
    <row r="1054" spans="1:9" x14ac:dyDescent="0.2">
      <c r="A1054" s="117" t="s">
        <v>13569</v>
      </c>
      <c r="B1054" s="131" t="s">
        <v>13569</v>
      </c>
      <c r="C1054" s="117" t="s">
        <v>1037</v>
      </c>
      <c r="D1054" s="116" t="s">
        <v>13568</v>
      </c>
      <c r="E1054" s="116" t="s">
        <v>3415</v>
      </c>
      <c r="F1054" s="116" t="s">
        <v>2615</v>
      </c>
      <c r="G1054" s="115" t="s">
        <v>189</v>
      </c>
      <c r="H1054" s="118" t="s">
        <v>13570</v>
      </c>
      <c r="I1054" s="118" t="s">
        <v>2619</v>
      </c>
    </row>
    <row r="1055" spans="1:9" x14ac:dyDescent="0.2">
      <c r="A1055" s="117" t="s">
        <v>12069</v>
      </c>
      <c r="B1055" s="131" t="s">
        <v>12069</v>
      </c>
      <c r="C1055" s="117" t="s">
        <v>1066</v>
      </c>
      <c r="D1055" s="116" t="s">
        <v>12036</v>
      </c>
      <c r="E1055" s="116" t="s">
        <v>2614</v>
      </c>
      <c r="F1055" s="116" t="s">
        <v>3022</v>
      </c>
      <c r="G1055" s="115" t="s">
        <v>12068</v>
      </c>
      <c r="H1055" s="118" t="s">
        <v>12070</v>
      </c>
      <c r="I1055" s="118" t="s">
        <v>2619</v>
      </c>
    </row>
    <row r="1056" spans="1:9" x14ac:dyDescent="0.2">
      <c r="A1056" s="117" t="s">
        <v>4241</v>
      </c>
      <c r="B1056" s="131" t="s">
        <v>4241</v>
      </c>
      <c r="C1056" s="117" t="s">
        <v>990</v>
      </c>
      <c r="D1056" s="116" t="s">
        <v>4208</v>
      </c>
      <c r="E1056" s="116" t="s">
        <v>3415</v>
      </c>
      <c r="F1056" s="116" t="s">
        <v>3022</v>
      </c>
      <c r="G1056" s="115" t="s">
        <v>4240</v>
      </c>
      <c r="I1056" s="118" t="s">
        <v>2619</v>
      </c>
    </row>
    <row r="1057" spans="1:9" x14ac:dyDescent="0.2">
      <c r="A1057" s="117" t="s">
        <v>6795</v>
      </c>
      <c r="B1057" s="131" t="s">
        <v>6795</v>
      </c>
      <c r="C1057" s="117" t="s">
        <v>992</v>
      </c>
      <c r="D1057" s="116" t="s">
        <v>6091</v>
      </c>
      <c r="E1057" s="116" t="s">
        <v>3150</v>
      </c>
      <c r="F1057" s="116" t="s">
        <v>6793</v>
      </c>
      <c r="G1057" s="115" t="s">
        <v>6794</v>
      </c>
      <c r="H1057" s="118" t="s">
        <v>6097</v>
      </c>
      <c r="I1057" s="118" t="s">
        <v>2619</v>
      </c>
    </row>
    <row r="1058" spans="1:9" x14ac:dyDescent="0.2">
      <c r="A1058" s="117" t="s">
        <v>12515</v>
      </c>
      <c r="B1058" s="131" t="s">
        <v>12515</v>
      </c>
      <c r="C1058" s="117" t="s">
        <v>1038</v>
      </c>
      <c r="D1058" s="116" t="s">
        <v>12511</v>
      </c>
      <c r="E1058" s="116" t="s">
        <v>2660</v>
      </c>
      <c r="F1058" s="116" t="s">
        <v>2620</v>
      </c>
      <c r="G1058" s="115" t="s">
        <v>12514</v>
      </c>
      <c r="H1058" s="118" t="s">
        <v>12513</v>
      </c>
      <c r="I1058" s="118" t="s">
        <v>2619</v>
      </c>
    </row>
    <row r="1059" spans="1:9" x14ac:dyDescent="0.2">
      <c r="A1059" s="117" t="s">
        <v>12512</v>
      </c>
      <c r="B1059" s="131" t="s">
        <v>12512</v>
      </c>
      <c r="C1059" s="117" t="s">
        <v>1038</v>
      </c>
      <c r="D1059" s="116" t="s">
        <v>12511</v>
      </c>
      <c r="E1059" s="116" t="s">
        <v>2660</v>
      </c>
      <c r="F1059" s="116" t="s">
        <v>2615</v>
      </c>
      <c r="G1059" s="115" t="s">
        <v>190</v>
      </c>
      <c r="H1059" s="118" t="s">
        <v>12513</v>
      </c>
      <c r="I1059" s="118" t="s">
        <v>2619</v>
      </c>
    </row>
    <row r="1060" spans="1:9" x14ac:dyDescent="0.2">
      <c r="A1060" s="117" t="s">
        <v>3321</v>
      </c>
      <c r="B1060" s="131" t="s">
        <v>3321</v>
      </c>
      <c r="C1060" s="117" t="s">
        <v>1048</v>
      </c>
      <c r="D1060" s="116" t="s">
        <v>3311</v>
      </c>
      <c r="E1060" s="116" t="s">
        <v>2614</v>
      </c>
      <c r="F1060" s="116" t="s">
        <v>3022</v>
      </c>
      <c r="G1060" s="115" t="s">
        <v>3320</v>
      </c>
      <c r="H1060" s="118" t="s">
        <v>3313</v>
      </c>
      <c r="I1060" s="118" t="s">
        <v>2619</v>
      </c>
    </row>
    <row r="1061" spans="1:9" x14ac:dyDescent="0.2">
      <c r="A1061" s="117" t="s">
        <v>4777</v>
      </c>
      <c r="B1061" s="131" t="s">
        <v>4777</v>
      </c>
      <c r="C1061" s="117" t="s">
        <v>1039</v>
      </c>
      <c r="D1061" s="116" t="s">
        <v>4776</v>
      </c>
      <c r="E1061" s="116" t="s">
        <v>3415</v>
      </c>
      <c r="F1061" s="116" t="s">
        <v>2615</v>
      </c>
      <c r="G1061" s="115" t="s">
        <v>191</v>
      </c>
      <c r="H1061" s="118" t="s">
        <v>4778</v>
      </c>
      <c r="I1061" s="118" t="s">
        <v>2619</v>
      </c>
    </row>
    <row r="1062" spans="1:9" x14ac:dyDescent="0.2">
      <c r="A1062" s="117" t="s">
        <v>4806</v>
      </c>
      <c r="B1062" s="131" t="s">
        <v>4806</v>
      </c>
      <c r="C1062" s="117" t="s">
        <v>1040</v>
      </c>
      <c r="D1062" s="116" t="s">
        <v>4805</v>
      </c>
      <c r="E1062" s="116" t="s">
        <v>3415</v>
      </c>
      <c r="F1062" s="116" t="s">
        <v>2615</v>
      </c>
      <c r="G1062" s="115" t="s">
        <v>192</v>
      </c>
      <c r="H1062" s="118" t="s">
        <v>4807</v>
      </c>
      <c r="I1062" s="118" t="s">
        <v>2619</v>
      </c>
    </row>
    <row r="1063" spans="1:9" x14ac:dyDescent="0.2">
      <c r="A1063" s="117" t="s">
        <v>13615</v>
      </c>
      <c r="B1063" s="131" t="s">
        <v>13615</v>
      </c>
      <c r="C1063" s="117" t="s">
        <v>1059</v>
      </c>
      <c r="D1063" s="116" t="s">
        <v>13602</v>
      </c>
      <c r="E1063" s="116" t="s">
        <v>3415</v>
      </c>
      <c r="F1063" s="116" t="s">
        <v>2644</v>
      </c>
      <c r="G1063" s="115" t="s">
        <v>13614</v>
      </c>
      <c r="H1063" s="118" t="s">
        <v>13606</v>
      </c>
      <c r="I1063" s="118" t="s">
        <v>2619</v>
      </c>
    </row>
    <row r="1064" spans="1:9" x14ac:dyDescent="0.2">
      <c r="A1064" s="117" t="s">
        <v>3114</v>
      </c>
      <c r="B1064" s="131" t="s">
        <v>3114</v>
      </c>
      <c r="C1064" s="117" t="s">
        <v>1160</v>
      </c>
      <c r="D1064" s="116" t="s">
        <v>3084</v>
      </c>
      <c r="E1064" s="116" t="s">
        <v>2660</v>
      </c>
      <c r="F1064" s="116" t="s">
        <v>3112</v>
      </c>
      <c r="G1064" s="115" t="s">
        <v>3113</v>
      </c>
      <c r="H1064" s="118" t="s">
        <v>3086</v>
      </c>
      <c r="I1064" s="118" t="s">
        <v>2619</v>
      </c>
    </row>
    <row r="1065" spans="1:9" x14ac:dyDescent="0.2">
      <c r="A1065" s="117" t="s">
        <v>10176</v>
      </c>
      <c r="B1065" s="131" t="s">
        <v>10176</v>
      </c>
      <c r="C1065" s="117" t="s">
        <v>1041</v>
      </c>
      <c r="D1065" s="116" t="s">
        <v>10168</v>
      </c>
      <c r="E1065" s="116" t="s">
        <v>2660</v>
      </c>
      <c r="F1065" s="116" t="s">
        <v>2716</v>
      </c>
      <c r="G1065" s="115" t="s">
        <v>10175</v>
      </c>
      <c r="H1065" s="118" t="s">
        <v>10170</v>
      </c>
      <c r="I1065" s="118" t="s">
        <v>2619</v>
      </c>
    </row>
    <row r="1066" spans="1:9" x14ac:dyDescent="0.2">
      <c r="A1066" s="117" t="s">
        <v>10172</v>
      </c>
      <c r="B1066" s="131" t="s">
        <v>10172</v>
      </c>
      <c r="C1066" s="117" t="s">
        <v>1041</v>
      </c>
      <c r="D1066" s="116" t="s">
        <v>10168</v>
      </c>
      <c r="E1066" s="116" t="s">
        <v>2660</v>
      </c>
      <c r="F1066" s="116" t="s">
        <v>2620</v>
      </c>
      <c r="G1066" s="115" t="s">
        <v>10171</v>
      </c>
      <c r="H1066" s="118" t="s">
        <v>10170</v>
      </c>
      <c r="I1066" s="118" t="s">
        <v>2619</v>
      </c>
    </row>
    <row r="1067" spans="1:9" x14ac:dyDescent="0.2">
      <c r="A1067" s="117" t="s">
        <v>10174</v>
      </c>
      <c r="B1067" s="131" t="s">
        <v>10174</v>
      </c>
      <c r="C1067" s="117" t="s">
        <v>1041</v>
      </c>
      <c r="D1067" s="116" t="s">
        <v>10168</v>
      </c>
      <c r="E1067" s="116" t="s">
        <v>2660</v>
      </c>
      <c r="F1067" s="116" t="s">
        <v>2638</v>
      </c>
      <c r="G1067" s="115" t="s">
        <v>10173</v>
      </c>
      <c r="H1067" s="118" t="s">
        <v>10170</v>
      </c>
      <c r="I1067" s="118" t="s">
        <v>2619</v>
      </c>
    </row>
    <row r="1068" spans="1:9" x14ac:dyDescent="0.2">
      <c r="A1068" s="117" t="s">
        <v>10169</v>
      </c>
      <c r="B1068" s="131" t="s">
        <v>10169</v>
      </c>
      <c r="C1068" s="117" t="s">
        <v>1041</v>
      </c>
      <c r="D1068" s="116" t="s">
        <v>10168</v>
      </c>
      <c r="E1068" s="116" t="s">
        <v>2660</v>
      </c>
      <c r="F1068" s="116" t="s">
        <v>2615</v>
      </c>
      <c r="G1068" s="115" t="s">
        <v>193</v>
      </c>
      <c r="H1068" s="118" t="s">
        <v>10170</v>
      </c>
      <c r="I1068" s="118" t="s">
        <v>2619</v>
      </c>
    </row>
    <row r="1069" spans="1:9" x14ac:dyDescent="0.2">
      <c r="A1069" s="117" t="s">
        <v>10646</v>
      </c>
      <c r="B1069" s="131" t="s">
        <v>10646</v>
      </c>
      <c r="C1069" s="117" t="s">
        <v>1042</v>
      </c>
      <c r="D1069" s="116" t="s">
        <v>10645</v>
      </c>
      <c r="E1069" s="116" t="s">
        <v>2614</v>
      </c>
      <c r="F1069" s="116" t="s">
        <v>2615</v>
      </c>
      <c r="G1069" s="115" t="s">
        <v>194</v>
      </c>
      <c r="H1069" s="118" t="s">
        <v>10647</v>
      </c>
      <c r="I1069" s="118" t="s">
        <v>2619</v>
      </c>
    </row>
    <row r="1070" spans="1:9" x14ac:dyDescent="0.2">
      <c r="A1070" s="117" t="s">
        <v>10653</v>
      </c>
      <c r="B1070" s="131" t="s">
        <v>10653</v>
      </c>
      <c r="C1070" s="117" t="s">
        <v>1042</v>
      </c>
      <c r="D1070" s="116" t="s">
        <v>10645</v>
      </c>
      <c r="E1070" s="116" t="s">
        <v>2614</v>
      </c>
      <c r="F1070" s="116" t="s">
        <v>2623</v>
      </c>
      <c r="G1070" s="115" t="s">
        <v>10652</v>
      </c>
      <c r="H1070" s="118" t="s">
        <v>10647</v>
      </c>
      <c r="I1070" s="118" t="s">
        <v>2619</v>
      </c>
    </row>
    <row r="1071" spans="1:9" x14ac:dyDescent="0.2">
      <c r="A1071" s="117" t="s">
        <v>10651</v>
      </c>
      <c r="B1071" s="131" t="s">
        <v>10651</v>
      </c>
      <c r="C1071" s="117" t="s">
        <v>1042</v>
      </c>
      <c r="D1071" s="116" t="s">
        <v>10645</v>
      </c>
      <c r="E1071" s="116" t="s">
        <v>2614</v>
      </c>
      <c r="F1071" s="116" t="s">
        <v>2638</v>
      </c>
      <c r="G1071" s="115" t="s">
        <v>10650</v>
      </c>
      <c r="H1071" s="118" t="s">
        <v>10647</v>
      </c>
      <c r="I1071" s="118" t="s">
        <v>2619</v>
      </c>
    </row>
    <row r="1072" spans="1:9" x14ac:dyDescent="0.2">
      <c r="A1072" s="117" t="s">
        <v>10649</v>
      </c>
      <c r="B1072" s="131" t="s">
        <v>10649</v>
      </c>
      <c r="C1072" s="117" t="s">
        <v>1042</v>
      </c>
      <c r="D1072" s="116" t="s">
        <v>10645</v>
      </c>
      <c r="E1072" s="116" t="s">
        <v>2614</v>
      </c>
      <c r="F1072" s="116" t="s">
        <v>2620</v>
      </c>
      <c r="G1072" s="115" t="s">
        <v>10648</v>
      </c>
      <c r="H1072" s="118" t="s">
        <v>10647</v>
      </c>
      <c r="I1072" s="118" t="s">
        <v>2619</v>
      </c>
    </row>
    <row r="1073" spans="1:9" x14ac:dyDescent="0.2">
      <c r="A1073" s="117" t="s">
        <v>6798</v>
      </c>
      <c r="B1073" s="131" t="s">
        <v>6798</v>
      </c>
      <c r="C1073" s="117" t="s">
        <v>992</v>
      </c>
      <c r="D1073" s="116" t="s">
        <v>6091</v>
      </c>
      <c r="E1073" s="116" t="s">
        <v>3150</v>
      </c>
      <c r="F1073" s="116" t="s">
        <v>6796</v>
      </c>
      <c r="G1073" s="115" t="s">
        <v>6797</v>
      </c>
      <c r="H1073" s="118" t="s">
        <v>6097</v>
      </c>
      <c r="I1073" s="118" t="s">
        <v>2619</v>
      </c>
    </row>
    <row r="1074" spans="1:9" x14ac:dyDescent="0.2">
      <c r="A1074" s="117" t="s">
        <v>4492</v>
      </c>
      <c r="B1074" s="131" t="s">
        <v>4492</v>
      </c>
      <c r="C1074" s="117" t="s">
        <v>1376</v>
      </c>
      <c r="D1074" s="116" t="s">
        <v>4486</v>
      </c>
      <c r="E1074" s="116" t="s">
        <v>3415</v>
      </c>
      <c r="F1074" s="116" t="s">
        <v>2623</v>
      </c>
      <c r="G1074" s="115" t="s">
        <v>4491</v>
      </c>
      <c r="H1074" s="118" t="s">
        <v>4488</v>
      </c>
      <c r="I1074" s="118" t="s">
        <v>2619</v>
      </c>
    </row>
    <row r="1075" spans="1:9" x14ac:dyDescent="0.2">
      <c r="A1075" s="117" t="s">
        <v>3330</v>
      </c>
      <c r="B1075" s="131" t="s">
        <v>3330</v>
      </c>
      <c r="C1075" s="117" t="s">
        <v>1674</v>
      </c>
      <c r="D1075" s="116" t="s">
        <v>3322</v>
      </c>
      <c r="E1075" s="116" t="s">
        <v>2614</v>
      </c>
      <c r="F1075" s="116" t="s">
        <v>2641</v>
      </c>
      <c r="G1075" s="115" t="s">
        <v>3329</v>
      </c>
      <c r="H1075" s="118" t="s">
        <v>3324</v>
      </c>
      <c r="I1075" s="118" t="s">
        <v>2619</v>
      </c>
    </row>
    <row r="1076" spans="1:9" x14ac:dyDescent="0.2">
      <c r="A1076" s="117" t="s">
        <v>12131</v>
      </c>
      <c r="B1076" s="131" t="s">
        <v>12131</v>
      </c>
      <c r="C1076" s="117" t="s">
        <v>997</v>
      </c>
      <c r="D1076" s="116" t="s">
        <v>12106</v>
      </c>
      <c r="E1076" s="116" t="s">
        <v>2614</v>
      </c>
      <c r="F1076" s="116" t="s">
        <v>3193</v>
      </c>
      <c r="G1076" s="115" t="s">
        <v>12130</v>
      </c>
      <c r="H1076" s="118" t="s">
        <v>12132</v>
      </c>
      <c r="I1076" s="118" t="s">
        <v>2619</v>
      </c>
    </row>
    <row r="1077" spans="1:9" x14ac:dyDescent="0.2">
      <c r="A1077" s="117" t="s">
        <v>8214</v>
      </c>
      <c r="B1077" s="131" t="s">
        <v>8214</v>
      </c>
      <c r="C1077" s="117" t="s">
        <v>994</v>
      </c>
      <c r="D1077" s="116" t="s">
        <v>8206</v>
      </c>
      <c r="E1077" s="116" t="s">
        <v>2614</v>
      </c>
      <c r="F1077" s="116" t="s">
        <v>2641</v>
      </c>
      <c r="G1077" s="115" t="s">
        <v>8213</v>
      </c>
      <c r="H1077" s="118" t="s">
        <v>8215</v>
      </c>
      <c r="I1077" s="118" t="s">
        <v>2619</v>
      </c>
    </row>
    <row r="1078" spans="1:9" x14ac:dyDescent="0.2">
      <c r="A1078" s="117" t="s">
        <v>13175</v>
      </c>
      <c r="B1078" s="131" t="s">
        <v>13175</v>
      </c>
      <c r="C1078" s="117" t="s">
        <v>891</v>
      </c>
      <c r="D1078" s="116" t="s">
        <v>13168</v>
      </c>
      <c r="E1078" s="116" t="s">
        <v>3415</v>
      </c>
      <c r="F1078" s="116" t="s">
        <v>2669</v>
      </c>
      <c r="G1078" s="115" t="s">
        <v>8213</v>
      </c>
      <c r="H1078" s="118" t="s">
        <v>13170</v>
      </c>
      <c r="I1078" s="118" t="s">
        <v>2619</v>
      </c>
    </row>
    <row r="1079" spans="1:9" x14ac:dyDescent="0.2">
      <c r="A1079" s="117" t="s">
        <v>9874</v>
      </c>
      <c r="B1079" s="131" t="s">
        <v>9874</v>
      </c>
      <c r="C1079" s="117" t="s">
        <v>1461</v>
      </c>
      <c r="D1079" s="116" t="s">
        <v>9866</v>
      </c>
      <c r="E1079" s="116" t="s">
        <v>3415</v>
      </c>
      <c r="F1079" s="116" t="s">
        <v>2656</v>
      </c>
      <c r="G1079" s="115" t="s">
        <v>9873</v>
      </c>
      <c r="I1079" s="118" t="s">
        <v>2619</v>
      </c>
    </row>
    <row r="1080" spans="1:9" x14ac:dyDescent="0.2">
      <c r="A1080" s="117" t="s">
        <v>13526</v>
      </c>
      <c r="B1080" s="131" t="s">
        <v>13526</v>
      </c>
      <c r="C1080" s="117" t="s">
        <v>1569</v>
      </c>
      <c r="D1080" s="116" t="s">
        <v>13433</v>
      </c>
      <c r="E1080" s="116" t="s">
        <v>3150</v>
      </c>
      <c r="F1080" s="116" t="s">
        <v>5360</v>
      </c>
      <c r="G1080" s="115" t="s">
        <v>13525</v>
      </c>
      <c r="H1080" s="118" t="s">
        <v>13527</v>
      </c>
      <c r="I1080" s="118" t="s">
        <v>2619</v>
      </c>
    </row>
    <row r="1081" spans="1:9" x14ac:dyDescent="0.2">
      <c r="A1081" s="117" t="s">
        <v>6456</v>
      </c>
      <c r="B1081" s="131" t="s">
        <v>6456</v>
      </c>
      <c r="C1081" s="117" t="s">
        <v>992</v>
      </c>
      <c r="D1081" s="116" t="s">
        <v>6091</v>
      </c>
      <c r="E1081" s="116" t="s">
        <v>3150</v>
      </c>
      <c r="F1081" s="116" t="s">
        <v>6454</v>
      </c>
      <c r="G1081" s="115" t="s">
        <v>6455</v>
      </c>
      <c r="H1081" s="118" t="s">
        <v>6097</v>
      </c>
      <c r="I1081" s="118" t="s">
        <v>2619</v>
      </c>
    </row>
    <row r="1082" spans="1:9" x14ac:dyDescent="0.2">
      <c r="A1082" s="117" t="s">
        <v>8702</v>
      </c>
      <c r="B1082" s="131" t="s">
        <v>8702</v>
      </c>
      <c r="C1082" s="117" t="s">
        <v>1043</v>
      </c>
      <c r="D1082" s="116" t="s">
        <v>8701</v>
      </c>
      <c r="E1082" s="116" t="s">
        <v>3415</v>
      </c>
      <c r="F1082" s="116" t="s">
        <v>2615</v>
      </c>
      <c r="G1082" s="115" t="s">
        <v>195</v>
      </c>
      <c r="H1082" s="118" t="s">
        <v>8703</v>
      </c>
      <c r="I1082" s="118" t="s">
        <v>2619</v>
      </c>
    </row>
    <row r="1083" spans="1:9" x14ac:dyDescent="0.2">
      <c r="A1083" s="117" t="s">
        <v>5931</v>
      </c>
      <c r="B1083" s="131" t="s">
        <v>5931</v>
      </c>
      <c r="C1083" s="117" t="s">
        <v>1341</v>
      </c>
      <c r="D1083" s="116" t="s">
        <v>5921</v>
      </c>
      <c r="E1083" s="116" t="s">
        <v>3415</v>
      </c>
      <c r="F1083" s="116" t="s">
        <v>2708</v>
      </c>
      <c r="G1083" s="115" t="s">
        <v>5930</v>
      </c>
      <c r="H1083" s="118" t="s">
        <v>5932</v>
      </c>
      <c r="I1083" s="118" t="s">
        <v>2619</v>
      </c>
    </row>
    <row r="1084" spans="1:9" x14ac:dyDescent="0.2">
      <c r="A1084" s="117" t="s">
        <v>3800</v>
      </c>
      <c r="B1084" s="131" t="s">
        <v>3800</v>
      </c>
      <c r="C1084" s="117" t="s">
        <v>1082</v>
      </c>
      <c r="D1084" s="116" t="s">
        <v>3755</v>
      </c>
      <c r="E1084" s="116" t="s">
        <v>3116</v>
      </c>
      <c r="F1084" s="116" t="s">
        <v>3193</v>
      </c>
      <c r="G1084" s="115" t="s">
        <v>3799</v>
      </c>
      <c r="H1084" s="118" t="s">
        <v>3801</v>
      </c>
      <c r="I1084" s="118" t="s">
        <v>2619</v>
      </c>
    </row>
    <row r="1085" spans="1:9" x14ac:dyDescent="0.2">
      <c r="A1085" s="117" t="s">
        <v>4424</v>
      </c>
      <c r="B1085" s="131" t="s">
        <v>4424</v>
      </c>
      <c r="C1085" s="117" t="s">
        <v>1591</v>
      </c>
      <c r="D1085" s="116" t="s">
        <v>4419</v>
      </c>
      <c r="E1085" s="116" t="s">
        <v>3415</v>
      </c>
      <c r="F1085" s="116" t="s">
        <v>2716</v>
      </c>
      <c r="G1085" s="115" t="s">
        <v>4423</v>
      </c>
      <c r="H1085" s="118" t="s">
        <v>4425</v>
      </c>
      <c r="I1085" s="118" t="s">
        <v>2619</v>
      </c>
    </row>
    <row r="1086" spans="1:9" x14ac:dyDescent="0.2">
      <c r="A1086" s="117" t="s">
        <v>5336</v>
      </c>
      <c r="B1086" s="131" t="s">
        <v>5336</v>
      </c>
      <c r="C1086" s="117" t="s">
        <v>976</v>
      </c>
      <c r="D1086" s="116" t="s">
        <v>5318</v>
      </c>
      <c r="E1086" s="116" t="s">
        <v>2614</v>
      </c>
      <c r="F1086" s="116" t="s">
        <v>2818</v>
      </c>
      <c r="G1086" s="115" t="s">
        <v>5335</v>
      </c>
      <c r="H1086" s="118" t="s">
        <v>5323</v>
      </c>
      <c r="I1086" s="118" t="s">
        <v>2619</v>
      </c>
    </row>
    <row r="1087" spans="1:9" x14ac:dyDescent="0.2">
      <c r="A1087" s="117" t="s">
        <v>14123</v>
      </c>
      <c r="B1087" s="131" t="s">
        <v>14123</v>
      </c>
      <c r="C1087" s="117" t="s">
        <v>1590</v>
      </c>
      <c r="D1087" s="116" t="s">
        <v>14110</v>
      </c>
      <c r="E1087" s="116" t="s">
        <v>3415</v>
      </c>
      <c r="F1087" s="116" t="s">
        <v>2653</v>
      </c>
      <c r="G1087" s="115" t="s">
        <v>14122</v>
      </c>
      <c r="H1087" s="118" t="s">
        <v>14112</v>
      </c>
      <c r="I1087" s="118" t="s">
        <v>2619</v>
      </c>
    </row>
    <row r="1088" spans="1:9" x14ac:dyDescent="0.2">
      <c r="A1088" s="117" t="s">
        <v>4498</v>
      </c>
      <c r="B1088" s="131" t="s">
        <v>4498</v>
      </c>
      <c r="C1088" s="117" t="s">
        <v>1376</v>
      </c>
      <c r="D1088" s="116" t="s">
        <v>4486</v>
      </c>
      <c r="E1088" s="116" t="s">
        <v>3415</v>
      </c>
      <c r="F1088" s="116" t="s">
        <v>2734</v>
      </c>
      <c r="G1088" s="115" t="s">
        <v>4497</v>
      </c>
      <c r="H1088" s="118" t="s">
        <v>4488</v>
      </c>
      <c r="I1088" s="118" t="s">
        <v>2619</v>
      </c>
    </row>
    <row r="1089" spans="1:9" x14ac:dyDescent="0.2">
      <c r="A1089" s="117" t="s">
        <v>12772</v>
      </c>
      <c r="B1089" s="131" t="s">
        <v>12772</v>
      </c>
      <c r="C1089" s="117" t="s">
        <v>1433</v>
      </c>
      <c r="D1089" s="116" t="s">
        <v>12740</v>
      </c>
      <c r="E1089" s="116" t="s">
        <v>3150</v>
      </c>
      <c r="F1089" s="116" t="s">
        <v>3103</v>
      </c>
      <c r="G1089" s="115" t="s">
        <v>12771</v>
      </c>
      <c r="H1089" s="118" t="s">
        <v>12742</v>
      </c>
      <c r="I1089" s="118" t="s">
        <v>2619</v>
      </c>
    </row>
    <row r="1090" spans="1:9" x14ac:dyDescent="0.2">
      <c r="A1090" s="117" t="s">
        <v>3794</v>
      </c>
      <c r="B1090" s="131" t="s">
        <v>3794</v>
      </c>
      <c r="C1090" s="117" t="s">
        <v>1082</v>
      </c>
      <c r="D1090" s="116" t="s">
        <v>3755</v>
      </c>
      <c r="E1090" s="116" t="s">
        <v>3116</v>
      </c>
      <c r="F1090" s="116" t="s">
        <v>3190</v>
      </c>
      <c r="G1090" s="115" t="s">
        <v>3793</v>
      </c>
      <c r="H1090" s="118" t="s">
        <v>3795</v>
      </c>
      <c r="I1090" s="118" t="s">
        <v>2619</v>
      </c>
    </row>
    <row r="1091" spans="1:9" x14ac:dyDescent="0.2">
      <c r="A1091" s="117" t="s">
        <v>5929</v>
      </c>
      <c r="B1091" s="131" t="s">
        <v>5929</v>
      </c>
      <c r="C1091" s="117" t="s">
        <v>1341</v>
      </c>
      <c r="D1091" s="116" t="s">
        <v>5921</v>
      </c>
      <c r="E1091" s="116" t="s">
        <v>3415</v>
      </c>
      <c r="F1091" s="116" t="s">
        <v>2644</v>
      </c>
      <c r="G1091" s="115" t="s">
        <v>5928</v>
      </c>
      <c r="H1091" s="118" t="s">
        <v>5923</v>
      </c>
      <c r="I1091" s="118" t="s">
        <v>2619</v>
      </c>
    </row>
    <row r="1092" spans="1:9" x14ac:dyDescent="0.2">
      <c r="A1092" s="117" t="s">
        <v>5393</v>
      </c>
      <c r="B1092" s="131" t="s">
        <v>5393</v>
      </c>
      <c r="C1092" s="117" t="s">
        <v>1624</v>
      </c>
      <c r="D1092" s="116" t="s">
        <v>5381</v>
      </c>
      <c r="E1092" s="116" t="s">
        <v>2660</v>
      </c>
      <c r="F1092" s="116" t="s">
        <v>2656</v>
      </c>
      <c r="G1092" s="115" t="s">
        <v>5392</v>
      </c>
      <c r="H1092" s="118" t="s">
        <v>5383</v>
      </c>
      <c r="I1092" s="118" t="s">
        <v>2619</v>
      </c>
    </row>
    <row r="1093" spans="1:9" x14ac:dyDescent="0.2">
      <c r="A1093" s="117" t="s">
        <v>2682</v>
      </c>
      <c r="B1093" s="131" t="s">
        <v>2682</v>
      </c>
      <c r="C1093" s="117" t="s">
        <v>1469</v>
      </c>
      <c r="D1093" s="116" t="s">
        <v>2659</v>
      </c>
      <c r="E1093" s="116" t="s">
        <v>2660</v>
      </c>
      <c r="F1093" s="116" t="s">
        <v>2680</v>
      </c>
      <c r="G1093" s="115" t="s">
        <v>2681</v>
      </c>
      <c r="I1093" s="118" t="s">
        <v>2619</v>
      </c>
    </row>
    <row r="1094" spans="1:9" x14ac:dyDescent="0.2">
      <c r="A1094" s="117" t="s">
        <v>12785</v>
      </c>
      <c r="B1094" s="131" t="s">
        <v>12785</v>
      </c>
      <c r="C1094" s="117" t="s">
        <v>1433</v>
      </c>
      <c r="D1094" s="116" t="s">
        <v>12740</v>
      </c>
      <c r="E1094" s="116" t="s">
        <v>3150</v>
      </c>
      <c r="F1094" s="116" t="s">
        <v>3211</v>
      </c>
      <c r="G1094" s="115" t="s">
        <v>12784</v>
      </c>
      <c r="H1094" s="118" t="s">
        <v>12742</v>
      </c>
      <c r="I1094" s="118" t="s">
        <v>2619</v>
      </c>
    </row>
    <row r="1095" spans="1:9" x14ac:dyDescent="0.2">
      <c r="A1095" s="117" t="s">
        <v>14324</v>
      </c>
      <c r="B1095" s="131" t="s">
        <v>14324</v>
      </c>
      <c r="C1095" s="117" t="s">
        <v>1626</v>
      </c>
      <c r="D1095" s="116" t="s">
        <v>14280</v>
      </c>
      <c r="E1095" s="116" t="s">
        <v>2614</v>
      </c>
      <c r="F1095" s="116" t="s">
        <v>2708</v>
      </c>
      <c r="G1095" s="115" t="s">
        <v>14323</v>
      </c>
      <c r="H1095" s="118" t="s">
        <v>14282</v>
      </c>
      <c r="I1095" s="118" t="s">
        <v>2619</v>
      </c>
    </row>
    <row r="1096" spans="1:9" x14ac:dyDescent="0.2">
      <c r="A1096" s="117" t="s">
        <v>6801</v>
      </c>
      <c r="B1096" s="131" t="s">
        <v>6801</v>
      </c>
      <c r="C1096" s="117" t="s">
        <v>992</v>
      </c>
      <c r="D1096" s="116" t="s">
        <v>6091</v>
      </c>
      <c r="E1096" s="116" t="s">
        <v>3150</v>
      </c>
      <c r="F1096" s="116" t="s">
        <v>6799</v>
      </c>
      <c r="G1096" s="115" t="s">
        <v>6800</v>
      </c>
      <c r="H1096" s="118" t="s">
        <v>6097</v>
      </c>
      <c r="I1096" s="118" t="s">
        <v>2619</v>
      </c>
    </row>
    <row r="1097" spans="1:9" x14ac:dyDescent="0.2">
      <c r="A1097" s="117" t="s">
        <v>14173</v>
      </c>
      <c r="B1097" s="131" t="s">
        <v>14173</v>
      </c>
      <c r="C1097" s="117" t="s">
        <v>1439</v>
      </c>
      <c r="D1097" s="116" t="s">
        <v>14154</v>
      </c>
      <c r="E1097" s="116" t="s">
        <v>2660</v>
      </c>
      <c r="F1097" s="116" t="s">
        <v>2886</v>
      </c>
      <c r="G1097" s="115" t="s">
        <v>14172</v>
      </c>
      <c r="I1097" s="118" t="s">
        <v>2619</v>
      </c>
    </row>
    <row r="1098" spans="1:9" x14ac:dyDescent="0.2">
      <c r="A1098" s="117" t="s">
        <v>10345</v>
      </c>
      <c r="B1098" s="131" t="s">
        <v>10345</v>
      </c>
      <c r="C1098" s="117" t="s">
        <v>1537</v>
      </c>
      <c r="D1098" s="116" t="s">
        <v>10191</v>
      </c>
      <c r="E1098" s="116" t="s">
        <v>2660</v>
      </c>
      <c r="F1098" s="116" t="s">
        <v>10343</v>
      </c>
      <c r="G1098" s="115" t="s">
        <v>10344</v>
      </c>
      <c r="H1098" s="118" t="s">
        <v>10193</v>
      </c>
      <c r="I1098" s="118" t="s">
        <v>2619</v>
      </c>
    </row>
    <row r="1099" spans="1:9" x14ac:dyDescent="0.2">
      <c r="A1099" s="117" t="s">
        <v>10526</v>
      </c>
      <c r="B1099" s="131" t="s">
        <v>10526</v>
      </c>
      <c r="C1099" s="117" t="s">
        <v>1017</v>
      </c>
      <c r="D1099" s="116" t="s">
        <v>10467</v>
      </c>
      <c r="E1099" s="116" t="s">
        <v>2614</v>
      </c>
      <c r="F1099" s="116" t="s">
        <v>4086</v>
      </c>
      <c r="G1099" s="115" t="s">
        <v>10525</v>
      </c>
      <c r="I1099" s="118" t="s">
        <v>2619</v>
      </c>
    </row>
    <row r="1100" spans="1:9" x14ac:dyDescent="0.2">
      <c r="A1100" s="117" t="s">
        <v>4221</v>
      </c>
      <c r="B1100" s="131" t="s">
        <v>4221</v>
      </c>
      <c r="C1100" s="117" t="s">
        <v>990</v>
      </c>
      <c r="D1100" s="116" t="s">
        <v>4208</v>
      </c>
      <c r="E1100" s="116" t="s">
        <v>3415</v>
      </c>
      <c r="F1100" s="116" t="s">
        <v>2669</v>
      </c>
      <c r="G1100" s="115" t="s">
        <v>4220</v>
      </c>
      <c r="H1100" s="118" t="s">
        <v>4213</v>
      </c>
      <c r="I1100" s="118" t="s">
        <v>2619</v>
      </c>
    </row>
    <row r="1101" spans="1:9" x14ac:dyDescent="0.2">
      <c r="A1101" s="117" t="s">
        <v>6804</v>
      </c>
      <c r="B1101" s="131" t="s">
        <v>6804</v>
      </c>
      <c r="C1101" s="117" t="s">
        <v>992</v>
      </c>
      <c r="D1101" s="116" t="s">
        <v>6091</v>
      </c>
      <c r="E1101" s="116" t="s">
        <v>3150</v>
      </c>
      <c r="F1101" s="116" t="s">
        <v>6802</v>
      </c>
      <c r="G1101" s="115" t="s">
        <v>6803</v>
      </c>
      <c r="H1101" s="118" t="s">
        <v>6097</v>
      </c>
      <c r="I1101" s="118" t="s">
        <v>2619</v>
      </c>
    </row>
    <row r="1102" spans="1:9" x14ac:dyDescent="0.2">
      <c r="A1102" s="117" t="s">
        <v>3435</v>
      </c>
      <c r="B1102" s="131" t="s">
        <v>3435</v>
      </c>
      <c r="C1102" s="117" t="s">
        <v>866</v>
      </c>
      <c r="D1102" s="116" t="s">
        <v>3426</v>
      </c>
      <c r="E1102" s="116" t="s">
        <v>3415</v>
      </c>
      <c r="F1102" s="116" t="s">
        <v>2623</v>
      </c>
      <c r="G1102" s="115" t="s">
        <v>3434</v>
      </c>
      <c r="H1102" s="118" t="s">
        <v>3428</v>
      </c>
      <c r="I1102" s="118" t="s">
        <v>2619</v>
      </c>
    </row>
    <row r="1103" spans="1:9" x14ac:dyDescent="0.2">
      <c r="A1103" s="117" t="s">
        <v>10122</v>
      </c>
      <c r="B1103" s="131" t="s">
        <v>10122</v>
      </c>
      <c r="C1103" s="117" t="s">
        <v>1044</v>
      </c>
      <c r="D1103" s="116" t="s">
        <v>10114</v>
      </c>
      <c r="E1103" s="116" t="s">
        <v>2614</v>
      </c>
      <c r="F1103" s="116" t="s">
        <v>2641</v>
      </c>
      <c r="G1103" s="115" t="s">
        <v>10121</v>
      </c>
      <c r="H1103" s="118" t="s">
        <v>10116</v>
      </c>
      <c r="I1103" s="118" t="s">
        <v>2619</v>
      </c>
    </row>
    <row r="1104" spans="1:9" x14ac:dyDescent="0.2">
      <c r="A1104" s="117" t="s">
        <v>10120</v>
      </c>
      <c r="B1104" s="131" t="s">
        <v>10120</v>
      </c>
      <c r="C1104" s="117" t="s">
        <v>1044</v>
      </c>
      <c r="D1104" s="116" t="s">
        <v>10114</v>
      </c>
      <c r="E1104" s="116" t="s">
        <v>2614</v>
      </c>
      <c r="F1104" s="116" t="s">
        <v>2623</v>
      </c>
      <c r="G1104" s="115" t="s">
        <v>10119</v>
      </c>
      <c r="H1104" s="118" t="s">
        <v>10116</v>
      </c>
      <c r="I1104" s="118" t="s">
        <v>2619</v>
      </c>
    </row>
    <row r="1105" spans="1:9" x14ac:dyDescent="0.2">
      <c r="A1105" s="117" t="s">
        <v>10115</v>
      </c>
      <c r="B1105" s="131" t="s">
        <v>10115</v>
      </c>
      <c r="C1105" s="117" t="s">
        <v>1044</v>
      </c>
      <c r="D1105" s="116" t="s">
        <v>10114</v>
      </c>
      <c r="E1105" s="116" t="s">
        <v>2614</v>
      </c>
      <c r="F1105" s="116" t="s">
        <v>2615</v>
      </c>
      <c r="G1105" s="115" t="s">
        <v>196</v>
      </c>
      <c r="H1105" s="118" t="s">
        <v>10116</v>
      </c>
      <c r="I1105" s="118" t="s">
        <v>2619</v>
      </c>
    </row>
    <row r="1106" spans="1:9" x14ac:dyDescent="0.2">
      <c r="A1106" s="117" t="s">
        <v>10118</v>
      </c>
      <c r="B1106" s="131" t="s">
        <v>10118</v>
      </c>
      <c r="C1106" s="117" t="s">
        <v>1044</v>
      </c>
      <c r="D1106" s="116" t="s">
        <v>10114</v>
      </c>
      <c r="E1106" s="116" t="s">
        <v>2614</v>
      </c>
      <c r="F1106" s="116" t="s">
        <v>2620</v>
      </c>
      <c r="G1106" s="115" t="s">
        <v>10117</v>
      </c>
      <c r="H1106" s="118" t="s">
        <v>10116</v>
      </c>
      <c r="I1106" s="118" t="s">
        <v>2619</v>
      </c>
    </row>
    <row r="1107" spans="1:9" x14ac:dyDescent="0.2">
      <c r="A1107" s="117" t="s">
        <v>6807</v>
      </c>
      <c r="B1107" s="131" t="s">
        <v>6807</v>
      </c>
      <c r="C1107" s="117" t="s">
        <v>992</v>
      </c>
      <c r="D1107" s="116" t="s">
        <v>6091</v>
      </c>
      <c r="E1107" s="116" t="s">
        <v>3150</v>
      </c>
      <c r="F1107" s="116" t="s">
        <v>6805</v>
      </c>
      <c r="G1107" s="115" t="s">
        <v>6806</v>
      </c>
      <c r="H1107" s="118" t="s">
        <v>6097</v>
      </c>
      <c r="I1107" s="118" t="s">
        <v>2619</v>
      </c>
    </row>
    <row r="1108" spans="1:9" x14ac:dyDescent="0.2">
      <c r="A1108" s="117" t="s">
        <v>13460</v>
      </c>
      <c r="B1108" s="131" t="s">
        <v>13460</v>
      </c>
      <c r="C1108" s="117" t="s">
        <v>1569</v>
      </c>
      <c r="D1108" s="116" t="s">
        <v>13433</v>
      </c>
      <c r="E1108" s="116" t="s">
        <v>3150</v>
      </c>
      <c r="F1108" s="116" t="s">
        <v>3112</v>
      </c>
      <c r="G1108" s="115" t="s">
        <v>6806</v>
      </c>
      <c r="H1108" s="118" t="s">
        <v>13461</v>
      </c>
      <c r="I1108" s="118" t="s">
        <v>2619</v>
      </c>
    </row>
    <row r="1109" spans="1:9" x14ac:dyDescent="0.2">
      <c r="A1109" s="117" t="s">
        <v>8563</v>
      </c>
      <c r="B1109" s="131" t="s">
        <v>8563</v>
      </c>
      <c r="C1109" s="117" t="s">
        <v>909</v>
      </c>
      <c r="D1109" s="116" t="s">
        <v>8557</v>
      </c>
      <c r="E1109" s="116" t="s">
        <v>3415</v>
      </c>
      <c r="F1109" s="116" t="s">
        <v>2623</v>
      </c>
      <c r="G1109" s="115" t="s">
        <v>8562</v>
      </c>
      <c r="I1109" s="118" t="s">
        <v>2619</v>
      </c>
    </row>
    <row r="1110" spans="1:9" x14ac:dyDescent="0.2">
      <c r="A1110" s="117" t="s">
        <v>6810</v>
      </c>
      <c r="B1110" s="131" t="s">
        <v>6810</v>
      </c>
      <c r="C1110" s="117" t="s">
        <v>992</v>
      </c>
      <c r="D1110" s="116" t="s">
        <v>6091</v>
      </c>
      <c r="E1110" s="116" t="s">
        <v>3150</v>
      </c>
      <c r="F1110" s="116" t="s">
        <v>6808</v>
      </c>
      <c r="G1110" s="115" t="s">
        <v>6809</v>
      </c>
      <c r="H1110" s="118" t="s">
        <v>6097</v>
      </c>
      <c r="I1110" s="118" t="s">
        <v>2619</v>
      </c>
    </row>
    <row r="1111" spans="1:9" x14ac:dyDescent="0.2">
      <c r="A1111" s="117" t="s">
        <v>13265</v>
      </c>
      <c r="B1111" s="131" t="s">
        <v>13265</v>
      </c>
      <c r="C1111" s="117" t="s">
        <v>1061</v>
      </c>
      <c r="D1111" s="116" t="s">
        <v>13251</v>
      </c>
      <c r="E1111" s="116" t="s">
        <v>2660</v>
      </c>
      <c r="F1111" s="116" t="s">
        <v>2644</v>
      </c>
      <c r="G1111" s="115" t="s">
        <v>13264</v>
      </c>
      <c r="H1111" s="118" t="s">
        <v>13253</v>
      </c>
      <c r="I1111" s="118" t="s">
        <v>2619</v>
      </c>
    </row>
    <row r="1112" spans="1:9" x14ac:dyDescent="0.2">
      <c r="A1112" s="117" t="s">
        <v>6305</v>
      </c>
      <c r="B1112" s="131" t="s">
        <v>6305</v>
      </c>
      <c r="C1112" s="117" t="s">
        <v>992</v>
      </c>
      <c r="D1112" s="116" t="s">
        <v>6091</v>
      </c>
      <c r="E1112" s="116" t="s">
        <v>3150</v>
      </c>
      <c r="F1112" s="116" t="s">
        <v>6303</v>
      </c>
      <c r="G1112" s="115" t="s">
        <v>6304</v>
      </c>
      <c r="H1112" s="118" t="s">
        <v>6097</v>
      </c>
      <c r="I1112" s="118" t="s">
        <v>2619</v>
      </c>
    </row>
    <row r="1113" spans="1:9" x14ac:dyDescent="0.2">
      <c r="A1113" s="117" t="s">
        <v>10489</v>
      </c>
      <c r="B1113" s="131" t="s">
        <v>10489</v>
      </c>
      <c r="C1113" s="117" t="s">
        <v>1017</v>
      </c>
      <c r="D1113" s="116" t="s">
        <v>10467</v>
      </c>
      <c r="E1113" s="116" t="s">
        <v>2614</v>
      </c>
      <c r="F1113" s="116" t="s">
        <v>2674</v>
      </c>
      <c r="G1113" s="115" t="s">
        <v>10488</v>
      </c>
      <c r="H1113" s="118" t="s">
        <v>10469</v>
      </c>
      <c r="I1113" s="118" t="s">
        <v>2619</v>
      </c>
    </row>
    <row r="1114" spans="1:9" x14ac:dyDescent="0.2">
      <c r="A1114" s="117" t="s">
        <v>10480</v>
      </c>
      <c r="B1114" s="131" t="s">
        <v>10480</v>
      </c>
      <c r="C1114" s="117" t="s">
        <v>1017</v>
      </c>
      <c r="D1114" s="116" t="s">
        <v>10467</v>
      </c>
      <c r="E1114" s="116" t="s">
        <v>2614</v>
      </c>
      <c r="F1114" s="116" t="s">
        <v>2886</v>
      </c>
      <c r="G1114" s="115" t="s">
        <v>10479</v>
      </c>
      <c r="H1114" s="118" t="s">
        <v>10469</v>
      </c>
      <c r="I1114" s="118" t="s">
        <v>2619</v>
      </c>
    </row>
    <row r="1115" spans="1:9" x14ac:dyDescent="0.2">
      <c r="A1115" s="117" t="s">
        <v>10471</v>
      </c>
      <c r="B1115" s="131" t="s">
        <v>10471</v>
      </c>
      <c r="C1115" s="117" t="s">
        <v>1017</v>
      </c>
      <c r="D1115" s="116" t="s">
        <v>10467</v>
      </c>
      <c r="E1115" s="116" t="s">
        <v>2614</v>
      </c>
      <c r="F1115" s="116" t="s">
        <v>2722</v>
      </c>
      <c r="G1115" s="115" t="s">
        <v>10470</v>
      </c>
      <c r="H1115" s="118" t="s">
        <v>10469</v>
      </c>
      <c r="I1115" s="118" t="s">
        <v>2619</v>
      </c>
    </row>
    <row r="1116" spans="1:9" x14ac:dyDescent="0.2">
      <c r="A1116" s="117" t="s">
        <v>12868</v>
      </c>
      <c r="B1116" s="131" t="s">
        <v>12868</v>
      </c>
      <c r="C1116" s="117" t="s">
        <v>1045</v>
      </c>
      <c r="D1116" s="116" t="s">
        <v>12867</v>
      </c>
      <c r="E1116" s="116" t="s">
        <v>2614</v>
      </c>
      <c r="F1116" s="116" t="s">
        <v>2615</v>
      </c>
      <c r="G1116" s="115" t="s">
        <v>197</v>
      </c>
      <c r="H1116" s="118" t="s">
        <v>12869</v>
      </c>
      <c r="I1116" s="118" t="s">
        <v>2619</v>
      </c>
    </row>
    <row r="1117" spans="1:9" x14ac:dyDescent="0.2">
      <c r="A1117" s="117" t="s">
        <v>12877</v>
      </c>
      <c r="B1117" s="131" t="s">
        <v>12877</v>
      </c>
      <c r="C1117" s="117" t="s">
        <v>1045</v>
      </c>
      <c r="D1117" s="116" t="s">
        <v>12867</v>
      </c>
      <c r="E1117" s="116" t="s">
        <v>2614</v>
      </c>
      <c r="F1117" s="116" t="s">
        <v>2623</v>
      </c>
      <c r="G1117" s="115" t="s">
        <v>12876</v>
      </c>
      <c r="H1117" s="118" t="s">
        <v>12869</v>
      </c>
      <c r="I1117" s="118" t="s">
        <v>2619</v>
      </c>
    </row>
    <row r="1118" spans="1:9" x14ac:dyDescent="0.2">
      <c r="A1118" s="117" t="s">
        <v>12871</v>
      </c>
      <c r="B1118" s="131" t="s">
        <v>12871</v>
      </c>
      <c r="C1118" s="117" t="s">
        <v>1045</v>
      </c>
      <c r="D1118" s="116" t="s">
        <v>12867</v>
      </c>
      <c r="E1118" s="116" t="s">
        <v>2614</v>
      </c>
      <c r="F1118" s="116" t="s">
        <v>3159</v>
      </c>
      <c r="G1118" s="115" t="s">
        <v>12870</v>
      </c>
      <c r="H1118" s="118" t="s">
        <v>12869</v>
      </c>
      <c r="I1118" s="118" t="s">
        <v>2619</v>
      </c>
    </row>
    <row r="1119" spans="1:9" x14ac:dyDescent="0.2">
      <c r="A1119" s="117" t="s">
        <v>12873</v>
      </c>
      <c r="B1119" s="131" t="s">
        <v>12873</v>
      </c>
      <c r="C1119" s="117" t="s">
        <v>1045</v>
      </c>
      <c r="D1119" s="116" t="s">
        <v>12867</v>
      </c>
      <c r="E1119" s="116" t="s">
        <v>2614</v>
      </c>
      <c r="F1119" s="116" t="s">
        <v>2638</v>
      </c>
      <c r="G1119" s="115" t="s">
        <v>12872</v>
      </c>
      <c r="H1119" s="118" t="s">
        <v>12869</v>
      </c>
      <c r="I1119" s="118" t="s">
        <v>2619</v>
      </c>
    </row>
    <row r="1120" spans="1:9" x14ac:dyDescent="0.2">
      <c r="A1120" s="117" t="s">
        <v>12875</v>
      </c>
      <c r="B1120" s="131" t="s">
        <v>12875</v>
      </c>
      <c r="C1120" s="117" t="s">
        <v>1045</v>
      </c>
      <c r="D1120" s="116" t="s">
        <v>12867</v>
      </c>
      <c r="E1120" s="116" t="s">
        <v>2614</v>
      </c>
      <c r="F1120" s="116" t="s">
        <v>2694</v>
      </c>
      <c r="G1120" s="115" t="s">
        <v>12874</v>
      </c>
      <c r="I1120" s="118" t="s">
        <v>2619</v>
      </c>
    </row>
    <row r="1121" spans="1:9" x14ac:dyDescent="0.2">
      <c r="A1121" s="117" t="s">
        <v>6813</v>
      </c>
      <c r="B1121" s="131" t="s">
        <v>6813</v>
      </c>
      <c r="C1121" s="117" t="s">
        <v>992</v>
      </c>
      <c r="D1121" s="116" t="s">
        <v>6091</v>
      </c>
      <c r="E1121" s="116" t="s">
        <v>3150</v>
      </c>
      <c r="F1121" s="116" t="s">
        <v>6811</v>
      </c>
      <c r="G1121" s="115" t="s">
        <v>6812</v>
      </c>
      <c r="H1121" s="118" t="s">
        <v>6097</v>
      </c>
      <c r="I1121" s="118" t="s">
        <v>2619</v>
      </c>
    </row>
    <row r="1122" spans="1:9" x14ac:dyDescent="0.2">
      <c r="A1122" s="117" t="s">
        <v>8816</v>
      </c>
      <c r="B1122" s="131" t="s">
        <v>8816</v>
      </c>
      <c r="C1122" s="117" t="s">
        <v>1046</v>
      </c>
      <c r="D1122" s="116" t="s">
        <v>8815</v>
      </c>
      <c r="E1122" s="116" t="s">
        <v>3056</v>
      </c>
      <c r="F1122" s="116" t="s">
        <v>2615</v>
      </c>
      <c r="G1122" s="115" t="s">
        <v>198</v>
      </c>
      <c r="I1122" s="118" t="s">
        <v>2619</v>
      </c>
    </row>
    <row r="1123" spans="1:9" x14ac:dyDescent="0.2">
      <c r="A1123" s="117" t="s">
        <v>13287</v>
      </c>
      <c r="B1123" s="131" t="s">
        <v>13287</v>
      </c>
      <c r="C1123" s="117" t="s">
        <v>1047</v>
      </c>
      <c r="D1123" s="116" t="s">
        <v>13282</v>
      </c>
      <c r="E1123" s="116" t="s">
        <v>2614</v>
      </c>
      <c r="F1123" s="116" t="s">
        <v>2620</v>
      </c>
      <c r="G1123" s="115" t="s">
        <v>13286</v>
      </c>
      <c r="I1123" s="118" t="s">
        <v>2619</v>
      </c>
    </row>
    <row r="1124" spans="1:9" x14ac:dyDescent="0.2">
      <c r="A1124" s="117" t="s">
        <v>13289</v>
      </c>
      <c r="B1124" s="131" t="s">
        <v>13289</v>
      </c>
      <c r="C1124" s="117" t="s">
        <v>1047</v>
      </c>
      <c r="D1124" s="116" t="s">
        <v>13282</v>
      </c>
      <c r="E1124" s="116" t="s">
        <v>2614</v>
      </c>
      <c r="F1124" s="116" t="s">
        <v>2638</v>
      </c>
      <c r="G1124" s="115" t="s">
        <v>13288</v>
      </c>
      <c r="I1124" s="118" t="s">
        <v>2619</v>
      </c>
    </row>
    <row r="1125" spans="1:9" x14ac:dyDescent="0.2">
      <c r="A1125" s="117" t="s">
        <v>3312</v>
      </c>
      <c r="B1125" s="131" t="s">
        <v>3312</v>
      </c>
      <c r="C1125" s="117" t="s">
        <v>1048</v>
      </c>
      <c r="D1125" s="116" t="s">
        <v>3311</v>
      </c>
      <c r="E1125" s="116" t="s">
        <v>2614</v>
      </c>
      <c r="F1125" s="116" t="s">
        <v>2615</v>
      </c>
      <c r="G1125" s="115" t="s">
        <v>200</v>
      </c>
      <c r="H1125" s="118" t="s">
        <v>3313</v>
      </c>
      <c r="I1125" s="118" t="s">
        <v>2619</v>
      </c>
    </row>
    <row r="1126" spans="1:9" x14ac:dyDescent="0.2">
      <c r="A1126" s="117" t="s">
        <v>3319</v>
      </c>
      <c r="B1126" s="131" t="s">
        <v>3319</v>
      </c>
      <c r="C1126" s="117" t="s">
        <v>1048</v>
      </c>
      <c r="D1126" s="116" t="s">
        <v>3311</v>
      </c>
      <c r="E1126" s="116" t="s">
        <v>2614</v>
      </c>
      <c r="F1126" s="116" t="s">
        <v>2716</v>
      </c>
      <c r="G1126" s="115" t="s">
        <v>3318</v>
      </c>
      <c r="H1126" s="118" t="s">
        <v>3313</v>
      </c>
      <c r="I1126" s="118" t="s">
        <v>2619</v>
      </c>
    </row>
    <row r="1127" spans="1:9" x14ac:dyDescent="0.2">
      <c r="A1127" s="117" t="s">
        <v>3315</v>
      </c>
      <c r="B1127" s="131" t="s">
        <v>3315</v>
      </c>
      <c r="C1127" s="117" t="s">
        <v>1048</v>
      </c>
      <c r="D1127" s="116" t="s">
        <v>3311</v>
      </c>
      <c r="E1127" s="116" t="s">
        <v>2614</v>
      </c>
      <c r="F1127" s="116" t="s">
        <v>2620</v>
      </c>
      <c r="G1127" s="115" t="s">
        <v>3314</v>
      </c>
      <c r="H1127" s="118" t="s">
        <v>3313</v>
      </c>
      <c r="I1127" s="118" t="s">
        <v>2619</v>
      </c>
    </row>
    <row r="1128" spans="1:9" x14ac:dyDescent="0.2">
      <c r="A1128" s="117" t="s">
        <v>3317</v>
      </c>
      <c r="B1128" s="131" t="s">
        <v>3317</v>
      </c>
      <c r="C1128" s="117" t="s">
        <v>1048</v>
      </c>
      <c r="D1128" s="116" t="s">
        <v>3311</v>
      </c>
      <c r="E1128" s="116" t="s">
        <v>2614</v>
      </c>
      <c r="F1128" s="116" t="s">
        <v>2638</v>
      </c>
      <c r="G1128" s="115" t="s">
        <v>3316</v>
      </c>
      <c r="H1128" s="118" t="s">
        <v>3313</v>
      </c>
      <c r="I1128" s="118" t="s">
        <v>2619</v>
      </c>
    </row>
    <row r="1129" spans="1:9" x14ac:dyDescent="0.2">
      <c r="A1129" s="117" t="s">
        <v>7908</v>
      </c>
      <c r="B1129" s="131" t="s">
        <v>7908</v>
      </c>
      <c r="C1129" s="117" t="s">
        <v>992</v>
      </c>
      <c r="D1129" s="116" t="s">
        <v>6091</v>
      </c>
      <c r="E1129" s="116" t="s">
        <v>3150</v>
      </c>
      <c r="F1129" s="116" t="s">
        <v>7906</v>
      </c>
      <c r="G1129" s="115" t="s">
        <v>7907</v>
      </c>
      <c r="H1129" s="118" t="s">
        <v>6097</v>
      </c>
      <c r="I1129" s="118" t="s">
        <v>2619</v>
      </c>
    </row>
    <row r="1130" spans="1:9" x14ac:dyDescent="0.2">
      <c r="A1130" s="117" t="s">
        <v>6816</v>
      </c>
      <c r="B1130" s="131" t="s">
        <v>6816</v>
      </c>
      <c r="C1130" s="117" t="s">
        <v>992</v>
      </c>
      <c r="D1130" s="116" t="s">
        <v>6091</v>
      </c>
      <c r="E1130" s="116" t="s">
        <v>3150</v>
      </c>
      <c r="F1130" s="116" t="s">
        <v>6814</v>
      </c>
      <c r="G1130" s="115" t="s">
        <v>6815</v>
      </c>
      <c r="H1130" s="118" t="s">
        <v>6097</v>
      </c>
      <c r="I1130" s="118" t="s">
        <v>2619</v>
      </c>
    </row>
    <row r="1131" spans="1:9" x14ac:dyDescent="0.2">
      <c r="A1131" s="117" t="s">
        <v>8279</v>
      </c>
      <c r="B1131" s="131" t="s">
        <v>8279</v>
      </c>
      <c r="C1131" s="117" t="s">
        <v>1049</v>
      </c>
      <c r="D1131" s="116" t="s">
        <v>8276</v>
      </c>
      <c r="E1131" s="116" t="s">
        <v>3415</v>
      </c>
      <c r="F1131" s="116" t="s">
        <v>2716</v>
      </c>
      <c r="G1131" s="115" t="s">
        <v>8278</v>
      </c>
      <c r="H1131" s="118" t="s">
        <v>8273</v>
      </c>
      <c r="I1131" s="118" t="s">
        <v>2619</v>
      </c>
    </row>
    <row r="1132" spans="1:9" x14ac:dyDescent="0.2">
      <c r="A1132" s="117" t="s">
        <v>8277</v>
      </c>
      <c r="B1132" s="131" t="s">
        <v>8277</v>
      </c>
      <c r="C1132" s="117" t="s">
        <v>1049</v>
      </c>
      <c r="D1132" s="116" t="s">
        <v>8276</v>
      </c>
      <c r="E1132" s="116" t="s">
        <v>3415</v>
      </c>
      <c r="F1132" s="116" t="s">
        <v>2615</v>
      </c>
      <c r="G1132" s="115" t="s">
        <v>201</v>
      </c>
      <c r="H1132" s="118" t="s">
        <v>8273</v>
      </c>
      <c r="I1132" s="118" t="s">
        <v>2619</v>
      </c>
    </row>
    <row r="1133" spans="1:9" x14ac:dyDescent="0.2">
      <c r="A1133" s="117" t="s">
        <v>3421</v>
      </c>
      <c r="B1133" s="131" t="s">
        <v>3421</v>
      </c>
      <c r="C1133" s="117" t="s">
        <v>1465</v>
      </c>
      <c r="D1133" s="116" t="s">
        <v>3414</v>
      </c>
      <c r="E1133" s="116" t="s">
        <v>3415</v>
      </c>
      <c r="F1133" s="116" t="s">
        <v>2716</v>
      </c>
      <c r="G1133" s="115" t="s">
        <v>3420</v>
      </c>
      <c r="H1133" s="118" t="s">
        <v>3417</v>
      </c>
      <c r="I1133" s="118" t="s">
        <v>2619</v>
      </c>
    </row>
    <row r="1134" spans="1:9" x14ac:dyDescent="0.2">
      <c r="A1134" s="117" t="s">
        <v>3583</v>
      </c>
      <c r="B1134" s="131" t="s">
        <v>3583</v>
      </c>
      <c r="C1134" s="117" t="s">
        <v>1532</v>
      </c>
      <c r="D1134" s="116" t="s">
        <v>3574</v>
      </c>
      <c r="E1134" s="116" t="s">
        <v>3116</v>
      </c>
      <c r="F1134" s="116" t="s">
        <v>3347</v>
      </c>
      <c r="G1134" s="115" t="s">
        <v>3582</v>
      </c>
      <c r="H1134" s="118" t="s">
        <v>3576</v>
      </c>
      <c r="I1134" s="118" t="s">
        <v>2619</v>
      </c>
    </row>
    <row r="1135" spans="1:9" x14ac:dyDescent="0.2">
      <c r="A1135" s="117" t="s">
        <v>8275</v>
      </c>
      <c r="B1135" s="131" t="s">
        <v>8275</v>
      </c>
      <c r="C1135" s="117" t="s">
        <v>1050</v>
      </c>
      <c r="D1135" s="116" t="s">
        <v>8271</v>
      </c>
      <c r="E1135" s="116" t="s">
        <v>3091</v>
      </c>
      <c r="F1135" s="116" t="s">
        <v>2620</v>
      </c>
      <c r="G1135" s="115" t="s">
        <v>8274</v>
      </c>
      <c r="H1135" s="118" t="s">
        <v>8273</v>
      </c>
      <c r="I1135" s="118" t="s">
        <v>2619</v>
      </c>
    </row>
    <row r="1136" spans="1:9" x14ac:dyDescent="0.2">
      <c r="A1136" s="117" t="s">
        <v>8272</v>
      </c>
      <c r="B1136" s="131" t="s">
        <v>8272</v>
      </c>
      <c r="C1136" s="117" t="s">
        <v>1050</v>
      </c>
      <c r="D1136" s="116" t="s">
        <v>8271</v>
      </c>
      <c r="E1136" s="116" t="s">
        <v>3091</v>
      </c>
      <c r="F1136" s="116" t="s">
        <v>2615</v>
      </c>
      <c r="G1136" s="115" t="s">
        <v>202</v>
      </c>
      <c r="H1136" s="118" t="s">
        <v>8273</v>
      </c>
      <c r="I1136" s="118" t="s">
        <v>2619</v>
      </c>
    </row>
    <row r="1137" spans="1:9" x14ac:dyDescent="0.2">
      <c r="A1137" s="117" t="s">
        <v>14199</v>
      </c>
      <c r="B1137" s="131" t="s">
        <v>14199</v>
      </c>
      <c r="C1137" s="117" t="s">
        <v>1439</v>
      </c>
      <c r="D1137" s="116" t="s">
        <v>14154</v>
      </c>
      <c r="E1137" s="116" t="s">
        <v>2660</v>
      </c>
      <c r="F1137" s="116" t="s">
        <v>3106</v>
      </c>
      <c r="G1137" s="115" t="s">
        <v>14198</v>
      </c>
      <c r="H1137" s="118" t="s">
        <v>14156</v>
      </c>
      <c r="I1137" s="118" t="s">
        <v>2619</v>
      </c>
    </row>
    <row r="1138" spans="1:9" x14ac:dyDescent="0.2">
      <c r="A1138" s="117" t="s">
        <v>12934</v>
      </c>
      <c r="B1138" s="131" t="s">
        <v>12934</v>
      </c>
      <c r="C1138" s="117" t="s">
        <v>944</v>
      </c>
      <c r="D1138" s="116" t="s">
        <v>12930</v>
      </c>
      <c r="E1138" s="116" t="s">
        <v>3415</v>
      </c>
      <c r="F1138" s="116" t="s">
        <v>2623</v>
      </c>
      <c r="G1138" s="115" t="s">
        <v>12933</v>
      </c>
      <c r="H1138" s="118" t="s">
        <v>12932</v>
      </c>
      <c r="I1138" s="118" t="s">
        <v>2619</v>
      </c>
    </row>
    <row r="1139" spans="1:9" x14ac:dyDescent="0.2">
      <c r="A1139" s="117" t="s">
        <v>12449</v>
      </c>
      <c r="B1139" s="131" t="s">
        <v>12449</v>
      </c>
      <c r="C1139" s="117" t="s">
        <v>999</v>
      </c>
      <c r="D1139" s="116" t="s">
        <v>12439</v>
      </c>
      <c r="E1139" s="116" t="s">
        <v>2614</v>
      </c>
      <c r="F1139" s="116" t="s">
        <v>2641</v>
      </c>
      <c r="G1139" s="115" t="s">
        <v>12448</v>
      </c>
      <c r="H1139" s="118" t="s">
        <v>12444</v>
      </c>
      <c r="I1139" s="118" t="s">
        <v>2619</v>
      </c>
    </row>
    <row r="1140" spans="1:9" x14ac:dyDescent="0.2">
      <c r="A1140" s="117" t="s">
        <v>7671</v>
      </c>
      <c r="B1140" s="131" t="s">
        <v>7671</v>
      </c>
      <c r="C1140" s="117" t="s">
        <v>992</v>
      </c>
      <c r="D1140" s="116" t="s">
        <v>6091</v>
      </c>
      <c r="E1140" s="116" t="s">
        <v>3150</v>
      </c>
      <c r="F1140" s="116" t="s">
        <v>7669</v>
      </c>
      <c r="G1140" s="115" t="s">
        <v>7670</v>
      </c>
      <c r="H1140" s="118" t="s">
        <v>6097</v>
      </c>
      <c r="I1140" s="118" t="s">
        <v>2619</v>
      </c>
    </row>
    <row r="1141" spans="1:9" x14ac:dyDescent="0.2">
      <c r="A1141" s="117" t="s">
        <v>12993</v>
      </c>
      <c r="B1141" s="131" t="s">
        <v>12993</v>
      </c>
      <c r="C1141" s="117" t="s">
        <v>1507</v>
      </c>
      <c r="D1141" s="116" t="s">
        <v>12981</v>
      </c>
      <c r="E1141" s="116" t="s">
        <v>3150</v>
      </c>
      <c r="F1141" s="116" t="s">
        <v>2644</v>
      </c>
      <c r="G1141" s="115" t="s">
        <v>12992</v>
      </c>
      <c r="H1141" s="118" t="s">
        <v>12986</v>
      </c>
      <c r="I1141" s="118" t="s">
        <v>2619</v>
      </c>
    </row>
    <row r="1142" spans="1:9" x14ac:dyDescent="0.2">
      <c r="A1142" s="117" t="s">
        <v>11282</v>
      </c>
      <c r="B1142" s="131" t="s">
        <v>11282</v>
      </c>
      <c r="C1142" s="117" t="s">
        <v>861</v>
      </c>
      <c r="D1142" s="116" t="s">
        <v>11276</v>
      </c>
      <c r="E1142" s="116" t="s">
        <v>3116</v>
      </c>
      <c r="F1142" s="116" t="s">
        <v>2623</v>
      </c>
      <c r="G1142" s="115" t="s">
        <v>11281</v>
      </c>
      <c r="H1142" s="118" t="s">
        <v>11278</v>
      </c>
      <c r="I1142" s="118" t="s">
        <v>2619</v>
      </c>
    </row>
    <row r="1143" spans="1:9" x14ac:dyDescent="0.2">
      <c r="A1143" s="117" t="s">
        <v>6823</v>
      </c>
      <c r="B1143" s="131" t="s">
        <v>6823</v>
      </c>
      <c r="C1143" s="117" t="s">
        <v>992</v>
      </c>
      <c r="D1143" s="116" t="s">
        <v>6091</v>
      </c>
      <c r="E1143" s="116" t="s">
        <v>3150</v>
      </c>
      <c r="F1143" s="116" t="s">
        <v>6821</v>
      </c>
      <c r="G1143" s="115" t="s">
        <v>6822</v>
      </c>
      <c r="H1143" s="118" t="s">
        <v>6097</v>
      </c>
      <c r="I1143" s="118" t="s">
        <v>2619</v>
      </c>
    </row>
    <row r="1144" spans="1:9" x14ac:dyDescent="0.2">
      <c r="A1144" s="117" t="s">
        <v>11536</v>
      </c>
      <c r="B1144" s="131" t="s">
        <v>11536</v>
      </c>
      <c r="C1144" s="117" t="s">
        <v>1051</v>
      </c>
      <c r="D1144" s="116" t="s">
        <v>11535</v>
      </c>
      <c r="E1144" s="116" t="s">
        <v>2614</v>
      </c>
      <c r="F1144" s="116" t="s">
        <v>2615</v>
      </c>
      <c r="G1144" s="115" t="s">
        <v>203</v>
      </c>
      <c r="H1144" s="118" t="s">
        <v>11537</v>
      </c>
      <c r="I1144" s="118" t="s">
        <v>2619</v>
      </c>
    </row>
    <row r="1145" spans="1:9" x14ac:dyDescent="0.2">
      <c r="A1145" s="117" t="s">
        <v>11542</v>
      </c>
      <c r="B1145" s="131" t="s">
        <v>11542</v>
      </c>
      <c r="C1145" s="117" t="s">
        <v>1051</v>
      </c>
      <c r="D1145" s="116" t="s">
        <v>11535</v>
      </c>
      <c r="E1145" s="116" t="s">
        <v>2614</v>
      </c>
      <c r="F1145" s="116" t="s">
        <v>2716</v>
      </c>
      <c r="G1145" s="115" t="s">
        <v>11541</v>
      </c>
      <c r="H1145" s="118" t="s">
        <v>11540</v>
      </c>
      <c r="I1145" s="118" t="s">
        <v>2619</v>
      </c>
    </row>
    <row r="1146" spans="1:9" x14ac:dyDescent="0.2">
      <c r="A1146" s="117" t="s">
        <v>11539</v>
      </c>
      <c r="B1146" s="131" t="s">
        <v>11539</v>
      </c>
      <c r="C1146" s="117" t="s">
        <v>1051</v>
      </c>
      <c r="D1146" s="116" t="s">
        <v>11535</v>
      </c>
      <c r="E1146" s="116" t="s">
        <v>2614</v>
      </c>
      <c r="F1146" s="116" t="s">
        <v>2620</v>
      </c>
      <c r="G1146" s="115" t="s">
        <v>11538</v>
      </c>
      <c r="H1146" s="118" t="s">
        <v>11540</v>
      </c>
      <c r="I1146" s="118" t="s">
        <v>2619</v>
      </c>
    </row>
    <row r="1147" spans="1:9" x14ac:dyDescent="0.2">
      <c r="A1147" s="117" t="s">
        <v>2685</v>
      </c>
      <c r="B1147" s="131" t="s">
        <v>2685</v>
      </c>
      <c r="C1147" s="117" t="s">
        <v>1469</v>
      </c>
      <c r="D1147" s="116" t="s">
        <v>2659</v>
      </c>
      <c r="E1147" s="116" t="s">
        <v>2660</v>
      </c>
      <c r="F1147" s="116" t="s">
        <v>2683</v>
      </c>
      <c r="G1147" s="115" t="s">
        <v>2684</v>
      </c>
      <c r="I1147" s="118" t="s">
        <v>2619</v>
      </c>
    </row>
    <row r="1148" spans="1:9" x14ac:dyDescent="0.2">
      <c r="A1148" s="117" t="s">
        <v>9129</v>
      </c>
      <c r="B1148" s="131" t="s">
        <v>9129</v>
      </c>
      <c r="C1148" s="117" t="s">
        <v>1072</v>
      </c>
      <c r="D1148" s="116" t="s">
        <v>9108</v>
      </c>
      <c r="E1148" s="116" t="s">
        <v>2614</v>
      </c>
      <c r="F1148" s="116" t="s">
        <v>3022</v>
      </c>
      <c r="G1148" s="115" t="s">
        <v>2684</v>
      </c>
      <c r="H1148" s="118" t="s">
        <v>9110</v>
      </c>
      <c r="I1148" s="118" t="s">
        <v>2619</v>
      </c>
    </row>
    <row r="1149" spans="1:9" x14ac:dyDescent="0.2">
      <c r="A1149" s="117" t="s">
        <v>12162</v>
      </c>
      <c r="B1149" s="131" t="s">
        <v>12162</v>
      </c>
      <c r="C1149" s="117" t="s">
        <v>854</v>
      </c>
      <c r="D1149" s="116" t="s">
        <v>12135</v>
      </c>
      <c r="E1149" s="116" t="s">
        <v>2614</v>
      </c>
      <c r="F1149" s="116" t="s">
        <v>2683</v>
      </c>
      <c r="G1149" s="115" t="s">
        <v>2684</v>
      </c>
      <c r="H1149" s="118" t="s">
        <v>12163</v>
      </c>
      <c r="I1149" s="118" t="s">
        <v>2619</v>
      </c>
    </row>
    <row r="1150" spans="1:9" x14ac:dyDescent="0.2">
      <c r="A1150" s="117" t="s">
        <v>5423</v>
      </c>
      <c r="B1150" s="131" t="s">
        <v>5423</v>
      </c>
      <c r="C1150" s="117" t="s">
        <v>1474</v>
      </c>
      <c r="D1150" s="116" t="s">
        <v>5409</v>
      </c>
      <c r="E1150" s="116" t="s">
        <v>3415</v>
      </c>
      <c r="F1150" s="116" t="s">
        <v>2708</v>
      </c>
      <c r="G1150" s="115" t="s">
        <v>5422</v>
      </c>
      <c r="I1150" s="118" t="s">
        <v>2619</v>
      </c>
    </row>
    <row r="1151" spans="1:9" x14ac:dyDescent="0.2">
      <c r="A1151" s="117" t="s">
        <v>4803</v>
      </c>
      <c r="B1151" s="131" t="s">
        <v>4803</v>
      </c>
      <c r="C1151" s="117" t="s">
        <v>1039</v>
      </c>
      <c r="D1151" s="116" t="s">
        <v>4776</v>
      </c>
      <c r="E1151" s="116" t="s">
        <v>3415</v>
      </c>
      <c r="F1151" s="116" t="s">
        <v>2708</v>
      </c>
      <c r="G1151" s="115" t="s">
        <v>4802</v>
      </c>
      <c r="H1151" s="118" t="s">
        <v>4804</v>
      </c>
      <c r="I1151" s="118" t="s">
        <v>2619</v>
      </c>
    </row>
    <row r="1152" spans="1:9" x14ac:dyDescent="0.2">
      <c r="A1152" s="117" t="s">
        <v>4088</v>
      </c>
      <c r="B1152" s="131" t="s">
        <v>4088</v>
      </c>
      <c r="C1152" s="117" t="s">
        <v>893</v>
      </c>
      <c r="D1152" s="116" t="s">
        <v>4072</v>
      </c>
      <c r="E1152" s="116" t="s">
        <v>3415</v>
      </c>
      <c r="F1152" s="116" t="s">
        <v>4086</v>
      </c>
      <c r="G1152" s="115" t="s">
        <v>4087</v>
      </c>
      <c r="I1152" s="118" t="s">
        <v>2619</v>
      </c>
    </row>
    <row r="1153" spans="1:9" x14ac:dyDescent="0.2">
      <c r="A1153" s="117" t="s">
        <v>10464</v>
      </c>
      <c r="B1153" s="131" t="s">
        <v>10464</v>
      </c>
      <c r="C1153" s="117" t="s">
        <v>876</v>
      </c>
      <c r="D1153" s="116" t="s">
        <v>10424</v>
      </c>
      <c r="E1153" s="116" t="s">
        <v>2660</v>
      </c>
      <c r="F1153" s="116" t="s">
        <v>3022</v>
      </c>
      <c r="G1153" s="115" t="s">
        <v>10463</v>
      </c>
      <c r="H1153" s="118" t="s">
        <v>10426</v>
      </c>
      <c r="I1153" s="118" t="s">
        <v>2619</v>
      </c>
    </row>
    <row r="1154" spans="1:9" x14ac:dyDescent="0.2">
      <c r="A1154" s="117" t="s">
        <v>8531</v>
      </c>
      <c r="B1154" s="131" t="s">
        <v>8531</v>
      </c>
      <c r="C1154" s="117" t="s">
        <v>1678</v>
      </c>
      <c r="D1154" s="116" t="s">
        <v>8522</v>
      </c>
      <c r="E1154" s="116" t="s">
        <v>3415</v>
      </c>
      <c r="F1154" s="116" t="s">
        <v>3022</v>
      </c>
      <c r="G1154" s="115" t="s">
        <v>8530</v>
      </c>
      <c r="H1154" s="118" t="s">
        <v>8524</v>
      </c>
      <c r="I1154" s="118" t="s">
        <v>2619</v>
      </c>
    </row>
    <row r="1155" spans="1:9" x14ac:dyDescent="0.2">
      <c r="A1155" s="117" t="s">
        <v>11387</v>
      </c>
      <c r="B1155" s="131" t="s">
        <v>11387</v>
      </c>
      <c r="C1155" s="117" t="s">
        <v>1518</v>
      </c>
      <c r="D1155" s="116" t="s">
        <v>11365</v>
      </c>
      <c r="E1155" s="116" t="s">
        <v>2614</v>
      </c>
      <c r="F1155" s="116" t="s">
        <v>2708</v>
      </c>
      <c r="G1155" s="115" t="s">
        <v>11386</v>
      </c>
      <c r="I1155" s="118" t="s">
        <v>2619</v>
      </c>
    </row>
    <row r="1156" spans="1:9" x14ac:dyDescent="0.2">
      <c r="A1156" s="117" t="s">
        <v>2953</v>
      </c>
      <c r="B1156" s="131" t="s">
        <v>2953</v>
      </c>
      <c r="C1156" s="117" t="s">
        <v>1067</v>
      </c>
      <c r="D1156" s="116" t="s">
        <v>2942</v>
      </c>
      <c r="E1156" s="116" t="s">
        <v>2614</v>
      </c>
      <c r="F1156" s="116" t="s">
        <v>2653</v>
      </c>
      <c r="G1156" s="115" t="s">
        <v>2952</v>
      </c>
      <c r="H1156" s="118" t="s">
        <v>2944</v>
      </c>
      <c r="I1156" s="118" t="s">
        <v>2619</v>
      </c>
    </row>
    <row r="1157" spans="1:9" x14ac:dyDescent="0.2">
      <c r="A1157" s="117" t="s">
        <v>3738</v>
      </c>
      <c r="B1157" s="131" t="s">
        <v>3738</v>
      </c>
      <c r="C1157" s="117" t="s">
        <v>1056</v>
      </c>
      <c r="D1157" s="116" t="s">
        <v>3720</v>
      </c>
      <c r="E1157" s="116" t="s">
        <v>3415</v>
      </c>
      <c r="F1157" s="116" t="s">
        <v>3022</v>
      </c>
      <c r="G1157" s="115" t="s">
        <v>2952</v>
      </c>
      <c r="I1157" s="118" t="s">
        <v>2619</v>
      </c>
    </row>
    <row r="1158" spans="1:9" x14ac:dyDescent="0.2">
      <c r="A1158" s="117" t="s">
        <v>8625</v>
      </c>
      <c r="B1158" s="131" t="s">
        <v>8625</v>
      </c>
      <c r="C1158" s="117" t="s">
        <v>1653</v>
      </c>
      <c r="D1158" s="116" t="s">
        <v>8608</v>
      </c>
      <c r="E1158" s="116" t="s">
        <v>3415</v>
      </c>
      <c r="F1158" s="116" t="s">
        <v>3022</v>
      </c>
      <c r="G1158" s="115" t="s">
        <v>2952</v>
      </c>
      <c r="H1158" s="118" t="s">
        <v>8615</v>
      </c>
      <c r="I1158" s="118" t="s">
        <v>2619</v>
      </c>
    </row>
    <row r="1159" spans="1:9" x14ac:dyDescent="0.2">
      <c r="A1159" s="117" t="s">
        <v>11139</v>
      </c>
      <c r="B1159" s="131" t="s">
        <v>11139</v>
      </c>
      <c r="C1159" s="117" t="s">
        <v>1647</v>
      </c>
      <c r="D1159" s="116" t="s">
        <v>11077</v>
      </c>
      <c r="E1159" s="116" t="s">
        <v>2614</v>
      </c>
      <c r="F1159" s="116" t="s">
        <v>11138</v>
      </c>
      <c r="G1159" s="115" t="s">
        <v>2952</v>
      </c>
      <c r="H1159" s="118" t="s">
        <v>11140</v>
      </c>
      <c r="I1159" s="118" t="s">
        <v>2619</v>
      </c>
    </row>
    <row r="1160" spans="1:9" x14ac:dyDescent="0.2">
      <c r="A1160" s="117" t="s">
        <v>13533</v>
      </c>
      <c r="B1160" s="131" t="s">
        <v>13533</v>
      </c>
      <c r="C1160" s="117" t="s">
        <v>1569</v>
      </c>
      <c r="D1160" s="116" t="s">
        <v>13433</v>
      </c>
      <c r="E1160" s="116" t="s">
        <v>3150</v>
      </c>
      <c r="F1160" s="116" t="s">
        <v>13532</v>
      </c>
      <c r="G1160" s="115" t="s">
        <v>2952</v>
      </c>
      <c r="H1160" s="118" t="s">
        <v>13534</v>
      </c>
      <c r="I1160" s="118" t="s">
        <v>2619</v>
      </c>
    </row>
    <row r="1161" spans="1:9" x14ac:dyDescent="0.2">
      <c r="A1161" s="117" t="s">
        <v>12642</v>
      </c>
      <c r="B1161" s="131" t="s">
        <v>12642</v>
      </c>
      <c r="C1161" s="117" t="s">
        <v>1489</v>
      </c>
      <c r="D1161" s="116" t="s">
        <v>12633</v>
      </c>
      <c r="E1161" s="116" t="s">
        <v>2614</v>
      </c>
      <c r="F1161" s="116" t="s">
        <v>3022</v>
      </c>
      <c r="G1161" s="115" t="s">
        <v>12641</v>
      </c>
      <c r="H1161" s="118" t="s">
        <v>12643</v>
      </c>
      <c r="I1161" s="118" t="s">
        <v>2619</v>
      </c>
    </row>
    <row r="1162" spans="1:9" x14ac:dyDescent="0.2">
      <c r="A1162" s="117" t="s">
        <v>12181</v>
      </c>
      <c r="B1162" s="131" t="s">
        <v>12181</v>
      </c>
      <c r="C1162" s="117" t="s">
        <v>1052</v>
      </c>
      <c r="D1162" s="116" t="s">
        <v>12177</v>
      </c>
      <c r="E1162" s="116" t="s">
        <v>3415</v>
      </c>
      <c r="F1162" s="116" t="s">
        <v>2638</v>
      </c>
      <c r="G1162" s="115" t="s">
        <v>12180</v>
      </c>
      <c r="H1162" s="118" t="s">
        <v>12179</v>
      </c>
      <c r="I1162" s="118" t="s">
        <v>2619</v>
      </c>
    </row>
    <row r="1163" spans="1:9" x14ac:dyDescent="0.2">
      <c r="A1163" s="117" t="s">
        <v>12178</v>
      </c>
      <c r="B1163" s="131" t="s">
        <v>12178</v>
      </c>
      <c r="C1163" s="117" t="s">
        <v>1052</v>
      </c>
      <c r="D1163" s="116" t="s">
        <v>12177</v>
      </c>
      <c r="E1163" s="116" t="s">
        <v>3415</v>
      </c>
      <c r="F1163" s="116" t="s">
        <v>2615</v>
      </c>
      <c r="G1163" s="115" t="s">
        <v>204</v>
      </c>
      <c r="H1163" s="118" t="s">
        <v>12179</v>
      </c>
      <c r="I1163" s="118" t="s">
        <v>2619</v>
      </c>
    </row>
    <row r="1164" spans="1:9" x14ac:dyDescent="0.2">
      <c r="A1164" s="117" t="s">
        <v>12186</v>
      </c>
      <c r="B1164" s="131" t="s">
        <v>12186</v>
      </c>
      <c r="C1164" s="117" t="s">
        <v>1053</v>
      </c>
      <c r="D1164" s="116" t="s">
        <v>12185</v>
      </c>
      <c r="E1164" s="116" t="s">
        <v>3056</v>
      </c>
      <c r="F1164" s="116" t="s">
        <v>2615</v>
      </c>
      <c r="G1164" s="115" t="s">
        <v>205</v>
      </c>
      <c r="H1164" s="118" t="s">
        <v>12187</v>
      </c>
      <c r="I1164" s="118" t="s">
        <v>2619</v>
      </c>
    </row>
    <row r="1165" spans="1:9" x14ac:dyDescent="0.2">
      <c r="A1165" s="117" t="s">
        <v>12189</v>
      </c>
      <c r="B1165" s="131" t="s">
        <v>12189</v>
      </c>
      <c r="C1165" s="117" t="s">
        <v>1053</v>
      </c>
      <c r="D1165" s="116" t="s">
        <v>12185</v>
      </c>
      <c r="E1165" s="116" t="s">
        <v>3056</v>
      </c>
      <c r="F1165" s="116" t="s">
        <v>2620</v>
      </c>
      <c r="G1165" s="115" t="s">
        <v>12188</v>
      </c>
      <c r="H1165" s="118" t="s">
        <v>12187</v>
      </c>
      <c r="I1165" s="118" t="s">
        <v>2619</v>
      </c>
    </row>
    <row r="1166" spans="1:9" x14ac:dyDescent="0.2">
      <c r="A1166" s="117" t="s">
        <v>12690</v>
      </c>
      <c r="B1166" s="131" t="s">
        <v>12690</v>
      </c>
      <c r="C1166" s="117" t="s">
        <v>1054</v>
      </c>
      <c r="D1166" s="116" t="s">
        <v>12689</v>
      </c>
      <c r="E1166" s="116" t="s">
        <v>3415</v>
      </c>
      <c r="F1166" s="116" t="s">
        <v>2615</v>
      </c>
      <c r="G1166" s="115" t="s">
        <v>206</v>
      </c>
      <c r="H1166" s="118" t="s">
        <v>12691</v>
      </c>
      <c r="I1166" s="118" t="s">
        <v>2619</v>
      </c>
    </row>
    <row r="1167" spans="1:9" x14ac:dyDescent="0.2">
      <c r="A1167" s="117" t="s">
        <v>12693</v>
      </c>
      <c r="B1167" s="131" t="s">
        <v>12693</v>
      </c>
      <c r="C1167" s="117" t="s">
        <v>1054</v>
      </c>
      <c r="D1167" s="116" t="s">
        <v>12689</v>
      </c>
      <c r="E1167" s="116" t="s">
        <v>3415</v>
      </c>
      <c r="F1167" s="116" t="s">
        <v>2716</v>
      </c>
      <c r="G1167" s="115" t="s">
        <v>12692</v>
      </c>
      <c r="H1167" s="118" t="s">
        <v>12694</v>
      </c>
      <c r="I1167" s="118" t="s">
        <v>2619</v>
      </c>
    </row>
    <row r="1168" spans="1:9" x14ac:dyDescent="0.2">
      <c r="A1168" s="117" t="s">
        <v>5201</v>
      </c>
      <c r="B1168" s="131" t="s">
        <v>5201</v>
      </c>
      <c r="C1168" s="117" t="s">
        <v>1055</v>
      </c>
      <c r="D1168" s="116" t="s">
        <v>5193</v>
      </c>
      <c r="E1168" s="116" t="s">
        <v>2660</v>
      </c>
      <c r="F1168" s="116" t="s">
        <v>2623</v>
      </c>
      <c r="G1168" s="115" t="s">
        <v>5200</v>
      </c>
      <c r="H1168" s="118" t="s">
        <v>5195</v>
      </c>
      <c r="I1168" s="118" t="s">
        <v>2619</v>
      </c>
    </row>
    <row r="1169" spans="1:9" x14ac:dyDescent="0.2">
      <c r="A1169" s="117" t="s">
        <v>5197</v>
      </c>
      <c r="B1169" s="131" t="s">
        <v>5197</v>
      </c>
      <c r="C1169" s="117" t="s">
        <v>1055</v>
      </c>
      <c r="D1169" s="116" t="s">
        <v>5193</v>
      </c>
      <c r="E1169" s="116" t="s">
        <v>2660</v>
      </c>
      <c r="F1169" s="116" t="s">
        <v>2663</v>
      </c>
      <c r="G1169" s="115" t="s">
        <v>5196</v>
      </c>
      <c r="H1169" s="118" t="s">
        <v>5195</v>
      </c>
      <c r="I1169" s="118" t="s">
        <v>2619</v>
      </c>
    </row>
    <row r="1170" spans="1:9" x14ac:dyDescent="0.2">
      <c r="A1170" s="117" t="s">
        <v>5199</v>
      </c>
      <c r="B1170" s="131" t="s">
        <v>5199</v>
      </c>
      <c r="C1170" s="117" t="s">
        <v>1055</v>
      </c>
      <c r="D1170" s="116" t="s">
        <v>5193</v>
      </c>
      <c r="E1170" s="116" t="s">
        <v>2660</v>
      </c>
      <c r="F1170" s="116" t="s">
        <v>2638</v>
      </c>
      <c r="G1170" s="115" t="s">
        <v>5198</v>
      </c>
      <c r="H1170" s="118" t="s">
        <v>5195</v>
      </c>
      <c r="I1170" s="118" t="s">
        <v>2619</v>
      </c>
    </row>
    <row r="1171" spans="1:9" x14ac:dyDescent="0.2">
      <c r="A1171" s="117" t="s">
        <v>5194</v>
      </c>
      <c r="B1171" s="131" t="s">
        <v>5194</v>
      </c>
      <c r="C1171" s="117" t="s">
        <v>1055</v>
      </c>
      <c r="D1171" s="116" t="s">
        <v>5193</v>
      </c>
      <c r="E1171" s="116" t="s">
        <v>2660</v>
      </c>
      <c r="F1171" s="116" t="s">
        <v>2615</v>
      </c>
      <c r="G1171" s="115" t="s">
        <v>207</v>
      </c>
      <c r="H1171" s="118" t="s">
        <v>5195</v>
      </c>
      <c r="I1171" s="118" t="s">
        <v>2619</v>
      </c>
    </row>
    <row r="1172" spans="1:9" x14ac:dyDescent="0.2">
      <c r="A1172" s="117" t="s">
        <v>10966</v>
      </c>
      <c r="B1172" s="131" t="s">
        <v>10966</v>
      </c>
      <c r="C1172" s="117" t="s">
        <v>1688</v>
      </c>
      <c r="D1172" s="116" t="s">
        <v>10958</v>
      </c>
      <c r="E1172" s="116" t="s">
        <v>3415</v>
      </c>
      <c r="F1172" s="116" t="s">
        <v>2623</v>
      </c>
      <c r="G1172" s="115" t="s">
        <v>10965</v>
      </c>
      <c r="H1172" s="118" t="s">
        <v>10962</v>
      </c>
      <c r="I1172" s="118" t="s">
        <v>2619</v>
      </c>
    </row>
    <row r="1173" spans="1:9" x14ac:dyDescent="0.2">
      <c r="A1173" s="117" t="s">
        <v>12158</v>
      </c>
      <c r="B1173" s="131" t="s">
        <v>12158</v>
      </c>
      <c r="C1173" s="117" t="s">
        <v>854</v>
      </c>
      <c r="D1173" s="116" t="s">
        <v>12135</v>
      </c>
      <c r="E1173" s="116" t="s">
        <v>2614</v>
      </c>
      <c r="F1173" s="116" t="s">
        <v>3199</v>
      </c>
      <c r="G1173" s="115" t="s">
        <v>10965</v>
      </c>
      <c r="H1173" s="118" t="s">
        <v>12159</v>
      </c>
      <c r="I1173" s="118" t="s">
        <v>2619</v>
      </c>
    </row>
    <row r="1174" spans="1:9" x14ac:dyDescent="0.2">
      <c r="A1174" s="117" t="s">
        <v>10428</v>
      </c>
      <c r="B1174" s="131" t="s">
        <v>10428</v>
      </c>
      <c r="C1174" s="117" t="s">
        <v>876</v>
      </c>
      <c r="D1174" s="116" t="s">
        <v>10424</v>
      </c>
      <c r="E1174" s="116" t="s">
        <v>2660</v>
      </c>
      <c r="F1174" s="116" t="s">
        <v>2620</v>
      </c>
      <c r="G1174" s="115" t="s">
        <v>10427</v>
      </c>
      <c r="H1174" s="118" t="s">
        <v>10426</v>
      </c>
      <c r="I1174" s="118" t="s">
        <v>2619</v>
      </c>
    </row>
    <row r="1175" spans="1:9" x14ac:dyDescent="0.2">
      <c r="A1175" s="117" t="s">
        <v>4396</v>
      </c>
      <c r="B1175" s="131" t="s">
        <v>4396</v>
      </c>
      <c r="C1175" s="117" t="s">
        <v>1256</v>
      </c>
      <c r="D1175" s="116" t="s">
        <v>4392</v>
      </c>
      <c r="E1175" s="116" t="s">
        <v>3056</v>
      </c>
      <c r="F1175" s="116" t="s">
        <v>2620</v>
      </c>
      <c r="G1175" s="115" t="s">
        <v>4395</v>
      </c>
      <c r="H1175" s="118" t="s">
        <v>4394</v>
      </c>
      <c r="I1175" s="118" t="s">
        <v>2619</v>
      </c>
    </row>
    <row r="1176" spans="1:9" x14ac:dyDescent="0.2">
      <c r="A1176" s="117" t="s">
        <v>3721</v>
      </c>
      <c r="B1176" s="131" t="s">
        <v>3721</v>
      </c>
      <c r="C1176" s="117" t="s">
        <v>1056</v>
      </c>
      <c r="D1176" s="116" t="s">
        <v>3720</v>
      </c>
      <c r="E1176" s="116" t="s">
        <v>3415</v>
      </c>
      <c r="F1176" s="116" t="s">
        <v>2615</v>
      </c>
      <c r="G1176" s="115" t="s">
        <v>208</v>
      </c>
      <c r="H1176" s="118" t="s">
        <v>3722</v>
      </c>
      <c r="I1176" s="118" t="s">
        <v>2619</v>
      </c>
    </row>
    <row r="1177" spans="1:9" x14ac:dyDescent="0.2">
      <c r="A1177" s="117" t="s">
        <v>12950</v>
      </c>
      <c r="B1177" s="131" t="s">
        <v>12950</v>
      </c>
      <c r="C1177" s="117" t="s">
        <v>1057</v>
      </c>
      <c r="D1177" s="116" t="s">
        <v>12935</v>
      </c>
      <c r="E1177" s="116" t="s">
        <v>3415</v>
      </c>
      <c r="F1177" s="116" t="s">
        <v>2708</v>
      </c>
      <c r="G1177" s="115" t="s">
        <v>12949</v>
      </c>
      <c r="H1177" s="118" t="s">
        <v>12937</v>
      </c>
      <c r="I1177" s="118" t="s">
        <v>2619</v>
      </c>
    </row>
    <row r="1178" spans="1:9" x14ac:dyDescent="0.2">
      <c r="A1178" s="117" t="s">
        <v>12948</v>
      </c>
      <c r="B1178" s="131" t="s">
        <v>12948</v>
      </c>
      <c r="C1178" s="117" t="s">
        <v>1057</v>
      </c>
      <c r="D1178" s="116" t="s">
        <v>12935</v>
      </c>
      <c r="E1178" s="116" t="s">
        <v>3415</v>
      </c>
      <c r="F1178" s="116" t="s">
        <v>3022</v>
      </c>
      <c r="G1178" s="115" t="s">
        <v>12947</v>
      </c>
      <c r="I1178" s="118" t="s">
        <v>2619</v>
      </c>
    </row>
    <row r="1179" spans="1:9" x14ac:dyDescent="0.2">
      <c r="A1179" s="117" t="s">
        <v>12936</v>
      </c>
      <c r="B1179" s="131" t="s">
        <v>12936</v>
      </c>
      <c r="C1179" s="117" t="s">
        <v>1057</v>
      </c>
      <c r="D1179" s="116" t="s">
        <v>12935</v>
      </c>
      <c r="E1179" s="116" t="s">
        <v>3415</v>
      </c>
      <c r="F1179" s="116" t="s">
        <v>2615</v>
      </c>
      <c r="G1179" s="115" t="s">
        <v>209</v>
      </c>
      <c r="H1179" s="118" t="s">
        <v>12937</v>
      </c>
      <c r="I1179" s="118" t="s">
        <v>2619</v>
      </c>
    </row>
    <row r="1180" spans="1:9" x14ac:dyDescent="0.2">
      <c r="A1180" s="117" t="s">
        <v>13670</v>
      </c>
      <c r="B1180" s="131" t="s">
        <v>13670</v>
      </c>
      <c r="C1180" s="117" t="s">
        <v>1058</v>
      </c>
      <c r="D1180" s="116" t="s">
        <v>13669</v>
      </c>
      <c r="E1180" s="116" t="s">
        <v>3056</v>
      </c>
      <c r="F1180" s="116" t="s">
        <v>2615</v>
      </c>
      <c r="G1180" s="115" t="s">
        <v>210</v>
      </c>
      <c r="H1180" s="118" t="s">
        <v>13671</v>
      </c>
      <c r="I1180" s="118" t="s">
        <v>2619</v>
      </c>
    </row>
    <row r="1181" spans="1:9" x14ac:dyDescent="0.2">
      <c r="A1181" s="117" t="s">
        <v>13673</v>
      </c>
      <c r="B1181" s="131" t="s">
        <v>13673</v>
      </c>
      <c r="C1181" s="117" t="s">
        <v>1058</v>
      </c>
      <c r="D1181" s="116" t="s">
        <v>13669</v>
      </c>
      <c r="E1181" s="116" t="s">
        <v>3056</v>
      </c>
      <c r="F1181" s="116" t="s">
        <v>2620</v>
      </c>
      <c r="G1181" s="115" t="s">
        <v>13672</v>
      </c>
      <c r="H1181" s="118" t="s">
        <v>13671</v>
      </c>
      <c r="I1181" s="118" t="s">
        <v>2619</v>
      </c>
    </row>
    <row r="1182" spans="1:9" x14ac:dyDescent="0.2">
      <c r="A1182" s="117" t="s">
        <v>13603</v>
      </c>
      <c r="B1182" s="131" t="s">
        <v>13603</v>
      </c>
      <c r="C1182" s="117" t="s">
        <v>1059</v>
      </c>
      <c r="D1182" s="116" t="s">
        <v>13602</v>
      </c>
      <c r="E1182" s="116" t="s">
        <v>3415</v>
      </c>
      <c r="F1182" s="116" t="s">
        <v>2615</v>
      </c>
      <c r="G1182" s="115" t="s">
        <v>211</v>
      </c>
      <c r="H1182" s="118" t="s">
        <v>13604</v>
      </c>
      <c r="I1182" s="118" t="s">
        <v>2619</v>
      </c>
    </row>
    <row r="1183" spans="1:9" x14ac:dyDescent="0.2">
      <c r="A1183" s="117" t="s">
        <v>3860</v>
      </c>
      <c r="B1183" s="131" t="s">
        <v>3860</v>
      </c>
      <c r="C1183" s="117" t="s">
        <v>1060</v>
      </c>
      <c r="D1183" s="116" t="s">
        <v>3856</v>
      </c>
      <c r="E1183" s="116" t="s">
        <v>3415</v>
      </c>
      <c r="F1183" s="116" t="s">
        <v>2716</v>
      </c>
      <c r="G1183" s="115" t="s">
        <v>3859</v>
      </c>
      <c r="H1183" s="118" t="s">
        <v>3858</v>
      </c>
      <c r="I1183" s="118" t="s">
        <v>2619</v>
      </c>
    </row>
    <row r="1184" spans="1:9" x14ac:dyDescent="0.2">
      <c r="A1184" s="117" t="s">
        <v>5567</v>
      </c>
      <c r="B1184" s="131" t="s">
        <v>5567</v>
      </c>
      <c r="C1184" s="117" t="s">
        <v>1616</v>
      </c>
      <c r="D1184" s="116" t="s">
        <v>5561</v>
      </c>
      <c r="E1184" s="116" t="s">
        <v>2614</v>
      </c>
      <c r="F1184" s="116" t="s">
        <v>3470</v>
      </c>
      <c r="G1184" s="115" t="s">
        <v>5566</v>
      </c>
      <c r="H1184" s="118" t="s">
        <v>5563</v>
      </c>
      <c r="I1184" s="118" t="s">
        <v>2619</v>
      </c>
    </row>
    <row r="1185" spans="1:9" x14ac:dyDescent="0.2">
      <c r="A1185" s="117" t="s">
        <v>3857</v>
      </c>
      <c r="B1185" s="131" t="s">
        <v>3857</v>
      </c>
      <c r="C1185" s="117" t="s">
        <v>1060</v>
      </c>
      <c r="D1185" s="116" t="s">
        <v>3856</v>
      </c>
      <c r="E1185" s="116" t="s">
        <v>3415</v>
      </c>
      <c r="F1185" s="116" t="s">
        <v>2615</v>
      </c>
      <c r="G1185" s="115" t="s">
        <v>212</v>
      </c>
      <c r="H1185" s="118" t="s">
        <v>3858</v>
      </c>
      <c r="I1185" s="118" t="s">
        <v>2619</v>
      </c>
    </row>
    <row r="1186" spans="1:9" x14ac:dyDescent="0.2">
      <c r="A1186" s="117" t="s">
        <v>9157</v>
      </c>
      <c r="B1186" s="131" t="s">
        <v>9157</v>
      </c>
      <c r="C1186" s="117" t="s">
        <v>1157</v>
      </c>
      <c r="D1186" s="116" t="s">
        <v>9149</v>
      </c>
      <c r="E1186" s="116" t="s">
        <v>2614</v>
      </c>
      <c r="F1186" s="116" t="s">
        <v>2669</v>
      </c>
      <c r="G1186" s="115" t="s">
        <v>9156</v>
      </c>
      <c r="H1186" s="118" t="s">
        <v>9151</v>
      </c>
      <c r="I1186" s="118" t="s">
        <v>2619</v>
      </c>
    </row>
    <row r="1187" spans="1:9" x14ac:dyDescent="0.2">
      <c r="A1187" s="117" t="s">
        <v>9206</v>
      </c>
      <c r="B1187" s="131" t="s">
        <v>9206</v>
      </c>
      <c r="C1187" s="117" t="s">
        <v>1162</v>
      </c>
      <c r="D1187" s="116" t="s">
        <v>9198</v>
      </c>
      <c r="E1187" s="116" t="s">
        <v>2614</v>
      </c>
      <c r="F1187" s="116" t="s">
        <v>2674</v>
      </c>
      <c r="G1187" s="115" t="s">
        <v>9205</v>
      </c>
      <c r="H1187" s="118" t="s">
        <v>9200</v>
      </c>
      <c r="I1187" s="118" t="s">
        <v>2619</v>
      </c>
    </row>
    <row r="1188" spans="1:9" x14ac:dyDescent="0.2">
      <c r="A1188" s="117" t="s">
        <v>13252</v>
      </c>
      <c r="B1188" s="131" t="s">
        <v>13252</v>
      </c>
      <c r="C1188" s="117" t="s">
        <v>1061</v>
      </c>
      <c r="D1188" s="116" t="s">
        <v>13251</v>
      </c>
      <c r="E1188" s="116" t="s">
        <v>2660</v>
      </c>
      <c r="F1188" s="116" t="s">
        <v>2615</v>
      </c>
      <c r="G1188" s="115" t="s">
        <v>213</v>
      </c>
      <c r="H1188" s="118" t="s">
        <v>13253</v>
      </c>
      <c r="I1188" s="118" t="s">
        <v>2619</v>
      </c>
    </row>
    <row r="1189" spans="1:9" x14ac:dyDescent="0.2">
      <c r="A1189" s="117" t="s">
        <v>13258</v>
      </c>
      <c r="B1189" s="131" t="s">
        <v>13258</v>
      </c>
      <c r="C1189" s="117" t="s">
        <v>1061</v>
      </c>
      <c r="D1189" s="116" t="s">
        <v>13251</v>
      </c>
      <c r="E1189" s="116" t="s">
        <v>2660</v>
      </c>
      <c r="F1189" s="116" t="s">
        <v>6180</v>
      </c>
      <c r="G1189" s="115" t="s">
        <v>13257</v>
      </c>
      <c r="H1189" s="118" t="s">
        <v>13253</v>
      </c>
      <c r="I1189" s="118" t="s">
        <v>2619</v>
      </c>
    </row>
    <row r="1190" spans="1:9" x14ac:dyDescent="0.2">
      <c r="A1190" s="117" t="s">
        <v>13263</v>
      </c>
      <c r="B1190" s="131" t="s">
        <v>13263</v>
      </c>
      <c r="C1190" s="117" t="s">
        <v>1061</v>
      </c>
      <c r="D1190" s="116" t="s">
        <v>13251</v>
      </c>
      <c r="E1190" s="116" t="s">
        <v>2660</v>
      </c>
      <c r="F1190" s="116" t="s">
        <v>13261</v>
      </c>
      <c r="G1190" s="115" t="s">
        <v>13262</v>
      </c>
      <c r="H1190" s="118" t="s">
        <v>13253</v>
      </c>
      <c r="I1190" s="118" t="s">
        <v>2619</v>
      </c>
    </row>
    <row r="1191" spans="1:9" x14ac:dyDescent="0.2">
      <c r="A1191" s="117" t="s">
        <v>9687</v>
      </c>
      <c r="B1191" s="131" t="s">
        <v>9687</v>
      </c>
      <c r="C1191" s="117" t="s">
        <v>14384</v>
      </c>
      <c r="D1191" s="116" t="s">
        <v>9640</v>
      </c>
      <c r="E1191" s="116" t="s">
        <v>2614</v>
      </c>
      <c r="F1191" s="116" t="s">
        <v>4086</v>
      </c>
      <c r="G1191" s="115" t="s">
        <v>9686</v>
      </c>
      <c r="I1191" s="118" t="s">
        <v>2619</v>
      </c>
    </row>
    <row r="1192" spans="1:9" x14ac:dyDescent="0.2">
      <c r="A1192" s="117" t="s">
        <v>5171</v>
      </c>
      <c r="B1192" s="131" t="s">
        <v>5171</v>
      </c>
      <c r="C1192" s="117" t="s">
        <v>1062</v>
      </c>
      <c r="D1192" s="116" t="s">
        <v>5170</v>
      </c>
      <c r="E1192" s="116" t="s">
        <v>2614</v>
      </c>
      <c r="F1192" s="116" t="s">
        <v>2615</v>
      </c>
      <c r="G1192" s="115" t="s">
        <v>214</v>
      </c>
      <c r="H1192" s="118" t="s">
        <v>5172</v>
      </c>
      <c r="I1192" s="118" t="s">
        <v>2619</v>
      </c>
    </row>
    <row r="1193" spans="1:9" x14ac:dyDescent="0.2">
      <c r="A1193" s="117" t="s">
        <v>5176</v>
      </c>
      <c r="B1193" s="131" t="s">
        <v>5176</v>
      </c>
      <c r="C1193" s="117" t="s">
        <v>1062</v>
      </c>
      <c r="D1193" s="116" t="s">
        <v>5170</v>
      </c>
      <c r="E1193" s="116" t="s">
        <v>2614</v>
      </c>
      <c r="F1193" s="116" t="s">
        <v>2641</v>
      </c>
      <c r="G1193" s="115" t="s">
        <v>5175</v>
      </c>
      <c r="H1193" s="118" t="s">
        <v>5172</v>
      </c>
      <c r="I1193" s="118" t="s">
        <v>2619</v>
      </c>
    </row>
    <row r="1194" spans="1:9" x14ac:dyDescent="0.2">
      <c r="A1194" s="117" t="s">
        <v>5174</v>
      </c>
      <c r="B1194" s="131" t="s">
        <v>5174</v>
      </c>
      <c r="C1194" s="117" t="s">
        <v>1062</v>
      </c>
      <c r="D1194" s="116" t="s">
        <v>5170</v>
      </c>
      <c r="E1194" s="116" t="s">
        <v>2614</v>
      </c>
      <c r="F1194" s="116" t="s">
        <v>2620</v>
      </c>
      <c r="G1194" s="115" t="s">
        <v>5173</v>
      </c>
      <c r="H1194" s="118" t="s">
        <v>5172</v>
      </c>
      <c r="I1194" s="118" t="s">
        <v>2619</v>
      </c>
    </row>
    <row r="1195" spans="1:9" x14ac:dyDescent="0.2">
      <c r="A1195" s="117" t="s">
        <v>5417</v>
      </c>
      <c r="B1195" s="131" t="s">
        <v>5417</v>
      </c>
      <c r="C1195" s="117" t="s">
        <v>1474</v>
      </c>
      <c r="D1195" s="116" t="s">
        <v>5409</v>
      </c>
      <c r="E1195" s="116" t="s">
        <v>3415</v>
      </c>
      <c r="F1195" s="116" t="s">
        <v>2623</v>
      </c>
      <c r="G1195" s="115" t="s">
        <v>5416</v>
      </c>
      <c r="H1195" s="118" t="s">
        <v>5411</v>
      </c>
      <c r="I1195" s="118" t="s">
        <v>2619</v>
      </c>
    </row>
    <row r="1196" spans="1:9" x14ac:dyDescent="0.2">
      <c r="A1196" s="117" t="s">
        <v>10491</v>
      </c>
      <c r="B1196" s="131" t="s">
        <v>10491</v>
      </c>
      <c r="C1196" s="117" t="s">
        <v>1017</v>
      </c>
      <c r="D1196" s="116" t="s">
        <v>10467</v>
      </c>
      <c r="E1196" s="116" t="s">
        <v>2614</v>
      </c>
      <c r="F1196" s="116" t="s">
        <v>2818</v>
      </c>
      <c r="G1196" s="115" t="s">
        <v>10490</v>
      </c>
      <c r="H1196" s="118" t="s">
        <v>10469</v>
      </c>
      <c r="I1196" s="118" t="s">
        <v>2619</v>
      </c>
    </row>
    <row r="1197" spans="1:9" x14ac:dyDescent="0.2">
      <c r="A1197" s="117" t="s">
        <v>9736</v>
      </c>
      <c r="B1197" s="131" t="s">
        <v>9736</v>
      </c>
      <c r="C1197" s="117" t="s">
        <v>943</v>
      </c>
      <c r="D1197" s="116" t="s">
        <v>9724</v>
      </c>
      <c r="E1197" s="116" t="s">
        <v>3150</v>
      </c>
      <c r="F1197" s="116" t="s">
        <v>2674</v>
      </c>
      <c r="G1197" s="115" t="s">
        <v>9735</v>
      </c>
      <c r="H1197" s="118" t="s">
        <v>9729</v>
      </c>
      <c r="I1197" s="118" t="s">
        <v>2619</v>
      </c>
    </row>
    <row r="1198" spans="1:9" x14ac:dyDescent="0.2">
      <c r="A1198" s="117" t="s">
        <v>10213</v>
      </c>
      <c r="B1198" s="131" t="s">
        <v>10213</v>
      </c>
      <c r="C1198" s="117" t="s">
        <v>1537</v>
      </c>
      <c r="D1198" s="116" t="s">
        <v>10191</v>
      </c>
      <c r="E1198" s="116" t="s">
        <v>2660</v>
      </c>
      <c r="F1198" s="116" t="s">
        <v>3470</v>
      </c>
      <c r="G1198" s="115" t="s">
        <v>10212</v>
      </c>
      <c r="H1198" s="118" t="s">
        <v>10214</v>
      </c>
      <c r="I1198" s="118" t="s">
        <v>2619</v>
      </c>
    </row>
    <row r="1199" spans="1:9" x14ac:dyDescent="0.2">
      <c r="A1199" s="117" t="s">
        <v>12183</v>
      </c>
      <c r="B1199" s="131" t="s">
        <v>12183</v>
      </c>
      <c r="C1199" s="117" t="s">
        <v>1052</v>
      </c>
      <c r="D1199" s="116" t="s">
        <v>12177</v>
      </c>
      <c r="E1199" s="116" t="s">
        <v>3415</v>
      </c>
      <c r="F1199" s="116" t="s">
        <v>2623</v>
      </c>
      <c r="G1199" s="115" t="s">
        <v>12182</v>
      </c>
      <c r="H1199" s="118" t="s">
        <v>12179</v>
      </c>
      <c r="I1199" s="118" t="s">
        <v>2619</v>
      </c>
    </row>
    <row r="1200" spans="1:9" x14ac:dyDescent="0.2">
      <c r="A1200" s="117" t="s">
        <v>6826</v>
      </c>
      <c r="B1200" s="131" t="s">
        <v>6826</v>
      </c>
      <c r="C1200" s="117" t="s">
        <v>992</v>
      </c>
      <c r="D1200" s="116" t="s">
        <v>6091</v>
      </c>
      <c r="E1200" s="116" t="s">
        <v>3150</v>
      </c>
      <c r="F1200" s="116" t="s">
        <v>6824</v>
      </c>
      <c r="G1200" s="115" t="s">
        <v>6825</v>
      </c>
      <c r="H1200" s="118" t="s">
        <v>6097</v>
      </c>
      <c r="I1200" s="118" t="s">
        <v>2619</v>
      </c>
    </row>
    <row r="1201" spans="1:9" x14ac:dyDescent="0.2">
      <c r="A1201" s="117" t="s">
        <v>6829</v>
      </c>
      <c r="B1201" s="131" t="s">
        <v>6829</v>
      </c>
      <c r="C1201" s="117" t="s">
        <v>992</v>
      </c>
      <c r="D1201" s="116" t="s">
        <v>6091</v>
      </c>
      <c r="E1201" s="116" t="s">
        <v>3150</v>
      </c>
      <c r="F1201" s="116" t="s">
        <v>6827</v>
      </c>
      <c r="G1201" s="115" t="s">
        <v>6828</v>
      </c>
      <c r="H1201" s="118" t="s">
        <v>6097</v>
      </c>
      <c r="I1201" s="118" t="s">
        <v>2619</v>
      </c>
    </row>
    <row r="1202" spans="1:9" x14ac:dyDescent="0.2">
      <c r="A1202" s="117" t="s">
        <v>3403</v>
      </c>
      <c r="B1202" s="131" t="s">
        <v>3403</v>
      </c>
      <c r="C1202" s="117" t="s">
        <v>1662</v>
      </c>
      <c r="D1202" s="116" t="s">
        <v>3383</v>
      </c>
      <c r="E1202" s="116" t="s">
        <v>3116</v>
      </c>
      <c r="F1202" s="116" t="s">
        <v>2818</v>
      </c>
      <c r="G1202" s="115" t="s">
        <v>3402</v>
      </c>
      <c r="H1202" s="118" t="s">
        <v>3385</v>
      </c>
      <c r="I1202" s="118" t="s">
        <v>2619</v>
      </c>
    </row>
    <row r="1203" spans="1:9" x14ac:dyDescent="0.2">
      <c r="A1203" s="117" t="s">
        <v>5622</v>
      </c>
      <c r="B1203" s="131" t="s">
        <v>5622</v>
      </c>
      <c r="C1203" s="117" t="s">
        <v>1063</v>
      </c>
      <c r="D1203" s="116" t="s">
        <v>5621</v>
      </c>
      <c r="E1203" s="116" t="s">
        <v>2614</v>
      </c>
      <c r="F1203" s="116" t="s">
        <v>2615</v>
      </c>
      <c r="G1203" s="115" t="s">
        <v>215</v>
      </c>
      <c r="H1203" s="118" t="s">
        <v>5623</v>
      </c>
      <c r="I1203" s="118" t="s">
        <v>2619</v>
      </c>
    </row>
    <row r="1204" spans="1:9" x14ac:dyDescent="0.2">
      <c r="A1204" s="117" t="s">
        <v>6832</v>
      </c>
      <c r="B1204" s="131" t="s">
        <v>6832</v>
      </c>
      <c r="C1204" s="117" t="s">
        <v>992</v>
      </c>
      <c r="D1204" s="116" t="s">
        <v>6091</v>
      </c>
      <c r="E1204" s="116" t="s">
        <v>3150</v>
      </c>
      <c r="F1204" s="116" t="s">
        <v>6830</v>
      </c>
      <c r="G1204" s="115" t="s">
        <v>6831</v>
      </c>
      <c r="H1204" s="118" t="s">
        <v>6097</v>
      </c>
      <c r="I1204" s="118" t="s">
        <v>2619</v>
      </c>
    </row>
    <row r="1205" spans="1:9" x14ac:dyDescent="0.2">
      <c r="A1205" s="117" t="s">
        <v>12235</v>
      </c>
      <c r="B1205" s="131" t="s">
        <v>12235</v>
      </c>
      <c r="C1205" s="117" t="s">
        <v>1305</v>
      </c>
      <c r="D1205" s="116" t="s">
        <v>12226</v>
      </c>
      <c r="E1205" s="116" t="s">
        <v>3116</v>
      </c>
      <c r="F1205" s="116" t="s">
        <v>2716</v>
      </c>
      <c r="G1205" s="115" t="s">
        <v>6831</v>
      </c>
      <c r="H1205" s="118" t="s">
        <v>12228</v>
      </c>
      <c r="I1205" s="118" t="s">
        <v>2619</v>
      </c>
    </row>
    <row r="1206" spans="1:9" x14ac:dyDescent="0.2">
      <c r="A1206" s="117" t="s">
        <v>8778</v>
      </c>
      <c r="B1206" s="131" t="s">
        <v>8778</v>
      </c>
      <c r="C1206" s="117" t="s">
        <v>1683</v>
      </c>
      <c r="D1206" s="116" t="s">
        <v>8772</v>
      </c>
      <c r="E1206" s="116" t="s">
        <v>3415</v>
      </c>
      <c r="F1206" s="116" t="s">
        <v>2716</v>
      </c>
      <c r="G1206" s="115" t="s">
        <v>8777</v>
      </c>
      <c r="H1206" s="118" t="s">
        <v>8774</v>
      </c>
      <c r="I1206" s="118" t="s">
        <v>2619</v>
      </c>
    </row>
    <row r="1207" spans="1:9" x14ac:dyDescent="0.2">
      <c r="A1207" s="117" t="s">
        <v>11324</v>
      </c>
      <c r="B1207" s="131" t="s">
        <v>11324</v>
      </c>
      <c r="C1207" s="117" t="s">
        <v>1377</v>
      </c>
      <c r="D1207" s="116" t="s">
        <v>11317</v>
      </c>
      <c r="E1207" s="116" t="s">
        <v>3415</v>
      </c>
      <c r="F1207" s="116" t="s">
        <v>2694</v>
      </c>
      <c r="G1207" s="115" t="s">
        <v>11323</v>
      </c>
      <c r="H1207" s="118" t="s">
        <v>11325</v>
      </c>
      <c r="I1207" s="118" t="s">
        <v>2619</v>
      </c>
    </row>
    <row r="1208" spans="1:9" x14ac:dyDescent="0.2">
      <c r="A1208" s="117" t="s">
        <v>2894</v>
      </c>
      <c r="B1208" s="131" t="s">
        <v>2894</v>
      </c>
      <c r="C1208" s="117" t="s">
        <v>1064</v>
      </c>
      <c r="D1208" s="116" t="s">
        <v>2893</v>
      </c>
      <c r="E1208" s="116" t="s">
        <v>2614</v>
      </c>
      <c r="F1208" s="116" t="s">
        <v>2615</v>
      </c>
      <c r="G1208" s="115" t="s">
        <v>216</v>
      </c>
      <c r="H1208" s="118" t="s">
        <v>2895</v>
      </c>
      <c r="I1208" s="118" t="s">
        <v>2619</v>
      </c>
    </row>
    <row r="1209" spans="1:9" x14ac:dyDescent="0.2">
      <c r="A1209" s="117" t="s">
        <v>2902</v>
      </c>
      <c r="B1209" s="131" t="s">
        <v>2902</v>
      </c>
      <c r="C1209" s="117" t="s">
        <v>1064</v>
      </c>
      <c r="D1209" s="116" t="s">
        <v>2893</v>
      </c>
      <c r="E1209" s="116" t="s">
        <v>2614</v>
      </c>
      <c r="F1209" s="116" t="s">
        <v>2716</v>
      </c>
      <c r="G1209" s="115" t="s">
        <v>2901</v>
      </c>
      <c r="H1209" s="118" t="s">
        <v>2898</v>
      </c>
      <c r="I1209" s="118" t="s">
        <v>2619</v>
      </c>
    </row>
    <row r="1210" spans="1:9" x14ac:dyDescent="0.2">
      <c r="A1210" s="117" t="s">
        <v>2897</v>
      </c>
      <c r="B1210" s="131" t="s">
        <v>2897</v>
      </c>
      <c r="C1210" s="117" t="s">
        <v>1064</v>
      </c>
      <c r="D1210" s="116" t="s">
        <v>2893</v>
      </c>
      <c r="E1210" s="116" t="s">
        <v>2614</v>
      </c>
      <c r="F1210" s="116" t="s">
        <v>2722</v>
      </c>
      <c r="G1210" s="115" t="s">
        <v>2896</v>
      </c>
      <c r="H1210" s="118" t="s">
        <v>2898</v>
      </c>
      <c r="I1210" s="118" t="s">
        <v>2619</v>
      </c>
    </row>
    <row r="1211" spans="1:9" x14ac:dyDescent="0.2">
      <c r="A1211" s="117" t="s">
        <v>2900</v>
      </c>
      <c r="B1211" s="131" t="s">
        <v>2900</v>
      </c>
      <c r="C1211" s="117" t="s">
        <v>1064</v>
      </c>
      <c r="D1211" s="116" t="s">
        <v>2893</v>
      </c>
      <c r="E1211" s="116" t="s">
        <v>2614</v>
      </c>
      <c r="F1211" s="116" t="s">
        <v>2638</v>
      </c>
      <c r="G1211" s="115" t="s">
        <v>2899</v>
      </c>
      <c r="H1211" s="118" t="s">
        <v>2898</v>
      </c>
      <c r="I1211" s="118" t="s">
        <v>2619</v>
      </c>
    </row>
    <row r="1212" spans="1:9" x14ac:dyDescent="0.2">
      <c r="A1212" s="117" t="s">
        <v>6835</v>
      </c>
      <c r="B1212" s="131" t="s">
        <v>6835</v>
      </c>
      <c r="C1212" s="117" t="s">
        <v>992</v>
      </c>
      <c r="D1212" s="116" t="s">
        <v>6091</v>
      </c>
      <c r="E1212" s="116" t="s">
        <v>3150</v>
      </c>
      <c r="F1212" s="116" t="s">
        <v>6833</v>
      </c>
      <c r="G1212" s="115" t="s">
        <v>6834</v>
      </c>
      <c r="H1212" s="118" t="s">
        <v>6097</v>
      </c>
      <c r="I1212" s="118" t="s">
        <v>2619</v>
      </c>
    </row>
    <row r="1213" spans="1:9" x14ac:dyDescent="0.2">
      <c r="A1213" s="117" t="s">
        <v>4298</v>
      </c>
      <c r="B1213" s="131" t="s">
        <v>4298</v>
      </c>
      <c r="C1213" s="117" t="s">
        <v>1278</v>
      </c>
      <c r="D1213" s="116" t="s">
        <v>4294</v>
      </c>
      <c r="E1213" s="116" t="s">
        <v>3415</v>
      </c>
      <c r="F1213" s="116" t="s">
        <v>2623</v>
      </c>
      <c r="G1213" s="115" t="s">
        <v>4297</v>
      </c>
      <c r="H1213" s="118" t="s">
        <v>4299</v>
      </c>
      <c r="I1213" s="118" t="s">
        <v>2619</v>
      </c>
    </row>
    <row r="1214" spans="1:9" x14ac:dyDescent="0.2">
      <c r="A1214" s="117" t="s">
        <v>9119</v>
      </c>
      <c r="B1214" s="131" t="s">
        <v>9119</v>
      </c>
      <c r="C1214" s="117" t="s">
        <v>1072</v>
      </c>
      <c r="D1214" s="116" t="s">
        <v>9108</v>
      </c>
      <c r="E1214" s="116" t="s">
        <v>2614</v>
      </c>
      <c r="F1214" s="116" t="s">
        <v>2623</v>
      </c>
      <c r="G1214" s="115" t="s">
        <v>4297</v>
      </c>
      <c r="H1214" s="118" t="s">
        <v>9110</v>
      </c>
      <c r="I1214" s="118" t="s">
        <v>2619</v>
      </c>
    </row>
    <row r="1215" spans="1:9" x14ac:dyDescent="0.2">
      <c r="A1215" s="117" t="s">
        <v>13870</v>
      </c>
      <c r="B1215" s="131" t="s">
        <v>13870</v>
      </c>
      <c r="C1215" s="117" t="s">
        <v>1024</v>
      </c>
      <c r="D1215" s="116" t="s">
        <v>13858</v>
      </c>
      <c r="E1215" s="116" t="s">
        <v>2913</v>
      </c>
      <c r="F1215" s="116" t="s">
        <v>2734</v>
      </c>
      <c r="G1215" s="115" t="s">
        <v>4297</v>
      </c>
      <c r="H1215" s="118" t="s">
        <v>13871</v>
      </c>
      <c r="I1215" s="118" t="s">
        <v>2619</v>
      </c>
    </row>
    <row r="1216" spans="1:9" x14ac:dyDescent="0.2">
      <c r="A1216" s="117" t="s">
        <v>9822</v>
      </c>
      <c r="B1216" s="131" t="s">
        <v>9822</v>
      </c>
      <c r="C1216" s="117" t="s">
        <v>1280</v>
      </c>
      <c r="D1216" s="116" t="s">
        <v>9812</v>
      </c>
      <c r="E1216" s="116" t="s">
        <v>2614</v>
      </c>
      <c r="F1216" s="116" t="s">
        <v>2644</v>
      </c>
      <c r="G1216" s="115" t="s">
        <v>9821</v>
      </c>
      <c r="I1216" s="118" t="s">
        <v>2619</v>
      </c>
    </row>
    <row r="1217" spans="1:9" x14ac:dyDescent="0.2">
      <c r="A1217" s="117" t="s">
        <v>12988</v>
      </c>
      <c r="B1217" s="131" t="s">
        <v>12988</v>
      </c>
      <c r="C1217" s="117" t="s">
        <v>1507</v>
      </c>
      <c r="D1217" s="116" t="s">
        <v>12981</v>
      </c>
      <c r="E1217" s="116" t="s">
        <v>3150</v>
      </c>
      <c r="F1217" s="116" t="s">
        <v>2666</v>
      </c>
      <c r="G1217" s="115" t="s">
        <v>12987</v>
      </c>
      <c r="H1217" s="118" t="s">
        <v>12986</v>
      </c>
      <c r="I1217" s="118" t="s">
        <v>2619</v>
      </c>
    </row>
    <row r="1218" spans="1:9" x14ac:dyDescent="0.2">
      <c r="A1218" s="117" t="s">
        <v>13632</v>
      </c>
      <c r="B1218" s="131" t="s">
        <v>13632</v>
      </c>
      <c r="C1218" s="117" t="s">
        <v>1429</v>
      </c>
      <c r="D1218" s="116" t="s">
        <v>13628</v>
      </c>
      <c r="E1218" s="116" t="s">
        <v>3415</v>
      </c>
      <c r="F1218" s="116" t="s">
        <v>2694</v>
      </c>
      <c r="G1218" s="115" t="s">
        <v>13631</v>
      </c>
      <c r="I1218" s="118" t="s">
        <v>2619</v>
      </c>
    </row>
    <row r="1219" spans="1:9" x14ac:dyDescent="0.2">
      <c r="A1219" s="117" t="s">
        <v>5326</v>
      </c>
      <c r="B1219" s="131" t="s">
        <v>5326</v>
      </c>
      <c r="C1219" s="117" t="s">
        <v>976</v>
      </c>
      <c r="D1219" s="116" t="s">
        <v>5318</v>
      </c>
      <c r="E1219" s="116" t="s">
        <v>2614</v>
      </c>
      <c r="F1219" s="116" t="s">
        <v>2666</v>
      </c>
      <c r="G1219" s="115" t="s">
        <v>5325</v>
      </c>
      <c r="H1219" s="118" t="s">
        <v>5323</v>
      </c>
      <c r="I1219" s="118" t="s">
        <v>2619</v>
      </c>
    </row>
    <row r="1220" spans="1:9" x14ac:dyDescent="0.2">
      <c r="A1220" s="117" t="s">
        <v>8921</v>
      </c>
      <c r="B1220" s="131" t="s">
        <v>8921</v>
      </c>
      <c r="C1220" s="117" t="s">
        <v>1015</v>
      </c>
      <c r="D1220" s="116" t="s">
        <v>8909</v>
      </c>
      <c r="E1220" s="116" t="s">
        <v>2614</v>
      </c>
      <c r="F1220" s="116" t="s">
        <v>8920</v>
      </c>
      <c r="G1220" s="115" t="s">
        <v>5325</v>
      </c>
      <c r="H1220" s="118" t="s">
        <v>8911</v>
      </c>
      <c r="I1220" s="118" t="s">
        <v>2619</v>
      </c>
    </row>
    <row r="1221" spans="1:9" x14ac:dyDescent="0.2">
      <c r="A1221" s="117" t="s">
        <v>7940</v>
      </c>
      <c r="B1221" s="131" t="s">
        <v>7940</v>
      </c>
      <c r="C1221" s="117" t="s">
        <v>992</v>
      </c>
      <c r="D1221" s="116" t="s">
        <v>6091</v>
      </c>
      <c r="E1221" s="116" t="s">
        <v>3150</v>
      </c>
      <c r="F1221" s="116" t="s">
        <v>7938</v>
      </c>
      <c r="G1221" s="115" t="s">
        <v>7939</v>
      </c>
      <c r="H1221" s="118" t="s">
        <v>6097</v>
      </c>
      <c r="I1221" s="118" t="s">
        <v>2619</v>
      </c>
    </row>
    <row r="1222" spans="1:9" x14ac:dyDescent="0.2">
      <c r="A1222" s="117" t="s">
        <v>10784</v>
      </c>
      <c r="B1222" s="131" t="s">
        <v>10784</v>
      </c>
      <c r="C1222" s="117" t="s">
        <v>1218</v>
      </c>
      <c r="D1222" s="116" t="s">
        <v>10776</v>
      </c>
      <c r="E1222" s="116" t="s">
        <v>3150</v>
      </c>
      <c r="F1222" s="116" t="s">
        <v>2641</v>
      </c>
      <c r="G1222" s="115" t="s">
        <v>10783</v>
      </c>
      <c r="H1222" s="118" t="s">
        <v>10778</v>
      </c>
      <c r="I1222" s="118" t="s">
        <v>2619</v>
      </c>
    </row>
    <row r="1223" spans="1:9" x14ac:dyDescent="0.2">
      <c r="A1223" s="117" t="s">
        <v>11090</v>
      </c>
      <c r="B1223" s="131" t="s">
        <v>11090</v>
      </c>
      <c r="C1223" s="117" t="s">
        <v>1647</v>
      </c>
      <c r="D1223" s="116" t="s">
        <v>11077</v>
      </c>
      <c r="E1223" s="116" t="s">
        <v>2614</v>
      </c>
      <c r="F1223" s="116" t="s">
        <v>2666</v>
      </c>
      <c r="G1223" s="115" t="s">
        <v>11089</v>
      </c>
      <c r="H1223" s="118" t="s">
        <v>11091</v>
      </c>
      <c r="I1223" s="118" t="s">
        <v>2619</v>
      </c>
    </row>
    <row r="1224" spans="1:9" x14ac:dyDescent="0.2">
      <c r="A1224" s="117" t="s">
        <v>13996</v>
      </c>
      <c r="B1224" s="131" t="s">
        <v>13996</v>
      </c>
      <c r="C1224" s="117" t="s">
        <v>1214</v>
      </c>
      <c r="D1224" s="116" t="s">
        <v>13973</v>
      </c>
      <c r="E1224" s="116" t="s">
        <v>3334</v>
      </c>
      <c r="F1224" s="116" t="s">
        <v>2656</v>
      </c>
      <c r="G1224" s="115" t="s">
        <v>13995</v>
      </c>
      <c r="H1224" s="118" t="s">
        <v>13975</v>
      </c>
      <c r="I1224" s="118" t="s">
        <v>2619</v>
      </c>
    </row>
    <row r="1225" spans="1:9" x14ac:dyDescent="0.2">
      <c r="A1225" s="117" t="s">
        <v>10458</v>
      </c>
      <c r="B1225" s="131" t="s">
        <v>10458</v>
      </c>
      <c r="C1225" s="117" t="s">
        <v>876</v>
      </c>
      <c r="D1225" s="116" t="s">
        <v>10424</v>
      </c>
      <c r="E1225" s="116" t="s">
        <v>2660</v>
      </c>
      <c r="F1225" s="116" t="s">
        <v>3112</v>
      </c>
      <c r="G1225" s="115" t="s">
        <v>10457</v>
      </c>
      <c r="H1225" s="118" t="s">
        <v>10426</v>
      </c>
      <c r="I1225" s="118" t="s">
        <v>2619</v>
      </c>
    </row>
    <row r="1226" spans="1:9" x14ac:dyDescent="0.2">
      <c r="A1226" s="117" t="s">
        <v>8627</v>
      </c>
      <c r="B1226" s="131" t="s">
        <v>8627</v>
      </c>
      <c r="C1226" s="117" t="s">
        <v>1653</v>
      </c>
      <c r="D1226" s="116" t="s">
        <v>8608</v>
      </c>
      <c r="E1226" s="116" t="s">
        <v>3415</v>
      </c>
      <c r="F1226" s="116" t="s">
        <v>2708</v>
      </c>
      <c r="G1226" s="115" t="s">
        <v>8626</v>
      </c>
      <c r="H1226" s="118" t="s">
        <v>8628</v>
      </c>
      <c r="I1226" s="118" t="s">
        <v>2619</v>
      </c>
    </row>
    <row r="1227" spans="1:9" x14ac:dyDescent="0.2">
      <c r="A1227" s="117" t="s">
        <v>4473</v>
      </c>
      <c r="B1227" s="131" t="s">
        <v>4473</v>
      </c>
      <c r="C1227" s="117" t="s">
        <v>931</v>
      </c>
      <c r="D1227" s="116" t="s">
        <v>4457</v>
      </c>
      <c r="E1227" s="116" t="s">
        <v>3415</v>
      </c>
      <c r="F1227" s="116" t="s">
        <v>2818</v>
      </c>
      <c r="G1227" s="115" t="s">
        <v>4472</v>
      </c>
      <c r="H1227" s="118" t="s">
        <v>4459</v>
      </c>
      <c r="I1227" s="118" t="s">
        <v>2619</v>
      </c>
    </row>
    <row r="1228" spans="1:9" x14ac:dyDescent="0.2">
      <c r="A1228" s="117" t="s">
        <v>9131</v>
      </c>
      <c r="B1228" s="131" t="s">
        <v>9131</v>
      </c>
      <c r="C1228" s="117" t="s">
        <v>1065</v>
      </c>
      <c r="D1228" s="116" t="s">
        <v>9130</v>
      </c>
      <c r="E1228" s="116" t="s">
        <v>2614</v>
      </c>
      <c r="F1228" s="116" t="s">
        <v>2615</v>
      </c>
      <c r="G1228" s="115" t="s">
        <v>217</v>
      </c>
      <c r="H1228" s="118" t="s">
        <v>9132</v>
      </c>
      <c r="I1228" s="118" t="s">
        <v>2619</v>
      </c>
    </row>
    <row r="1229" spans="1:9" x14ac:dyDescent="0.2">
      <c r="A1229" s="117" t="s">
        <v>9134</v>
      </c>
      <c r="B1229" s="131" t="s">
        <v>9134</v>
      </c>
      <c r="C1229" s="117" t="s">
        <v>1065</v>
      </c>
      <c r="D1229" s="116" t="s">
        <v>9130</v>
      </c>
      <c r="E1229" s="116" t="s">
        <v>2614</v>
      </c>
      <c r="F1229" s="116" t="s">
        <v>3945</v>
      </c>
      <c r="G1229" s="115" t="s">
        <v>9133</v>
      </c>
      <c r="H1229" s="118" t="s">
        <v>9132</v>
      </c>
      <c r="I1229" s="118" t="s">
        <v>2619</v>
      </c>
    </row>
    <row r="1230" spans="1:9" x14ac:dyDescent="0.2">
      <c r="A1230" s="117" t="s">
        <v>6838</v>
      </c>
      <c r="B1230" s="131" t="s">
        <v>6838</v>
      </c>
      <c r="C1230" s="117" t="s">
        <v>992</v>
      </c>
      <c r="D1230" s="116" t="s">
        <v>6091</v>
      </c>
      <c r="E1230" s="116" t="s">
        <v>3150</v>
      </c>
      <c r="F1230" s="116" t="s">
        <v>6836</v>
      </c>
      <c r="G1230" s="115" t="s">
        <v>6837</v>
      </c>
      <c r="H1230" s="118" t="s">
        <v>6097</v>
      </c>
      <c r="I1230" s="118" t="s">
        <v>2619</v>
      </c>
    </row>
    <row r="1231" spans="1:9" x14ac:dyDescent="0.2">
      <c r="A1231" s="117" t="s">
        <v>12037</v>
      </c>
      <c r="B1231" s="131" t="s">
        <v>12037</v>
      </c>
      <c r="C1231" s="117" t="s">
        <v>1066</v>
      </c>
      <c r="D1231" s="116" t="s">
        <v>12036</v>
      </c>
      <c r="E1231" s="116" t="s">
        <v>2614</v>
      </c>
      <c r="F1231" s="116" t="s">
        <v>2615</v>
      </c>
      <c r="G1231" s="115" t="s">
        <v>218</v>
      </c>
      <c r="I1231" s="118" t="s">
        <v>2619</v>
      </c>
    </row>
    <row r="1232" spans="1:9" x14ac:dyDescent="0.2">
      <c r="A1232" s="117" t="s">
        <v>12039</v>
      </c>
      <c r="B1232" s="131" t="s">
        <v>12039</v>
      </c>
      <c r="C1232" s="117" t="s">
        <v>1066</v>
      </c>
      <c r="D1232" s="116" t="s">
        <v>12036</v>
      </c>
      <c r="E1232" s="116" t="s">
        <v>2614</v>
      </c>
      <c r="F1232" s="116" t="s">
        <v>2620</v>
      </c>
      <c r="G1232" s="115" t="s">
        <v>12038</v>
      </c>
      <c r="H1232" s="118" t="s">
        <v>12040</v>
      </c>
      <c r="I1232" s="118" t="s">
        <v>2619</v>
      </c>
    </row>
    <row r="1233" spans="1:9" x14ac:dyDescent="0.2">
      <c r="A1233" s="117" t="s">
        <v>13515</v>
      </c>
      <c r="B1233" s="131" t="s">
        <v>13515</v>
      </c>
      <c r="C1233" s="117" t="s">
        <v>1569</v>
      </c>
      <c r="D1233" s="116" t="s">
        <v>13433</v>
      </c>
      <c r="E1233" s="116" t="s">
        <v>3150</v>
      </c>
      <c r="F1233" s="116" t="s">
        <v>13513</v>
      </c>
      <c r="G1233" s="115" t="s">
        <v>13514</v>
      </c>
      <c r="H1233" s="118" t="s">
        <v>13516</v>
      </c>
      <c r="I1233" s="118" t="s">
        <v>2619</v>
      </c>
    </row>
    <row r="1234" spans="1:9" x14ac:dyDescent="0.2">
      <c r="A1234" s="117" t="s">
        <v>2943</v>
      </c>
      <c r="B1234" s="131" t="s">
        <v>2943</v>
      </c>
      <c r="C1234" s="117" t="s">
        <v>1067</v>
      </c>
      <c r="D1234" s="116" t="s">
        <v>2942</v>
      </c>
      <c r="E1234" s="116" t="s">
        <v>2614</v>
      </c>
      <c r="F1234" s="116" t="s">
        <v>2615</v>
      </c>
      <c r="G1234" s="115" t="s">
        <v>219</v>
      </c>
      <c r="H1234" s="118" t="s">
        <v>2944</v>
      </c>
      <c r="I1234" s="118" t="s">
        <v>2619</v>
      </c>
    </row>
    <row r="1235" spans="1:9" x14ac:dyDescent="0.2">
      <c r="A1235" s="117" t="s">
        <v>2946</v>
      </c>
      <c r="B1235" s="131" t="s">
        <v>2946</v>
      </c>
      <c r="C1235" s="117" t="s">
        <v>1067</v>
      </c>
      <c r="D1235" s="116" t="s">
        <v>2942</v>
      </c>
      <c r="E1235" s="116" t="s">
        <v>2614</v>
      </c>
      <c r="F1235" s="116" t="s">
        <v>2620</v>
      </c>
      <c r="G1235" s="115" t="s">
        <v>2945</v>
      </c>
      <c r="H1235" s="118" t="s">
        <v>2944</v>
      </c>
      <c r="I1235" s="118" t="s">
        <v>2619</v>
      </c>
    </row>
    <row r="1236" spans="1:9" x14ac:dyDescent="0.2">
      <c r="A1236" s="117" t="s">
        <v>2948</v>
      </c>
      <c r="B1236" s="131" t="s">
        <v>2948</v>
      </c>
      <c r="C1236" s="117" t="s">
        <v>1067</v>
      </c>
      <c r="D1236" s="116" t="s">
        <v>2942</v>
      </c>
      <c r="E1236" s="116" t="s">
        <v>2614</v>
      </c>
      <c r="F1236" s="116" t="s">
        <v>2638</v>
      </c>
      <c r="G1236" s="115" t="s">
        <v>2947</v>
      </c>
      <c r="H1236" s="118" t="s">
        <v>2944</v>
      </c>
      <c r="I1236" s="118" t="s">
        <v>2619</v>
      </c>
    </row>
    <row r="1237" spans="1:9" x14ac:dyDescent="0.2">
      <c r="A1237" s="117" t="s">
        <v>2957</v>
      </c>
      <c r="B1237" s="131" t="s">
        <v>2957</v>
      </c>
      <c r="C1237" s="117" t="s">
        <v>1067</v>
      </c>
      <c r="D1237" s="116" t="s">
        <v>2942</v>
      </c>
      <c r="E1237" s="116" t="s">
        <v>2614</v>
      </c>
      <c r="F1237" s="116" t="s">
        <v>2708</v>
      </c>
      <c r="G1237" s="115" t="s">
        <v>2956</v>
      </c>
      <c r="H1237" s="118" t="s">
        <v>2944</v>
      </c>
      <c r="I1237" s="118" t="s">
        <v>2619</v>
      </c>
    </row>
    <row r="1238" spans="1:9" x14ac:dyDescent="0.2">
      <c r="A1238" s="117" t="s">
        <v>10014</v>
      </c>
      <c r="B1238" s="131" t="s">
        <v>10014</v>
      </c>
      <c r="C1238" s="117" t="s">
        <v>1068</v>
      </c>
      <c r="D1238" s="116" t="s">
        <v>10013</v>
      </c>
      <c r="E1238" s="116" t="s">
        <v>2614</v>
      </c>
      <c r="F1238" s="116" t="s">
        <v>2615</v>
      </c>
      <c r="G1238" s="115" t="s">
        <v>220</v>
      </c>
      <c r="H1238" s="118" t="s">
        <v>10015</v>
      </c>
      <c r="I1238" s="118" t="s">
        <v>2619</v>
      </c>
    </row>
    <row r="1239" spans="1:9" x14ac:dyDescent="0.2">
      <c r="A1239" s="117" t="s">
        <v>10021</v>
      </c>
      <c r="B1239" s="131" t="s">
        <v>10021</v>
      </c>
      <c r="C1239" s="117" t="s">
        <v>1068</v>
      </c>
      <c r="D1239" s="116" t="s">
        <v>10013</v>
      </c>
      <c r="E1239" s="116" t="s">
        <v>2614</v>
      </c>
      <c r="F1239" s="116" t="s">
        <v>2623</v>
      </c>
      <c r="G1239" s="115" t="s">
        <v>10020</v>
      </c>
      <c r="H1239" s="118" t="s">
        <v>10015</v>
      </c>
      <c r="I1239" s="118" t="s">
        <v>2619</v>
      </c>
    </row>
    <row r="1240" spans="1:9" x14ac:dyDescent="0.2">
      <c r="A1240" s="117" t="s">
        <v>10019</v>
      </c>
      <c r="B1240" s="131" t="s">
        <v>10019</v>
      </c>
      <c r="C1240" s="117" t="s">
        <v>1068</v>
      </c>
      <c r="D1240" s="116" t="s">
        <v>10013</v>
      </c>
      <c r="E1240" s="116" t="s">
        <v>2614</v>
      </c>
      <c r="F1240" s="116" t="s">
        <v>2638</v>
      </c>
      <c r="G1240" s="115" t="s">
        <v>10018</v>
      </c>
      <c r="H1240" s="118" t="s">
        <v>10015</v>
      </c>
      <c r="I1240" s="118" t="s">
        <v>2619</v>
      </c>
    </row>
    <row r="1241" spans="1:9" x14ac:dyDescent="0.2">
      <c r="A1241" s="117" t="s">
        <v>10017</v>
      </c>
      <c r="B1241" s="131" t="s">
        <v>10017</v>
      </c>
      <c r="C1241" s="117" t="s">
        <v>1068</v>
      </c>
      <c r="D1241" s="116" t="s">
        <v>10013</v>
      </c>
      <c r="E1241" s="116" t="s">
        <v>2614</v>
      </c>
      <c r="F1241" s="116" t="s">
        <v>2620</v>
      </c>
      <c r="G1241" s="115" t="s">
        <v>10016</v>
      </c>
      <c r="H1241" s="118" t="s">
        <v>10015</v>
      </c>
      <c r="I1241" s="118" t="s">
        <v>2619</v>
      </c>
    </row>
    <row r="1242" spans="1:9" x14ac:dyDescent="0.2">
      <c r="A1242" s="117" t="s">
        <v>13989</v>
      </c>
      <c r="B1242" s="131" t="s">
        <v>13989</v>
      </c>
      <c r="C1242" s="117" t="s">
        <v>1214</v>
      </c>
      <c r="D1242" s="116" t="s">
        <v>13973</v>
      </c>
      <c r="E1242" s="116" t="s">
        <v>3334</v>
      </c>
      <c r="F1242" s="116" t="s">
        <v>2641</v>
      </c>
      <c r="G1242" s="115" t="s">
        <v>13988</v>
      </c>
      <c r="H1242" s="118" t="s">
        <v>13975</v>
      </c>
      <c r="I1242" s="118" t="s">
        <v>2619</v>
      </c>
    </row>
    <row r="1243" spans="1:9" x14ac:dyDescent="0.2">
      <c r="A1243" s="117" t="s">
        <v>2772</v>
      </c>
      <c r="B1243" s="131" t="s">
        <v>2772</v>
      </c>
      <c r="C1243" s="117" t="s">
        <v>1208</v>
      </c>
      <c r="D1243" s="116" t="s">
        <v>2762</v>
      </c>
      <c r="E1243" s="116" t="s">
        <v>2660</v>
      </c>
      <c r="F1243" s="116" t="s">
        <v>2716</v>
      </c>
      <c r="G1243" s="115" t="s">
        <v>2771</v>
      </c>
      <c r="H1243" s="118" t="s">
        <v>2764</v>
      </c>
      <c r="I1243" s="118" t="s">
        <v>2619</v>
      </c>
    </row>
    <row r="1244" spans="1:9" x14ac:dyDescent="0.2">
      <c r="A1244" s="117" t="s">
        <v>11775</v>
      </c>
      <c r="B1244" s="131" t="s">
        <v>11775</v>
      </c>
      <c r="C1244" s="117" t="s">
        <v>1026</v>
      </c>
      <c r="D1244" s="116" t="s">
        <v>11771</v>
      </c>
      <c r="E1244" s="116" t="s">
        <v>3150</v>
      </c>
      <c r="F1244" s="116" t="s">
        <v>6165</v>
      </c>
      <c r="G1244" s="115" t="s">
        <v>11774</v>
      </c>
      <c r="H1244" s="118" t="s">
        <v>11773</v>
      </c>
      <c r="I1244" s="118" t="s">
        <v>2619</v>
      </c>
    </row>
    <row r="1245" spans="1:9" x14ac:dyDescent="0.2">
      <c r="A1245" s="117" t="s">
        <v>8741</v>
      </c>
      <c r="B1245" s="131" t="s">
        <v>8741</v>
      </c>
      <c r="C1245" s="117" t="s">
        <v>1025</v>
      </c>
      <c r="D1245" s="116" t="s">
        <v>8737</v>
      </c>
      <c r="E1245" s="116" t="s">
        <v>3415</v>
      </c>
      <c r="F1245" s="116" t="s">
        <v>3470</v>
      </c>
      <c r="G1245" s="115" t="s">
        <v>8740</v>
      </c>
      <c r="H1245" s="118" t="s">
        <v>8742</v>
      </c>
      <c r="I1245" s="118" t="s">
        <v>2619</v>
      </c>
    </row>
    <row r="1246" spans="1:9" x14ac:dyDescent="0.2">
      <c r="A1246" s="117" t="s">
        <v>3166</v>
      </c>
      <c r="B1246" s="131" t="s">
        <v>3166</v>
      </c>
      <c r="C1246" s="117" t="s">
        <v>1509</v>
      </c>
      <c r="D1246" s="116" t="s">
        <v>3149</v>
      </c>
      <c r="E1246" s="116" t="s">
        <v>3150</v>
      </c>
      <c r="F1246" s="116" t="s">
        <v>3164</v>
      </c>
      <c r="G1246" s="115" t="s">
        <v>3165</v>
      </c>
      <c r="H1246" s="118" t="s">
        <v>3152</v>
      </c>
      <c r="I1246" s="118" t="s">
        <v>2619</v>
      </c>
    </row>
    <row r="1247" spans="1:9" x14ac:dyDescent="0.2">
      <c r="A1247" s="117" t="s">
        <v>4839</v>
      </c>
      <c r="B1247" s="131" t="s">
        <v>4839</v>
      </c>
      <c r="C1247" s="117" t="s">
        <v>1558</v>
      </c>
      <c r="D1247" s="116" t="s">
        <v>4832</v>
      </c>
      <c r="E1247" s="116" t="s">
        <v>3415</v>
      </c>
      <c r="F1247" s="116" t="s">
        <v>2623</v>
      </c>
      <c r="G1247" s="115" t="s">
        <v>4838</v>
      </c>
      <c r="H1247" s="118" t="s">
        <v>4834</v>
      </c>
      <c r="I1247" s="118" t="s">
        <v>2619</v>
      </c>
    </row>
    <row r="1248" spans="1:9" x14ac:dyDescent="0.2">
      <c r="A1248" s="117" t="s">
        <v>13747</v>
      </c>
      <c r="B1248" s="131" t="s">
        <v>13747</v>
      </c>
      <c r="C1248" s="117" t="s">
        <v>1069</v>
      </c>
      <c r="D1248" s="116" t="s">
        <v>13746</v>
      </c>
      <c r="E1248" s="116" t="s">
        <v>2614</v>
      </c>
      <c r="F1248" s="116" t="s">
        <v>2615</v>
      </c>
      <c r="G1248" s="115" t="s">
        <v>221</v>
      </c>
      <c r="H1248" s="118" t="s">
        <v>13748</v>
      </c>
      <c r="I1248" s="118" t="s">
        <v>2619</v>
      </c>
    </row>
    <row r="1249" spans="1:9" x14ac:dyDescent="0.2">
      <c r="A1249" s="117" t="s">
        <v>13750</v>
      </c>
      <c r="B1249" s="131" t="s">
        <v>13750</v>
      </c>
      <c r="C1249" s="117" t="s">
        <v>1069</v>
      </c>
      <c r="D1249" s="116" t="s">
        <v>13746</v>
      </c>
      <c r="E1249" s="116" t="s">
        <v>2614</v>
      </c>
      <c r="F1249" s="116" t="s">
        <v>2620</v>
      </c>
      <c r="G1249" s="115" t="s">
        <v>13749</v>
      </c>
      <c r="H1249" s="118" t="s">
        <v>13751</v>
      </c>
      <c r="I1249" s="118" t="s">
        <v>2619</v>
      </c>
    </row>
    <row r="1250" spans="1:9" x14ac:dyDescent="0.2">
      <c r="A1250" s="117" t="s">
        <v>8711</v>
      </c>
      <c r="B1250" s="131" t="s">
        <v>8711</v>
      </c>
      <c r="C1250" s="117" t="s">
        <v>1043</v>
      </c>
      <c r="D1250" s="116" t="s">
        <v>8701</v>
      </c>
      <c r="E1250" s="116" t="s">
        <v>3415</v>
      </c>
      <c r="F1250" s="116" t="s">
        <v>2623</v>
      </c>
      <c r="G1250" s="115" t="s">
        <v>8710</v>
      </c>
      <c r="H1250" s="118" t="s">
        <v>8703</v>
      </c>
      <c r="I1250" s="118" t="s">
        <v>2619</v>
      </c>
    </row>
    <row r="1251" spans="1:9" x14ac:dyDescent="0.2">
      <c r="A1251" s="117" t="s">
        <v>4589</v>
      </c>
      <c r="B1251" s="131" t="s">
        <v>4589</v>
      </c>
      <c r="C1251" s="117" t="s">
        <v>984</v>
      </c>
      <c r="D1251" s="116" t="s">
        <v>4585</v>
      </c>
      <c r="E1251" s="116" t="s">
        <v>3415</v>
      </c>
      <c r="F1251" s="116" t="s">
        <v>2638</v>
      </c>
      <c r="G1251" s="115" t="s">
        <v>4588</v>
      </c>
      <c r="H1251" s="118" t="s">
        <v>4587</v>
      </c>
      <c r="I1251" s="118" t="s">
        <v>2619</v>
      </c>
    </row>
    <row r="1252" spans="1:9" x14ac:dyDescent="0.2">
      <c r="A1252" s="117" t="s">
        <v>9212</v>
      </c>
      <c r="B1252" s="131" t="s">
        <v>9212</v>
      </c>
      <c r="C1252" s="117" t="s">
        <v>1070</v>
      </c>
      <c r="D1252" s="116" t="s">
        <v>9211</v>
      </c>
      <c r="E1252" s="116" t="s">
        <v>2614</v>
      </c>
      <c r="F1252" s="116" t="s">
        <v>2615</v>
      </c>
      <c r="G1252" s="115" t="s">
        <v>222</v>
      </c>
      <c r="H1252" s="118" t="s">
        <v>9213</v>
      </c>
      <c r="I1252" s="118" t="s">
        <v>2619</v>
      </c>
    </row>
    <row r="1253" spans="1:9" x14ac:dyDescent="0.2">
      <c r="A1253" s="117" t="s">
        <v>9219</v>
      </c>
      <c r="B1253" s="131" t="s">
        <v>9219</v>
      </c>
      <c r="C1253" s="117" t="s">
        <v>1070</v>
      </c>
      <c r="D1253" s="116" t="s">
        <v>9211</v>
      </c>
      <c r="E1253" s="116" t="s">
        <v>2614</v>
      </c>
      <c r="F1253" s="116" t="s">
        <v>2669</v>
      </c>
      <c r="G1253" s="115" t="s">
        <v>9218</v>
      </c>
      <c r="H1253" s="118" t="s">
        <v>9213</v>
      </c>
      <c r="I1253" s="118" t="s">
        <v>2619</v>
      </c>
    </row>
    <row r="1254" spans="1:9" x14ac:dyDescent="0.2">
      <c r="A1254" s="117" t="s">
        <v>9215</v>
      </c>
      <c r="B1254" s="131" t="s">
        <v>9215</v>
      </c>
      <c r="C1254" s="117" t="s">
        <v>1070</v>
      </c>
      <c r="D1254" s="116" t="s">
        <v>9211</v>
      </c>
      <c r="E1254" s="116" t="s">
        <v>2614</v>
      </c>
      <c r="F1254" s="116" t="s">
        <v>2620</v>
      </c>
      <c r="G1254" s="115" t="s">
        <v>9214</v>
      </c>
      <c r="H1254" s="118" t="s">
        <v>9213</v>
      </c>
      <c r="I1254" s="118" t="s">
        <v>2619</v>
      </c>
    </row>
    <row r="1255" spans="1:9" x14ac:dyDescent="0.2">
      <c r="A1255" s="117" t="s">
        <v>9217</v>
      </c>
      <c r="B1255" s="131" t="s">
        <v>9217</v>
      </c>
      <c r="C1255" s="117" t="s">
        <v>1070</v>
      </c>
      <c r="D1255" s="116" t="s">
        <v>9211</v>
      </c>
      <c r="E1255" s="116" t="s">
        <v>2614</v>
      </c>
      <c r="F1255" s="116" t="s">
        <v>2694</v>
      </c>
      <c r="G1255" s="115" t="s">
        <v>9216</v>
      </c>
      <c r="H1255" s="118" t="s">
        <v>9213</v>
      </c>
      <c r="I1255" s="118" t="s">
        <v>2619</v>
      </c>
    </row>
    <row r="1256" spans="1:9" x14ac:dyDescent="0.2">
      <c r="A1256" s="117" t="s">
        <v>10195</v>
      </c>
      <c r="B1256" s="131" t="s">
        <v>10195</v>
      </c>
      <c r="C1256" s="117" t="s">
        <v>1537</v>
      </c>
      <c r="D1256" s="116" t="s">
        <v>10191</v>
      </c>
      <c r="E1256" s="116" t="s">
        <v>2660</v>
      </c>
      <c r="F1256" s="116" t="s">
        <v>2620</v>
      </c>
      <c r="G1256" s="115" t="s">
        <v>10194</v>
      </c>
      <c r="H1256" s="118" t="s">
        <v>10196</v>
      </c>
      <c r="I1256" s="118" t="s">
        <v>2619</v>
      </c>
    </row>
    <row r="1257" spans="1:9" x14ac:dyDescent="0.2">
      <c r="A1257" s="117" t="s">
        <v>10642</v>
      </c>
      <c r="B1257" s="131" t="s">
        <v>10642</v>
      </c>
      <c r="C1257" s="117" t="s">
        <v>14386</v>
      </c>
      <c r="D1257" s="116" t="s">
        <v>10641</v>
      </c>
      <c r="E1257" s="116" t="s">
        <v>3150</v>
      </c>
      <c r="F1257" s="116" t="s">
        <v>2615</v>
      </c>
      <c r="G1257" s="115" t="s">
        <v>223</v>
      </c>
      <c r="H1257" s="118" t="s">
        <v>10643</v>
      </c>
      <c r="I1257" s="118" t="s">
        <v>2619</v>
      </c>
    </row>
    <row r="1258" spans="1:9" x14ac:dyDescent="0.2">
      <c r="A1258" s="117" t="s">
        <v>10644</v>
      </c>
      <c r="B1258" s="131" t="s">
        <v>10644</v>
      </c>
      <c r="C1258" s="117" t="s">
        <v>14386</v>
      </c>
      <c r="D1258" s="116" t="s">
        <v>10641</v>
      </c>
      <c r="E1258" s="116" t="s">
        <v>3150</v>
      </c>
      <c r="F1258" s="116" t="s">
        <v>3186</v>
      </c>
      <c r="G1258" s="115" t="s">
        <v>223</v>
      </c>
      <c r="H1258" s="118" t="s">
        <v>10643</v>
      </c>
      <c r="I1258" s="118" t="s">
        <v>2619</v>
      </c>
    </row>
    <row r="1259" spans="1:9" x14ac:dyDescent="0.2">
      <c r="A1259" s="117" t="s">
        <v>3635</v>
      </c>
      <c r="B1259" s="131" t="s">
        <v>3635</v>
      </c>
      <c r="C1259" s="117" t="s">
        <v>1532</v>
      </c>
      <c r="D1259" s="116" t="s">
        <v>3574</v>
      </c>
      <c r="E1259" s="116" t="s">
        <v>3116</v>
      </c>
      <c r="F1259" s="116" t="s">
        <v>3633</v>
      </c>
      <c r="G1259" s="115" t="s">
        <v>3634</v>
      </c>
      <c r="H1259" s="118" t="s">
        <v>3576</v>
      </c>
      <c r="I1259" s="118" t="s">
        <v>2619</v>
      </c>
    </row>
    <row r="1260" spans="1:9" x14ac:dyDescent="0.2">
      <c r="A1260" s="117" t="s">
        <v>14210</v>
      </c>
      <c r="B1260" s="131" t="s">
        <v>14210</v>
      </c>
      <c r="C1260" s="117" t="s">
        <v>1439</v>
      </c>
      <c r="D1260" s="116" t="s">
        <v>14154</v>
      </c>
      <c r="E1260" s="116" t="s">
        <v>2660</v>
      </c>
      <c r="F1260" s="116" t="s">
        <v>3183</v>
      </c>
      <c r="G1260" s="115" t="s">
        <v>14209</v>
      </c>
      <c r="H1260" s="118" t="s">
        <v>14156</v>
      </c>
      <c r="I1260" s="118" t="s">
        <v>2619</v>
      </c>
    </row>
    <row r="1261" spans="1:9" x14ac:dyDescent="0.2">
      <c r="A1261" s="117" t="s">
        <v>13518</v>
      </c>
      <c r="B1261" s="131" t="s">
        <v>13518</v>
      </c>
      <c r="C1261" s="117" t="s">
        <v>1569</v>
      </c>
      <c r="D1261" s="116" t="s">
        <v>13433</v>
      </c>
      <c r="E1261" s="116" t="s">
        <v>3150</v>
      </c>
      <c r="F1261" s="116" t="s">
        <v>6567</v>
      </c>
      <c r="G1261" s="115" t="s">
        <v>13517</v>
      </c>
      <c r="H1261" s="118" t="s">
        <v>13519</v>
      </c>
      <c r="I1261" s="118" t="s">
        <v>2619</v>
      </c>
    </row>
    <row r="1262" spans="1:9" x14ac:dyDescent="0.2">
      <c r="A1262" s="117" t="s">
        <v>8769</v>
      </c>
      <c r="B1262" s="131" t="s">
        <v>8769</v>
      </c>
      <c r="C1262" s="117" t="s">
        <v>961</v>
      </c>
      <c r="D1262" s="116" t="s">
        <v>8763</v>
      </c>
      <c r="E1262" s="116" t="s">
        <v>3415</v>
      </c>
      <c r="F1262" s="116" t="s">
        <v>2623</v>
      </c>
      <c r="G1262" s="115" t="s">
        <v>8768</v>
      </c>
      <c r="H1262" s="118" t="s">
        <v>8765</v>
      </c>
      <c r="I1262" s="118" t="s">
        <v>2619</v>
      </c>
    </row>
    <row r="1263" spans="1:9" x14ac:dyDescent="0.2">
      <c r="A1263" s="117" t="s">
        <v>3871</v>
      </c>
      <c r="B1263" s="131" t="s">
        <v>3871</v>
      </c>
      <c r="C1263" s="117" t="s">
        <v>1552</v>
      </c>
      <c r="D1263" s="116" t="s">
        <v>3861</v>
      </c>
      <c r="E1263" s="116" t="s">
        <v>3415</v>
      </c>
      <c r="F1263" s="116" t="s">
        <v>2641</v>
      </c>
      <c r="G1263" s="115" t="s">
        <v>3870</v>
      </c>
      <c r="H1263" s="118" t="s">
        <v>3872</v>
      </c>
      <c r="I1263" s="118" t="s">
        <v>2619</v>
      </c>
    </row>
    <row r="1264" spans="1:9" x14ac:dyDescent="0.2">
      <c r="A1264" s="117" t="s">
        <v>13233</v>
      </c>
      <c r="B1264" s="131" t="s">
        <v>13233</v>
      </c>
      <c r="C1264" s="117" t="s">
        <v>937</v>
      </c>
      <c r="D1264" s="116" t="s">
        <v>13219</v>
      </c>
      <c r="E1264" s="116" t="s">
        <v>2614</v>
      </c>
      <c r="F1264" s="116" t="s">
        <v>2674</v>
      </c>
      <c r="G1264" s="115" t="s">
        <v>13232</v>
      </c>
      <c r="H1264" s="118" t="s">
        <v>13221</v>
      </c>
      <c r="I1264" s="118" t="s">
        <v>2619</v>
      </c>
    </row>
    <row r="1265" spans="1:9" x14ac:dyDescent="0.2">
      <c r="A1265" s="117" t="s">
        <v>3942</v>
      </c>
      <c r="B1265" s="131" t="s">
        <v>3942</v>
      </c>
      <c r="C1265" s="117" t="s">
        <v>1607</v>
      </c>
      <c r="D1265" s="116" t="s">
        <v>3938</v>
      </c>
      <c r="E1265" s="116" t="s">
        <v>3091</v>
      </c>
      <c r="F1265" s="116" t="s">
        <v>2722</v>
      </c>
      <c r="G1265" s="115" t="s">
        <v>3941</v>
      </c>
      <c r="H1265" s="118" t="s">
        <v>3940</v>
      </c>
      <c r="I1265" s="118" t="s">
        <v>2619</v>
      </c>
    </row>
    <row r="1266" spans="1:9" x14ac:dyDescent="0.2">
      <c r="A1266" s="117" t="s">
        <v>6841</v>
      </c>
      <c r="B1266" s="131" t="s">
        <v>6841</v>
      </c>
      <c r="C1266" s="117" t="s">
        <v>992</v>
      </c>
      <c r="D1266" s="116" t="s">
        <v>6091</v>
      </c>
      <c r="E1266" s="116" t="s">
        <v>3150</v>
      </c>
      <c r="F1266" s="116" t="s">
        <v>6839</v>
      </c>
      <c r="G1266" s="115" t="s">
        <v>6840</v>
      </c>
      <c r="H1266" s="118" t="s">
        <v>6097</v>
      </c>
      <c r="I1266" s="118" t="s">
        <v>2619</v>
      </c>
    </row>
    <row r="1267" spans="1:9" x14ac:dyDescent="0.2">
      <c r="A1267" s="117" t="s">
        <v>13211</v>
      </c>
      <c r="B1267" s="131" t="s">
        <v>13211</v>
      </c>
      <c r="C1267" s="117" t="s">
        <v>1161</v>
      </c>
      <c r="D1267" s="116" t="s">
        <v>13205</v>
      </c>
      <c r="E1267" s="116" t="s">
        <v>3415</v>
      </c>
      <c r="F1267" s="116" t="s">
        <v>2623</v>
      </c>
      <c r="G1267" s="115" t="s">
        <v>13210</v>
      </c>
      <c r="H1267" s="118" t="s">
        <v>13207</v>
      </c>
      <c r="I1267" s="118" t="s">
        <v>2619</v>
      </c>
    </row>
    <row r="1268" spans="1:9" x14ac:dyDescent="0.2">
      <c r="A1268" s="117" t="s">
        <v>3195</v>
      </c>
      <c r="B1268" s="131" t="s">
        <v>3195</v>
      </c>
      <c r="C1268" s="117" t="s">
        <v>1509</v>
      </c>
      <c r="D1268" s="116" t="s">
        <v>3149</v>
      </c>
      <c r="E1268" s="116" t="s">
        <v>3150</v>
      </c>
      <c r="F1268" s="116" t="s">
        <v>3193</v>
      </c>
      <c r="G1268" s="115" t="s">
        <v>3194</v>
      </c>
      <c r="H1268" s="118" t="s">
        <v>3152</v>
      </c>
      <c r="I1268" s="118" t="s">
        <v>2619</v>
      </c>
    </row>
    <row r="1269" spans="1:9" x14ac:dyDescent="0.2">
      <c r="A1269" s="117" t="s">
        <v>10216</v>
      </c>
      <c r="B1269" s="131" t="s">
        <v>10216</v>
      </c>
      <c r="C1269" s="117" t="s">
        <v>1537</v>
      </c>
      <c r="D1269" s="116" t="s">
        <v>10191</v>
      </c>
      <c r="E1269" s="116" t="s">
        <v>2660</v>
      </c>
      <c r="F1269" s="116" t="s">
        <v>2886</v>
      </c>
      <c r="G1269" s="115" t="s">
        <v>10215</v>
      </c>
      <c r="H1269" s="118" t="s">
        <v>10217</v>
      </c>
      <c r="I1269" s="118" t="s">
        <v>2619</v>
      </c>
    </row>
    <row r="1270" spans="1:9" x14ac:dyDescent="0.2">
      <c r="A1270" s="117" t="s">
        <v>8992</v>
      </c>
      <c r="B1270" s="131" t="s">
        <v>8992</v>
      </c>
      <c r="C1270" s="117" t="s">
        <v>1350</v>
      </c>
      <c r="D1270" s="116" t="s">
        <v>8968</v>
      </c>
      <c r="E1270" s="116" t="s">
        <v>2614</v>
      </c>
      <c r="F1270" s="116" t="s">
        <v>2623</v>
      </c>
      <c r="G1270" s="115" t="s">
        <v>8991</v>
      </c>
      <c r="H1270" s="118" t="s">
        <v>8993</v>
      </c>
      <c r="I1270" s="118" t="s">
        <v>2619</v>
      </c>
    </row>
    <row r="1271" spans="1:9" x14ac:dyDescent="0.2">
      <c r="A1271" s="117" t="s">
        <v>8898</v>
      </c>
      <c r="B1271" s="131" t="s">
        <v>8898</v>
      </c>
      <c r="C1271" s="117" t="s">
        <v>1181</v>
      </c>
      <c r="D1271" s="116" t="s">
        <v>8890</v>
      </c>
      <c r="E1271" s="116" t="s">
        <v>3116</v>
      </c>
      <c r="F1271" s="116" t="s">
        <v>2716</v>
      </c>
      <c r="G1271" s="115" t="s">
        <v>8897</v>
      </c>
      <c r="H1271" s="118" t="s">
        <v>8892</v>
      </c>
      <c r="I1271" s="118" t="s">
        <v>2619</v>
      </c>
    </row>
    <row r="1272" spans="1:9" x14ac:dyDescent="0.2">
      <c r="A1272" s="117" t="s">
        <v>4411</v>
      </c>
      <c r="B1272" s="131" t="s">
        <v>4411</v>
      </c>
      <c r="C1272" s="117" t="s">
        <v>1074</v>
      </c>
      <c r="D1272" s="116" t="s">
        <v>4404</v>
      </c>
      <c r="E1272" s="116" t="s">
        <v>2614</v>
      </c>
      <c r="F1272" s="116" t="s">
        <v>2638</v>
      </c>
      <c r="G1272" s="115" t="s">
        <v>4410</v>
      </c>
      <c r="H1272" s="118" t="s">
        <v>4412</v>
      </c>
      <c r="I1272" s="118" t="s">
        <v>2619</v>
      </c>
    </row>
    <row r="1273" spans="1:9" x14ac:dyDescent="0.2">
      <c r="A1273" s="117" t="s">
        <v>8538</v>
      </c>
      <c r="B1273" s="131" t="s">
        <v>8538</v>
      </c>
      <c r="C1273" s="117" t="s">
        <v>1205</v>
      </c>
      <c r="D1273" s="116" t="s">
        <v>8532</v>
      </c>
      <c r="E1273" s="116" t="s">
        <v>3415</v>
      </c>
      <c r="F1273" s="116" t="s">
        <v>2623</v>
      </c>
      <c r="G1273" s="115" t="s">
        <v>8537</v>
      </c>
      <c r="H1273" s="118" t="s">
        <v>8534</v>
      </c>
      <c r="I1273" s="118" t="s">
        <v>2619</v>
      </c>
    </row>
    <row r="1274" spans="1:9" x14ac:dyDescent="0.2">
      <c r="A1274" s="117" t="s">
        <v>9109</v>
      </c>
      <c r="B1274" s="131" t="s">
        <v>9109</v>
      </c>
      <c r="C1274" s="117" t="s">
        <v>1072</v>
      </c>
      <c r="D1274" s="116" t="s">
        <v>9108</v>
      </c>
      <c r="E1274" s="116" t="s">
        <v>2614</v>
      </c>
      <c r="F1274" s="116" t="s">
        <v>2615</v>
      </c>
      <c r="G1274" s="115" t="s">
        <v>224</v>
      </c>
      <c r="H1274" s="118" t="s">
        <v>9110</v>
      </c>
      <c r="I1274" s="118" t="s">
        <v>2619</v>
      </c>
    </row>
    <row r="1275" spans="1:9" x14ac:dyDescent="0.2">
      <c r="A1275" s="117" t="s">
        <v>12860</v>
      </c>
      <c r="B1275" s="131" t="s">
        <v>12860</v>
      </c>
      <c r="C1275" s="117" t="s">
        <v>1073</v>
      </c>
      <c r="D1275" s="116" t="s">
        <v>12859</v>
      </c>
      <c r="E1275" s="116" t="s">
        <v>2614</v>
      </c>
      <c r="F1275" s="116" t="s">
        <v>2615</v>
      </c>
      <c r="G1275" s="115" t="s">
        <v>225</v>
      </c>
      <c r="H1275" s="118" t="s">
        <v>12861</v>
      </c>
      <c r="I1275" s="118" t="s">
        <v>2619</v>
      </c>
    </row>
    <row r="1276" spans="1:9" x14ac:dyDescent="0.2">
      <c r="A1276" s="117" t="s">
        <v>4414</v>
      </c>
      <c r="B1276" s="131" t="s">
        <v>4414</v>
      </c>
      <c r="C1276" s="117" t="s">
        <v>1074</v>
      </c>
      <c r="D1276" s="116" t="s">
        <v>4404</v>
      </c>
      <c r="E1276" s="116" t="s">
        <v>2614</v>
      </c>
      <c r="F1276" s="116" t="s">
        <v>2641</v>
      </c>
      <c r="G1276" s="115" t="s">
        <v>4413</v>
      </c>
      <c r="H1276" s="118" t="s">
        <v>4415</v>
      </c>
      <c r="I1276" s="118" t="s">
        <v>2619</v>
      </c>
    </row>
    <row r="1277" spans="1:9" x14ac:dyDescent="0.2">
      <c r="A1277" s="117" t="s">
        <v>8994</v>
      </c>
      <c r="B1277" s="131" t="s">
        <v>8994</v>
      </c>
      <c r="C1277" s="117" t="s">
        <v>1350</v>
      </c>
      <c r="D1277" s="116" t="s">
        <v>8968</v>
      </c>
      <c r="E1277" s="116" t="s">
        <v>2614</v>
      </c>
      <c r="F1277" s="116" t="s">
        <v>2641</v>
      </c>
      <c r="G1277" s="115" t="s">
        <v>4413</v>
      </c>
      <c r="H1277" s="118" t="s">
        <v>8995</v>
      </c>
      <c r="I1277" s="118" t="s">
        <v>2619</v>
      </c>
    </row>
    <row r="1278" spans="1:9" x14ac:dyDescent="0.2">
      <c r="A1278" s="117" t="s">
        <v>10971</v>
      </c>
      <c r="B1278" s="131" t="s">
        <v>10971</v>
      </c>
      <c r="C1278" s="117" t="s">
        <v>1688</v>
      </c>
      <c r="D1278" s="116" t="s">
        <v>10958</v>
      </c>
      <c r="E1278" s="116" t="s">
        <v>3415</v>
      </c>
      <c r="F1278" s="116" t="s">
        <v>2644</v>
      </c>
      <c r="G1278" s="115" t="s">
        <v>4413</v>
      </c>
      <c r="H1278" s="118" t="s">
        <v>10962</v>
      </c>
      <c r="I1278" s="118" t="s">
        <v>2619</v>
      </c>
    </row>
    <row r="1279" spans="1:9" x14ac:dyDescent="0.2">
      <c r="A1279" s="117" t="s">
        <v>12866</v>
      </c>
      <c r="B1279" s="131" t="s">
        <v>12866</v>
      </c>
      <c r="C1279" s="117" t="s">
        <v>1073</v>
      </c>
      <c r="D1279" s="116" t="s">
        <v>12859</v>
      </c>
      <c r="E1279" s="116" t="s">
        <v>2614</v>
      </c>
      <c r="F1279" s="116" t="s">
        <v>2623</v>
      </c>
      <c r="G1279" s="115" t="s">
        <v>4413</v>
      </c>
      <c r="H1279" s="118" t="s">
        <v>12861</v>
      </c>
      <c r="I1279" s="118" t="s">
        <v>2619</v>
      </c>
    </row>
    <row r="1280" spans="1:9" x14ac:dyDescent="0.2">
      <c r="A1280" s="117" t="s">
        <v>12863</v>
      </c>
      <c r="B1280" s="131" t="s">
        <v>12863</v>
      </c>
      <c r="C1280" s="117" t="s">
        <v>1073</v>
      </c>
      <c r="D1280" s="116" t="s">
        <v>12859</v>
      </c>
      <c r="E1280" s="116" t="s">
        <v>2614</v>
      </c>
      <c r="F1280" s="116" t="s">
        <v>3159</v>
      </c>
      <c r="G1280" s="115" t="s">
        <v>12862</v>
      </c>
      <c r="H1280" s="118" t="s">
        <v>12861</v>
      </c>
      <c r="I1280" s="118" t="s">
        <v>2619</v>
      </c>
    </row>
    <row r="1281" spans="1:9" x14ac:dyDescent="0.2">
      <c r="A1281" s="117" t="s">
        <v>12865</v>
      </c>
      <c r="B1281" s="131" t="s">
        <v>12865</v>
      </c>
      <c r="C1281" s="117" t="s">
        <v>1073</v>
      </c>
      <c r="D1281" s="116" t="s">
        <v>12859</v>
      </c>
      <c r="E1281" s="116" t="s">
        <v>2614</v>
      </c>
      <c r="F1281" s="116" t="s">
        <v>2638</v>
      </c>
      <c r="G1281" s="115" t="s">
        <v>12864</v>
      </c>
      <c r="H1281" s="118" t="s">
        <v>12861</v>
      </c>
      <c r="I1281" s="118" t="s">
        <v>2619</v>
      </c>
    </row>
    <row r="1282" spans="1:9" x14ac:dyDescent="0.2">
      <c r="A1282" s="117" t="s">
        <v>4405</v>
      </c>
      <c r="B1282" s="131" t="s">
        <v>4405</v>
      </c>
      <c r="C1282" s="117" t="s">
        <v>1074</v>
      </c>
      <c r="D1282" s="116" t="s">
        <v>4404</v>
      </c>
      <c r="E1282" s="116" t="s">
        <v>2614</v>
      </c>
      <c r="F1282" s="116" t="s">
        <v>2615</v>
      </c>
      <c r="G1282" s="115" t="s">
        <v>226</v>
      </c>
      <c r="H1282" s="118" t="s">
        <v>4406</v>
      </c>
      <c r="I1282" s="118" t="s">
        <v>2619</v>
      </c>
    </row>
    <row r="1283" spans="1:9" x14ac:dyDescent="0.2">
      <c r="A1283" s="117" t="s">
        <v>4408</v>
      </c>
      <c r="B1283" s="131" t="s">
        <v>4408</v>
      </c>
      <c r="C1283" s="117" t="s">
        <v>1074</v>
      </c>
      <c r="D1283" s="116" t="s">
        <v>4404</v>
      </c>
      <c r="E1283" s="116" t="s">
        <v>2614</v>
      </c>
      <c r="F1283" s="116" t="s">
        <v>2620</v>
      </c>
      <c r="G1283" s="115" t="s">
        <v>4407</v>
      </c>
      <c r="H1283" s="118" t="s">
        <v>4409</v>
      </c>
      <c r="I1283" s="118" t="s">
        <v>2619</v>
      </c>
    </row>
    <row r="1284" spans="1:9" x14ac:dyDescent="0.2">
      <c r="A1284" s="117" t="s">
        <v>8850</v>
      </c>
      <c r="B1284" s="131" t="s">
        <v>8850</v>
      </c>
      <c r="C1284" s="117" t="s">
        <v>14382</v>
      </c>
      <c r="D1284" s="116" t="s">
        <v>8835</v>
      </c>
      <c r="E1284" s="116" t="s">
        <v>3116</v>
      </c>
      <c r="F1284" s="116" t="s">
        <v>2656</v>
      </c>
      <c r="G1284" s="115" t="s">
        <v>8849</v>
      </c>
      <c r="H1284" s="118" t="s">
        <v>8844</v>
      </c>
      <c r="I1284" s="118" t="s">
        <v>2619</v>
      </c>
    </row>
    <row r="1285" spans="1:9" x14ac:dyDescent="0.2">
      <c r="A1285" s="117" t="s">
        <v>10080</v>
      </c>
      <c r="B1285" s="131" t="s">
        <v>10080</v>
      </c>
      <c r="C1285" s="117" t="s">
        <v>1075</v>
      </c>
      <c r="D1285" s="116" t="s">
        <v>10079</v>
      </c>
      <c r="E1285" s="116" t="s">
        <v>2614</v>
      </c>
      <c r="F1285" s="116" t="s">
        <v>2615</v>
      </c>
      <c r="G1285" s="115" t="s">
        <v>227</v>
      </c>
      <c r="H1285" s="118" t="s">
        <v>10081</v>
      </c>
      <c r="I1285" s="118" t="s">
        <v>2619</v>
      </c>
    </row>
    <row r="1286" spans="1:9" x14ac:dyDescent="0.2">
      <c r="A1286" s="117" t="s">
        <v>10083</v>
      </c>
      <c r="B1286" s="131" t="s">
        <v>10083</v>
      </c>
      <c r="C1286" s="117" t="s">
        <v>1075</v>
      </c>
      <c r="D1286" s="116" t="s">
        <v>10079</v>
      </c>
      <c r="E1286" s="116" t="s">
        <v>2614</v>
      </c>
      <c r="F1286" s="116" t="s">
        <v>2620</v>
      </c>
      <c r="G1286" s="115" t="s">
        <v>10082</v>
      </c>
      <c r="H1286" s="118" t="s">
        <v>10081</v>
      </c>
      <c r="I1286" s="118" t="s">
        <v>2619</v>
      </c>
    </row>
    <row r="1287" spans="1:9" x14ac:dyDescent="0.2">
      <c r="A1287" s="117" t="s">
        <v>10089</v>
      </c>
      <c r="B1287" s="131" t="s">
        <v>10089</v>
      </c>
      <c r="C1287" s="117" t="s">
        <v>1075</v>
      </c>
      <c r="D1287" s="116" t="s">
        <v>10079</v>
      </c>
      <c r="E1287" s="116" t="s">
        <v>2614</v>
      </c>
      <c r="F1287" s="116" t="s">
        <v>2669</v>
      </c>
      <c r="G1287" s="115" t="s">
        <v>10088</v>
      </c>
      <c r="H1287" s="118" t="s">
        <v>10081</v>
      </c>
      <c r="I1287" s="118" t="s">
        <v>2619</v>
      </c>
    </row>
    <row r="1288" spans="1:9" x14ac:dyDescent="0.2">
      <c r="A1288" s="117" t="s">
        <v>10085</v>
      </c>
      <c r="B1288" s="131" t="s">
        <v>10085</v>
      </c>
      <c r="C1288" s="117" t="s">
        <v>1075</v>
      </c>
      <c r="D1288" s="116" t="s">
        <v>10079</v>
      </c>
      <c r="E1288" s="116" t="s">
        <v>2614</v>
      </c>
      <c r="F1288" s="116" t="s">
        <v>2694</v>
      </c>
      <c r="G1288" s="115" t="s">
        <v>10084</v>
      </c>
      <c r="H1288" s="118" t="s">
        <v>10081</v>
      </c>
      <c r="I1288" s="118" t="s">
        <v>2619</v>
      </c>
    </row>
    <row r="1289" spans="1:9" x14ac:dyDescent="0.2">
      <c r="A1289" s="117" t="s">
        <v>10087</v>
      </c>
      <c r="B1289" s="131" t="s">
        <v>10087</v>
      </c>
      <c r="C1289" s="117" t="s">
        <v>1075</v>
      </c>
      <c r="D1289" s="116" t="s">
        <v>10079</v>
      </c>
      <c r="E1289" s="116" t="s">
        <v>2614</v>
      </c>
      <c r="F1289" s="116" t="s">
        <v>2641</v>
      </c>
      <c r="G1289" s="115" t="s">
        <v>10086</v>
      </c>
      <c r="H1289" s="118" t="s">
        <v>10081</v>
      </c>
      <c r="I1289" s="118" t="s">
        <v>2619</v>
      </c>
    </row>
    <row r="1290" spans="1:9" x14ac:dyDescent="0.2">
      <c r="A1290" s="117" t="s">
        <v>14221</v>
      </c>
      <c r="B1290" s="131" t="s">
        <v>14221</v>
      </c>
      <c r="C1290" s="117" t="s">
        <v>1076</v>
      </c>
      <c r="D1290" s="116" t="s">
        <v>14217</v>
      </c>
      <c r="E1290" s="116" t="s">
        <v>3116</v>
      </c>
      <c r="F1290" s="116" t="s">
        <v>2716</v>
      </c>
      <c r="G1290" s="115" t="s">
        <v>14220</v>
      </c>
      <c r="H1290" s="118" t="s">
        <v>14219</v>
      </c>
      <c r="I1290" s="118" t="s">
        <v>2619</v>
      </c>
    </row>
    <row r="1291" spans="1:9" x14ac:dyDescent="0.2">
      <c r="A1291" s="117" t="s">
        <v>14218</v>
      </c>
      <c r="B1291" s="131" t="s">
        <v>14218</v>
      </c>
      <c r="C1291" s="117" t="s">
        <v>1076</v>
      </c>
      <c r="D1291" s="116" t="s">
        <v>14217</v>
      </c>
      <c r="E1291" s="116" t="s">
        <v>3116</v>
      </c>
      <c r="F1291" s="116" t="s">
        <v>2615</v>
      </c>
      <c r="G1291" s="115" t="s">
        <v>228</v>
      </c>
      <c r="H1291" s="118" t="s">
        <v>14219</v>
      </c>
      <c r="I1291" s="118" t="s">
        <v>2619</v>
      </c>
    </row>
    <row r="1292" spans="1:9" x14ac:dyDescent="0.2">
      <c r="A1292" s="117" t="s">
        <v>8315</v>
      </c>
      <c r="B1292" s="131" t="s">
        <v>8315</v>
      </c>
      <c r="C1292" s="117" t="s">
        <v>1164</v>
      </c>
      <c r="D1292" s="116" t="s">
        <v>8309</v>
      </c>
      <c r="E1292" s="116" t="s">
        <v>2614</v>
      </c>
      <c r="F1292" s="116" t="s">
        <v>2669</v>
      </c>
      <c r="G1292" s="115" t="s">
        <v>8314</v>
      </c>
      <c r="H1292" s="118" t="s">
        <v>8311</v>
      </c>
      <c r="I1292" s="118" t="s">
        <v>2619</v>
      </c>
    </row>
    <row r="1293" spans="1:9" x14ac:dyDescent="0.2">
      <c r="A1293" s="117" t="s">
        <v>4098</v>
      </c>
      <c r="B1293" s="131" t="s">
        <v>4098</v>
      </c>
      <c r="C1293" s="117" t="s">
        <v>1302</v>
      </c>
      <c r="D1293" s="116" t="s">
        <v>4089</v>
      </c>
      <c r="E1293" s="116" t="s">
        <v>3415</v>
      </c>
      <c r="F1293" s="116" t="s">
        <v>2623</v>
      </c>
      <c r="G1293" s="115" t="s">
        <v>4097</v>
      </c>
      <c r="H1293" s="118" t="s">
        <v>4091</v>
      </c>
      <c r="I1293" s="118" t="s">
        <v>2619</v>
      </c>
    </row>
    <row r="1294" spans="1:9" x14ac:dyDescent="0.2">
      <c r="A1294" s="117" t="s">
        <v>4251</v>
      </c>
      <c r="B1294" s="131" t="s">
        <v>4251</v>
      </c>
      <c r="C1294" s="117" t="s">
        <v>902</v>
      </c>
      <c r="D1294" s="116" t="s">
        <v>4242</v>
      </c>
      <c r="E1294" s="116" t="s">
        <v>3415</v>
      </c>
      <c r="F1294" s="116" t="s">
        <v>2716</v>
      </c>
      <c r="G1294" s="115" t="s">
        <v>4097</v>
      </c>
      <c r="H1294" s="118" t="s">
        <v>4252</v>
      </c>
      <c r="I1294" s="118" t="s">
        <v>2619</v>
      </c>
    </row>
    <row r="1295" spans="1:9" x14ac:dyDescent="0.2">
      <c r="A1295" s="117" t="s">
        <v>8925</v>
      </c>
      <c r="B1295" s="131" t="s">
        <v>8925</v>
      </c>
      <c r="C1295" s="117" t="s">
        <v>1015</v>
      </c>
      <c r="D1295" s="116" t="s">
        <v>8909</v>
      </c>
      <c r="E1295" s="116" t="s">
        <v>2614</v>
      </c>
      <c r="F1295" s="116" t="s">
        <v>2716</v>
      </c>
      <c r="G1295" s="115" t="s">
        <v>4097</v>
      </c>
      <c r="H1295" s="118" t="s">
        <v>8911</v>
      </c>
      <c r="I1295" s="118" t="s">
        <v>2619</v>
      </c>
    </row>
    <row r="1296" spans="1:9" x14ac:dyDescent="0.2">
      <c r="A1296" s="117" t="s">
        <v>9122</v>
      </c>
      <c r="B1296" s="131" t="s">
        <v>9122</v>
      </c>
      <c r="C1296" s="117" t="s">
        <v>1072</v>
      </c>
      <c r="D1296" s="116" t="s">
        <v>9108</v>
      </c>
      <c r="E1296" s="116" t="s">
        <v>2614</v>
      </c>
      <c r="F1296" s="116" t="s">
        <v>2669</v>
      </c>
      <c r="G1296" s="115" t="s">
        <v>4097</v>
      </c>
      <c r="H1296" s="118" t="s">
        <v>9110</v>
      </c>
      <c r="I1296" s="118" t="s">
        <v>2619</v>
      </c>
    </row>
    <row r="1297" spans="1:9" x14ac:dyDescent="0.2">
      <c r="A1297" s="117" t="s">
        <v>3743</v>
      </c>
      <c r="B1297" s="131" t="s">
        <v>3743</v>
      </c>
      <c r="C1297" s="117" t="s">
        <v>1421</v>
      </c>
      <c r="D1297" s="116" t="s">
        <v>3739</v>
      </c>
      <c r="E1297" s="116" t="s">
        <v>3116</v>
      </c>
      <c r="F1297" s="116" t="s">
        <v>3164</v>
      </c>
      <c r="G1297" s="115" t="s">
        <v>3742</v>
      </c>
      <c r="H1297" s="118" t="s">
        <v>3741</v>
      </c>
      <c r="I1297" s="118" t="s">
        <v>2619</v>
      </c>
    </row>
    <row r="1298" spans="1:9" x14ac:dyDescent="0.2">
      <c r="A1298" s="117" t="s">
        <v>13209</v>
      </c>
      <c r="B1298" s="131" t="s">
        <v>13209</v>
      </c>
      <c r="C1298" s="117" t="s">
        <v>1161</v>
      </c>
      <c r="D1298" s="116" t="s">
        <v>13205</v>
      </c>
      <c r="E1298" s="116" t="s">
        <v>3415</v>
      </c>
      <c r="F1298" s="116" t="s">
        <v>2638</v>
      </c>
      <c r="G1298" s="115" t="s">
        <v>13208</v>
      </c>
      <c r="H1298" s="118" t="s">
        <v>13207</v>
      </c>
      <c r="I1298" s="118" t="s">
        <v>2619</v>
      </c>
    </row>
    <row r="1299" spans="1:9" x14ac:dyDescent="0.2">
      <c r="A1299" s="117" t="s">
        <v>9609</v>
      </c>
      <c r="B1299" s="131" t="s">
        <v>9609</v>
      </c>
      <c r="C1299" s="117" t="s">
        <v>1440</v>
      </c>
      <c r="D1299" s="116" t="s">
        <v>9593</v>
      </c>
      <c r="E1299" s="116" t="s">
        <v>2614</v>
      </c>
      <c r="F1299" s="116" t="s">
        <v>2669</v>
      </c>
      <c r="G1299" s="115" t="s">
        <v>9608</v>
      </c>
      <c r="H1299" s="118" t="s">
        <v>9610</v>
      </c>
      <c r="I1299" s="118" t="s">
        <v>2619</v>
      </c>
    </row>
    <row r="1300" spans="1:9" x14ac:dyDescent="0.2">
      <c r="A1300" s="117" t="s">
        <v>10985</v>
      </c>
      <c r="B1300" s="131" t="s">
        <v>10985</v>
      </c>
      <c r="C1300" s="117" t="s">
        <v>1077</v>
      </c>
      <c r="D1300" s="116" t="s">
        <v>10981</v>
      </c>
      <c r="E1300" s="116" t="s">
        <v>3415</v>
      </c>
      <c r="F1300" s="116" t="s">
        <v>2716</v>
      </c>
      <c r="G1300" s="115" t="s">
        <v>10984</v>
      </c>
      <c r="H1300" s="118" t="s">
        <v>10983</v>
      </c>
      <c r="I1300" s="118" t="s">
        <v>2619</v>
      </c>
    </row>
    <row r="1301" spans="1:9" x14ac:dyDescent="0.2">
      <c r="A1301" s="117" t="s">
        <v>10982</v>
      </c>
      <c r="B1301" s="131" t="s">
        <v>10982</v>
      </c>
      <c r="C1301" s="117" t="s">
        <v>1077</v>
      </c>
      <c r="D1301" s="116" t="s">
        <v>10981</v>
      </c>
      <c r="E1301" s="116" t="s">
        <v>3415</v>
      </c>
      <c r="F1301" s="116" t="s">
        <v>2615</v>
      </c>
      <c r="G1301" s="115" t="s">
        <v>229</v>
      </c>
      <c r="H1301" s="118" t="s">
        <v>10983</v>
      </c>
      <c r="I1301" s="118" t="s">
        <v>2619</v>
      </c>
    </row>
    <row r="1302" spans="1:9" x14ac:dyDescent="0.2">
      <c r="A1302" s="117" t="s">
        <v>5256</v>
      </c>
      <c r="B1302" s="131" t="s">
        <v>5256</v>
      </c>
      <c r="C1302" s="117" t="s">
        <v>1112</v>
      </c>
      <c r="D1302" s="116" t="s">
        <v>5243</v>
      </c>
      <c r="E1302" s="116" t="s">
        <v>2660</v>
      </c>
      <c r="F1302" s="116" t="s">
        <v>2653</v>
      </c>
      <c r="G1302" s="115" t="s">
        <v>5255</v>
      </c>
      <c r="H1302" s="118" t="s">
        <v>5245</v>
      </c>
      <c r="I1302" s="118" t="s">
        <v>2619</v>
      </c>
    </row>
    <row r="1303" spans="1:9" x14ac:dyDescent="0.2">
      <c r="A1303" s="117" t="s">
        <v>3632</v>
      </c>
      <c r="B1303" s="131" t="s">
        <v>3632</v>
      </c>
      <c r="C1303" s="117" t="s">
        <v>1532</v>
      </c>
      <c r="D1303" s="116" t="s">
        <v>3574</v>
      </c>
      <c r="E1303" s="116" t="s">
        <v>3116</v>
      </c>
      <c r="F1303" s="116" t="s">
        <v>3630</v>
      </c>
      <c r="G1303" s="115" t="s">
        <v>3631</v>
      </c>
      <c r="H1303" s="118" t="s">
        <v>3576</v>
      </c>
      <c r="I1303" s="118" t="s">
        <v>2619</v>
      </c>
    </row>
    <row r="1304" spans="1:9" x14ac:dyDescent="0.2">
      <c r="A1304" s="117" t="s">
        <v>4029</v>
      </c>
      <c r="B1304" s="131" t="s">
        <v>4029</v>
      </c>
      <c r="C1304" s="117" t="s">
        <v>1287</v>
      </c>
      <c r="D1304" s="116" t="s">
        <v>4017</v>
      </c>
      <c r="E1304" s="116" t="s">
        <v>3415</v>
      </c>
      <c r="F1304" s="116" t="s">
        <v>3022</v>
      </c>
      <c r="G1304" s="115" t="s">
        <v>4028</v>
      </c>
      <c r="H1304" s="118" t="s">
        <v>4019</v>
      </c>
      <c r="I1304" s="118" t="s">
        <v>2619</v>
      </c>
    </row>
    <row r="1305" spans="1:9" x14ac:dyDescent="0.2">
      <c r="A1305" s="117" t="s">
        <v>6539</v>
      </c>
      <c r="B1305" s="131" t="s">
        <v>6539</v>
      </c>
      <c r="C1305" s="117" t="s">
        <v>992</v>
      </c>
      <c r="D1305" s="116" t="s">
        <v>6091</v>
      </c>
      <c r="E1305" s="116" t="s">
        <v>3150</v>
      </c>
      <c r="F1305" s="116" t="s">
        <v>6537</v>
      </c>
      <c r="G1305" s="115" t="s">
        <v>6538</v>
      </c>
      <c r="I1305" s="118" t="s">
        <v>2619</v>
      </c>
    </row>
    <row r="1306" spans="1:9" x14ac:dyDescent="0.2">
      <c r="A1306" s="117" t="s">
        <v>13463</v>
      </c>
      <c r="B1306" s="131" t="s">
        <v>13463</v>
      </c>
      <c r="C1306" s="117" t="s">
        <v>1569</v>
      </c>
      <c r="D1306" s="116" t="s">
        <v>13433</v>
      </c>
      <c r="E1306" s="116" t="s">
        <v>3150</v>
      </c>
      <c r="F1306" s="116" t="s">
        <v>2677</v>
      </c>
      <c r="G1306" s="115" t="s">
        <v>13462</v>
      </c>
      <c r="H1306" s="118" t="s">
        <v>13464</v>
      </c>
      <c r="I1306" s="118" t="s">
        <v>2619</v>
      </c>
    </row>
    <row r="1307" spans="1:9" x14ac:dyDescent="0.2">
      <c r="A1307" s="117" t="s">
        <v>13753</v>
      </c>
      <c r="B1307" s="131" t="s">
        <v>13753</v>
      </c>
      <c r="C1307" s="117" t="s">
        <v>1069</v>
      </c>
      <c r="D1307" s="116" t="s">
        <v>13746</v>
      </c>
      <c r="E1307" s="116" t="s">
        <v>2614</v>
      </c>
      <c r="F1307" s="116" t="s">
        <v>2638</v>
      </c>
      <c r="G1307" s="115" t="s">
        <v>13752</v>
      </c>
      <c r="H1307" s="118" t="s">
        <v>13748</v>
      </c>
      <c r="I1307" s="118" t="s">
        <v>2619</v>
      </c>
    </row>
    <row r="1308" spans="1:9" x14ac:dyDescent="0.2">
      <c r="A1308" s="117" t="s">
        <v>6216</v>
      </c>
      <c r="B1308" s="131" t="s">
        <v>6216</v>
      </c>
      <c r="C1308" s="117" t="s">
        <v>992</v>
      </c>
      <c r="D1308" s="116" t="s">
        <v>6091</v>
      </c>
      <c r="E1308" s="116" t="s">
        <v>3150</v>
      </c>
      <c r="F1308" s="116" t="s">
        <v>6214</v>
      </c>
      <c r="G1308" s="115" t="s">
        <v>6215</v>
      </c>
      <c r="H1308" s="118" t="s">
        <v>6217</v>
      </c>
      <c r="I1308" s="118" t="s">
        <v>2619</v>
      </c>
    </row>
    <row r="1309" spans="1:9" x14ac:dyDescent="0.2">
      <c r="A1309" s="117" t="s">
        <v>8565</v>
      </c>
      <c r="B1309" s="131" t="s">
        <v>8565</v>
      </c>
      <c r="C1309" s="117" t="s">
        <v>909</v>
      </c>
      <c r="D1309" s="116" t="s">
        <v>8557</v>
      </c>
      <c r="E1309" s="116" t="s">
        <v>3415</v>
      </c>
      <c r="F1309" s="116" t="s">
        <v>2669</v>
      </c>
      <c r="G1309" s="115" t="s">
        <v>8564</v>
      </c>
      <c r="H1309" s="118" t="s">
        <v>8559</v>
      </c>
      <c r="I1309" s="118" t="s">
        <v>2619</v>
      </c>
    </row>
    <row r="1310" spans="1:9" x14ac:dyDescent="0.2">
      <c r="A1310" s="117" t="s">
        <v>6847</v>
      </c>
      <c r="B1310" s="131" t="s">
        <v>6847</v>
      </c>
      <c r="C1310" s="117" t="s">
        <v>992</v>
      </c>
      <c r="D1310" s="116" t="s">
        <v>6091</v>
      </c>
      <c r="E1310" s="116" t="s">
        <v>3150</v>
      </c>
      <c r="F1310" s="116" t="s">
        <v>6845</v>
      </c>
      <c r="G1310" s="115" t="s">
        <v>6846</v>
      </c>
      <c r="H1310" s="118" t="s">
        <v>6097</v>
      </c>
      <c r="I1310" s="118" t="s">
        <v>2619</v>
      </c>
    </row>
    <row r="1311" spans="1:9" x14ac:dyDescent="0.2">
      <c r="A1311" s="117" t="s">
        <v>12625</v>
      </c>
      <c r="B1311" s="131" t="s">
        <v>12625</v>
      </c>
      <c r="C1311" s="117" t="s">
        <v>1078</v>
      </c>
      <c r="D1311" s="116" t="s">
        <v>12624</v>
      </c>
      <c r="E1311" s="116" t="s">
        <v>2614</v>
      </c>
      <c r="F1311" s="116" t="s">
        <v>2615</v>
      </c>
      <c r="G1311" s="115" t="s">
        <v>230</v>
      </c>
      <c r="H1311" s="118" t="s">
        <v>12626</v>
      </c>
      <c r="I1311" s="118" t="s">
        <v>2619</v>
      </c>
    </row>
    <row r="1312" spans="1:9" x14ac:dyDescent="0.2">
      <c r="A1312" s="117" t="s">
        <v>6868</v>
      </c>
      <c r="B1312" s="131" t="s">
        <v>6868</v>
      </c>
      <c r="C1312" s="117" t="s">
        <v>992</v>
      </c>
      <c r="D1312" s="116" t="s">
        <v>6091</v>
      </c>
      <c r="E1312" s="116" t="s">
        <v>3150</v>
      </c>
      <c r="F1312" s="116" t="s">
        <v>6866</v>
      </c>
      <c r="G1312" s="115" t="s">
        <v>6867</v>
      </c>
      <c r="H1312" s="118" t="s">
        <v>6869</v>
      </c>
      <c r="I1312" s="118" t="s">
        <v>2619</v>
      </c>
    </row>
    <row r="1313" spans="1:9" x14ac:dyDescent="0.2">
      <c r="A1313" s="117" t="s">
        <v>12632</v>
      </c>
      <c r="B1313" s="131" t="s">
        <v>12632</v>
      </c>
      <c r="C1313" s="117" t="s">
        <v>1078</v>
      </c>
      <c r="D1313" s="116" t="s">
        <v>12624</v>
      </c>
      <c r="E1313" s="116" t="s">
        <v>2614</v>
      </c>
      <c r="F1313" s="116" t="s">
        <v>2641</v>
      </c>
      <c r="G1313" s="115" t="s">
        <v>12631</v>
      </c>
      <c r="H1313" s="118" t="s">
        <v>12626</v>
      </c>
      <c r="I1313" s="118" t="s">
        <v>2619</v>
      </c>
    </row>
    <row r="1314" spans="1:9" x14ac:dyDescent="0.2">
      <c r="A1314" s="117" t="s">
        <v>12628</v>
      </c>
      <c r="B1314" s="131" t="s">
        <v>12628</v>
      </c>
      <c r="C1314" s="117" t="s">
        <v>1078</v>
      </c>
      <c r="D1314" s="116" t="s">
        <v>12624</v>
      </c>
      <c r="E1314" s="116" t="s">
        <v>2614</v>
      </c>
      <c r="F1314" s="116" t="s">
        <v>2620</v>
      </c>
      <c r="G1314" s="115" t="s">
        <v>12627</v>
      </c>
      <c r="H1314" s="118" t="s">
        <v>12626</v>
      </c>
      <c r="I1314" s="118" t="s">
        <v>2619</v>
      </c>
    </row>
    <row r="1315" spans="1:9" x14ac:dyDescent="0.2">
      <c r="A1315" s="117" t="s">
        <v>12630</v>
      </c>
      <c r="B1315" s="131" t="s">
        <v>12630</v>
      </c>
      <c r="C1315" s="117" t="s">
        <v>1078</v>
      </c>
      <c r="D1315" s="116" t="s">
        <v>12624</v>
      </c>
      <c r="E1315" s="116" t="s">
        <v>2614</v>
      </c>
      <c r="F1315" s="116" t="s">
        <v>2694</v>
      </c>
      <c r="G1315" s="115" t="s">
        <v>12629</v>
      </c>
      <c r="H1315" s="118" t="s">
        <v>12626</v>
      </c>
      <c r="I1315" s="118" t="s">
        <v>2619</v>
      </c>
    </row>
    <row r="1316" spans="1:9" x14ac:dyDescent="0.2">
      <c r="A1316" s="117" t="s">
        <v>4519</v>
      </c>
      <c r="B1316" s="131" t="s">
        <v>4519</v>
      </c>
      <c r="C1316" s="117" t="s">
        <v>1485</v>
      </c>
      <c r="D1316" s="116" t="s">
        <v>4511</v>
      </c>
      <c r="E1316" s="116" t="s">
        <v>3415</v>
      </c>
      <c r="F1316" s="116" t="s">
        <v>2623</v>
      </c>
      <c r="G1316" s="115" t="s">
        <v>4518</v>
      </c>
      <c r="H1316" s="118" t="s">
        <v>4513</v>
      </c>
      <c r="I1316" s="118" t="s">
        <v>2619</v>
      </c>
    </row>
    <row r="1317" spans="1:9" x14ac:dyDescent="0.2">
      <c r="A1317" s="117" t="s">
        <v>4924</v>
      </c>
      <c r="B1317" s="131" t="s">
        <v>4924</v>
      </c>
      <c r="C1317" s="117" t="s">
        <v>1079</v>
      </c>
      <c r="D1317" s="116" t="s">
        <v>4923</v>
      </c>
      <c r="E1317" s="116" t="s">
        <v>3415</v>
      </c>
      <c r="F1317" s="116" t="s">
        <v>2615</v>
      </c>
      <c r="G1317" s="115" t="s">
        <v>231</v>
      </c>
      <c r="H1317" s="118" t="s">
        <v>4925</v>
      </c>
      <c r="I1317" s="118" t="s">
        <v>2619</v>
      </c>
    </row>
    <row r="1318" spans="1:9" x14ac:dyDescent="0.2">
      <c r="A1318" s="117" t="s">
        <v>6850</v>
      </c>
      <c r="B1318" s="131" t="s">
        <v>6850</v>
      </c>
      <c r="C1318" s="117" t="s">
        <v>992</v>
      </c>
      <c r="D1318" s="116" t="s">
        <v>6091</v>
      </c>
      <c r="E1318" s="116" t="s">
        <v>3150</v>
      </c>
      <c r="F1318" s="116" t="s">
        <v>6848</v>
      </c>
      <c r="G1318" s="115" t="s">
        <v>6849</v>
      </c>
      <c r="H1318" s="118" t="s">
        <v>6097</v>
      </c>
      <c r="I1318" s="118" t="s">
        <v>2619</v>
      </c>
    </row>
    <row r="1319" spans="1:9" x14ac:dyDescent="0.2">
      <c r="A1319" s="117" t="s">
        <v>13120</v>
      </c>
      <c r="B1319" s="131" t="s">
        <v>13120</v>
      </c>
      <c r="C1319" s="117" t="s">
        <v>1386</v>
      </c>
      <c r="D1319" s="116" t="s">
        <v>13111</v>
      </c>
      <c r="E1319" s="116" t="s">
        <v>3116</v>
      </c>
      <c r="F1319" s="116" t="s">
        <v>2623</v>
      </c>
      <c r="G1319" s="115" t="s">
        <v>13119</v>
      </c>
      <c r="H1319" s="118" t="s">
        <v>13116</v>
      </c>
      <c r="I1319" s="118" t="s">
        <v>2619</v>
      </c>
    </row>
    <row r="1320" spans="1:9" x14ac:dyDescent="0.2">
      <c r="A1320" s="117" t="s">
        <v>13237</v>
      </c>
      <c r="B1320" s="131" t="s">
        <v>13237</v>
      </c>
      <c r="C1320" s="117" t="s">
        <v>937</v>
      </c>
      <c r="D1320" s="116" t="s">
        <v>13219</v>
      </c>
      <c r="E1320" s="116" t="s">
        <v>2614</v>
      </c>
      <c r="F1320" s="116" t="s">
        <v>3109</v>
      </c>
      <c r="G1320" s="115" t="s">
        <v>13236</v>
      </c>
      <c r="H1320" s="118" t="s">
        <v>13221</v>
      </c>
      <c r="I1320" s="118" t="s">
        <v>2619</v>
      </c>
    </row>
    <row r="1321" spans="1:9" x14ac:dyDescent="0.2">
      <c r="A1321" s="117" t="s">
        <v>12623</v>
      </c>
      <c r="B1321" s="131" t="s">
        <v>12623</v>
      </c>
      <c r="C1321" s="117" t="s">
        <v>1080</v>
      </c>
      <c r="D1321" s="116" t="s">
        <v>12619</v>
      </c>
      <c r="E1321" s="116" t="s">
        <v>3116</v>
      </c>
      <c r="F1321" s="116" t="s">
        <v>2623</v>
      </c>
      <c r="G1321" s="115" t="s">
        <v>12622</v>
      </c>
      <c r="H1321" s="118" t="s">
        <v>12621</v>
      </c>
      <c r="I1321" s="118" t="s">
        <v>2619</v>
      </c>
    </row>
    <row r="1322" spans="1:9" x14ac:dyDescent="0.2">
      <c r="A1322" s="117" t="s">
        <v>12620</v>
      </c>
      <c r="B1322" s="131" t="s">
        <v>12620</v>
      </c>
      <c r="C1322" s="117" t="s">
        <v>1080</v>
      </c>
      <c r="D1322" s="116" t="s">
        <v>12619</v>
      </c>
      <c r="E1322" s="116" t="s">
        <v>3116</v>
      </c>
      <c r="F1322" s="116" t="s">
        <v>2615</v>
      </c>
      <c r="G1322" s="115" t="s">
        <v>232</v>
      </c>
      <c r="H1322" s="118" t="s">
        <v>12621</v>
      </c>
      <c r="I1322" s="118" t="s">
        <v>2619</v>
      </c>
    </row>
    <row r="1323" spans="1:9" x14ac:dyDescent="0.2">
      <c r="A1323" s="117" t="s">
        <v>3889</v>
      </c>
      <c r="B1323" s="131" t="s">
        <v>3889</v>
      </c>
      <c r="C1323" s="117" t="s">
        <v>1083</v>
      </c>
      <c r="D1323" s="116" t="s">
        <v>3883</v>
      </c>
      <c r="E1323" s="116" t="s">
        <v>3091</v>
      </c>
      <c r="F1323" s="116" t="s">
        <v>3022</v>
      </c>
      <c r="G1323" s="115" t="s">
        <v>3888</v>
      </c>
      <c r="H1323" s="118" t="s">
        <v>3890</v>
      </c>
      <c r="I1323" s="118" t="s">
        <v>2619</v>
      </c>
    </row>
    <row r="1324" spans="1:9" x14ac:dyDescent="0.2">
      <c r="A1324" s="117" t="s">
        <v>3453</v>
      </c>
      <c r="B1324" s="131" t="s">
        <v>3453</v>
      </c>
      <c r="C1324" s="117" t="s">
        <v>1493</v>
      </c>
      <c r="D1324" s="116" t="s">
        <v>3448</v>
      </c>
      <c r="E1324" s="116" t="s">
        <v>3415</v>
      </c>
      <c r="F1324" s="116" t="s">
        <v>2716</v>
      </c>
      <c r="G1324" s="115" t="s">
        <v>3452</v>
      </c>
      <c r="I1324" s="118" t="s">
        <v>2619</v>
      </c>
    </row>
    <row r="1325" spans="1:9" x14ac:dyDescent="0.2">
      <c r="A1325" s="117" t="s">
        <v>3395</v>
      </c>
      <c r="B1325" s="131" t="s">
        <v>3395</v>
      </c>
      <c r="C1325" s="117" t="s">
        <v>1662</v>
      </c>
      <c r="D1325" s="116" t="s">
        <v>3383</v>
      </c>
      <c r="E1325" s="116" t="s">
        <v>3116</v>
      </c>
      <c r="F1325" s="116" t="s">
        <v>2641</v>
      </c>
      <c r="G1325" s="115" t="s">
        <v>3394</v>
      </c>
      <c r="H1325" s="118" t="s">
        <v>3385</v>
      </c>
      <c r="I1325" s="118" t="s">
        <v>2619</v>
      </c>
    </row>
    <row r="1326" spans="1:9" x14ac:dyDescent="0.2">
      <c r="A1326" s="117" t="s">
        <v>3747</v>
      </c>
      <c r="B1326" s="131" t="s">
        <v>3747</v>
      </c>
      <c r="C1326" s="117" t="s">
        <v>1421</v>
      </c>
      <c r="D1326" s="116" t="s">
        <v>3739</v>
      </c>
      <c r="E1326" s="116" t="s">
        <v>3116</v>
      </c>
      <c r="F1326" s="116" t="s">
        <v>2669</v>
      </c>
      <c r="G1326" s="115" t="s">
        <v>3394</v>
      </c>
      <c r="H1326" s="118" t="s">
        <v>3741</v>
      </c>
      <c r="I1326" s="118" t="s">
        <v>2619</v>
      </c>
    </row>
    <row r="1327" spans="1:9" x14ac:dyDescent="0.2">
      <c r="A1327" s="117" t="s">
        <v>12994</v>
      </c>
      <c r="B1327" s="131" t="s">
        <v>12994</v>
      </c>
      <c r="C1327" s="117" t="s">
        <v>1507</v>
      </c>
      <c r="D1327" s="116" t="s">
        <v>12981</v>
      </c>
      <c r="E1327" s="116" t="s">
        <v>3150</v>
      </c>
      <c r="F1327" s="116" t="s">
        <v>2674</v>
      </c>
      <c r="G1327" s="115" t="s">
        <v>3394</v>
      </c>
      <c r="H1327" s="118" t="s">
        <v>12986</v>
      </c>
      <c r="I1327" s="118" t="s">
        <v>2619</v>
      </c>
    </row>
    <row r="1328" spans="1:9" x14ac:dyDescent="0.2">
      <c r="A1328" s="117" t="s">
        <v>8394</v>
      </c>
      <c r="B1328" s="131" t="s">
        <v>8394</v>
      </c>
      <c r="C1328" s="117" t="s">
        <v>1307</v>
      </c>
      <c r="D1328" s="116" t="s">
        <v>8386</v>
      </c>
      <c r="E1328" s="116" t="s">
        <v>2614</v>
      </c>
      <c r="F1328" s="116" t="s">
        <v>2663</v>
      </c>
      <c r="G1328" s="115" t="s">
        <v>8393</v>
      </c>
      <c r="I1328" s="118" t="s">
        <v>2619</v>
      </c>
    </row>
    <row r="1329" spans="1:9" x14ac:dyDescent="0.2">
      <c r="A1329" s="117" t="s">
        <v>12145</v>
      </c>
      <c r="B1329" s="131" t="s">
        <v>12145</v>
      </c>
      <c r="C1329" s="117" t="s">
        <v>854</v>
      </c>
      <c r="D1329" s="116" t="s">
        <v>12135</v>
      </c>
      <c r="E1329" s="116" t="s">
        <v>2614</v>
      </c>
      <c r="F1329" s="116" t="s">
        <v>2656</v>
      </c>
      <c r="G1329" s="115" t="s">
        <v>12144</v>
      </c>
      <c r="H1329" s="118" t="s">
        <v>12146</v>
      </c>
      <c r="I1329" s="118" t="s">
        <v>2619</v>
      </c>
    </row>
    <row r="1330" spans="1:9" x14ac:dyDescent="0.2">
      <c r="A1330" s="117" t="s">
        <v>13786</v>
      </c>
      <c r="B1330" s="131" t="s">
        <v>13786</v>
      </c>
      <c r="C1330" s="117" t="s">
        <v>1081</v>
      </c>
      <c r="D1330" s="116" t="s">
        <v>13785</v>
      </c>
      <c r="E1330" s="116" t="s">
        <v>2614</v>
      </c>
      <c r="F1330" s="116" t="s">
        <v>2615</v>
      </c>
      <c r="G1330" s="115" t="s">
        <v>233</v>
      </c>
      <c r="H1330" s="118" t="s">
        <v>13787</v>
      </c>
      <c r="I1330" s="118" t="s">
        <v>2619</v>
      </c>
    </row>
    <row r="1331" spans="1:9" x14ac:dyDescent="0.2">
      <c r="A1331" s="117" t="s">
        <v>13789</v>
      </c>
      <c r="B1331" s="131" t="s">
        <v>13789</v>
      </c>
      <c r="C1331" s="117" t="s">
        <v>1081</v>
      </c>
      <c r="D1331" s="116" t="s">
        <v>13785</v>
      </c>
      <c r="E1331" s="116" t="s">
        <v>2614</v>
      </c>
      <c r="F1331" s="116" t="s">
        <v>2620</v>
      </c>
      <c r="G1331" s="115" t="s">
        <v>13788</v>
      </c>
      <c r="I1331" s="118" t="s">
        <v>2619</v>
      </c>
    </row>
    <row r="1332" spans="1:9" x14ac:dyDescent="0.2">
      <c r="A1332" s="117" t="s">
        <v>13791</v>
      </c>
      <c r="B1332" s="131" t="s">
        <v>13791</v>
      </c>
      <c r="C1332" s="117" t="s">
        <v>1081</v>
      </c>
      <c r="D1332" s="116" t="s">
        <v>13785</v>
      </c>
      <c r="E1332" s="116" t="s">
        <v>2614</v>
      </c>
      <c r="F1332" s="116" t="s">
        <v>2694</v>
      </c>
      <c r="G1332" s="115" t="s">
        <v>13790</v>
      </c>
      <c r="H1332" s="118" t="s">
        <v>13787</v>
      </c>
      <c r="I1332" s="118" t="s">
        <v>2619</v>
      </c>
    </row>
    <row r="1333" spans="1:9" x14ac:dyDescent="0.2">
      <c r="A1333" s="117" t="s">
        <v>8405</v>
      </c>
      <c r="B1333" s="131" t="s">
        <v>8405</v>
      </c>
      <c r="C1333" s="117" t="s">
        <v>1307</v>
      </c>
      <c r="D1333" s="116" t="s">
        <v>8386</v>
      </c>
      <c r="E1333" s="116" t="s">
        <v>2614</v>
      </c>
      <c r="F1333" s="116" t="s">
        <v>2886</v>
      </c>
      <c r="G1333" s="115" t="s">
        <v>8404</v>
      </c>
      <c r="H1333" s="118" t="s">
        <v>8388</v>
      </c>
      <c r="I1333" s="118" t="s">
        <v>2619</v>
      </c>
    </row>
    <row r="1334" spans="1:9" x14ac:dyDescent="0.2">
      <c r="A1334" s="117" t="s">
        <v>3756</v>
      </c>
      <c r="B1334" s="131" t="s">
        <v>3756</v>
      </c>
      <c r="C1334" s="117" t="s">
        <v>1082</v>
      </c>
      <c r="D1334" s="116" t="s">
        <v>3755</v>
      </c>
      <c r="E1334" s="116" t="s">
        <v>3116</v>
      </c>
      <c r="F1334" s="116" t="s">
        <v>2615</v>
      </c>
      <c r="G1334" s="115" t="s">
        <v>234</v>
      </c>
      <c r="H1334" s="118" t="s">
        <v>3757</v>
      </c>
      <c r="I1334" s="118" t="s">
        <v>2619</v>
      </c>
    </row>
    <row r="1335" spans="1:9" x14ac:dyDescent="0.2">
      <c r="A1335" s="117" t="s">
        <v>3887</v>
      </c>
      <c r="B1335" s="131" t="s">
        <v>3887</v>
      </c>
      <c r="C1335" s="117" t="s">
        <v>1083</v>
      </c>
      <c r="D1335" s="116" t="s">
        <v>3883</v>
      </c>
      <c r="E1335" s="116" t="s">
        <v>3091</v>
      </c>
      <c r="F1335" s="116" t="s">
        <v>2620</v>
      </c>
      <c r="G1335" s="115" t="s">
        <v>3886</v>
      </c>
      <c r="H1335" s="118" t="s">
        <v>3885</v>
      </c>
      <c r="I1335" s="118" t="s">
        <v>2619</v>
      </c>
    </row>
    <row r="1336" spans="1:9" x14ac:dyDescent="0.2">
      <c r="A1336" s="117" t="s">
        <v>3884</v>
      </c>
      <c r="B1336" s="131" t="s">
        <v>3884</v>
      </c>
      <c r="C1336" s="117" t="s">
        <v>1083</v>
      </c>
      <c r="D1336" s="116" t="s">
        <v>3883</v>
      </c>
      <c r="E1336" s="116" t="s">
        <v>3091</v>
      </c>
      <c r="F1336" s="116" t="s">
        <v>2615</v>
      </c>
      <c r="G1336" s="115" t="s">
        <v>235</v>
      </c>
      <c r="H1336" s="118" t="s">
        <v>3885</v>
      </c>
      <c r="I1336" s="118" t="s">
        <v>2619</v>
      </c>
    </row>
    <row r="1337" spans="1:9" x14ac:dyDescent="0.2">
      <c r="A1337" s="117" t="s">
        <v>12510</v>
      </c>
      <c r="B1337" s="131" t="s">
        <v>12510</v>
      </c>
      <c r="C1337" s="117" t="s">
        <v>1564</v>
      </c>
      <c r="D1337" s="116" t="s">
        <v>12502</v>
      </c>
      <c r="E1337" s="116" t="s">
        <v>2614</v>
      </c>
      <c r="F1337" s="116" t="s">
        <v>2644</v>
      </c>
      <c r="G1337" s="115" t="s">
        <v>12509</v>
      </c>
      <c r="H1337" s="118" t="s">
        <v>12504</v>
      </c>
      <c r="I1337" s="118" t="s">
        <v>2619</v>
      </c>
    </row>
    <row r="1338" spans="1:9" x14ac:dyDescent="0.2">
      <c r="A1338" s="117" t="s">
        <v>11477</v>
      </c>
      <c r="B1338" s="131" t="s">
        <v>11477</v>
      </c>
      <c r="C1338" s="117" t="s">
        <v>1372</v>
      </c>
      <c r="D1338" s="116" t="s">
        <v>11465</v>
      </c>
      <c r="E1338" s="116" t="s">
        <v>2614</v>
      </c>
      <c r="F1338" s="116" t="s">
        <v>2674</v>
      </c>
      <c r="G1338" s="115" t="s">
        <v>11476</v>
      </c>
      <c r="H1338" s="118" t="s">
        <v>11467</v>
      </c>
      <c r="I1338" s="118" t="s">
        <v>2619</v>
      </c>
    </row>
    <row r="1339" spans="1:9" x14ac:dyDescent="0.2">
      <c r="A1339" s="117" t="s">
        <v>3068</v>
      </c>
      <c r="B1339" s="131" t="s">
        <v>3068</v>
      </c>
      <c r="C1339" s="117" t="s">
        <v>894</v>
      </c>
      <c r="D1339" s="116" t="s">
        <v>3044</v>
      </c>
      <c r="E1339" s="116" t="s">
        <v>2614</v>
      </c>
      <c r="F1339" s="116" t="s">
        <v>3022</v>
      </c>
      <c r="G1339" s="115" t="s">
        <v>3067</v>
      </c>
      <c r="I1339" s="118" t="s">
        <v>2619</v>
      </c>
    </row>
    <row r="1340" spans="1:9" x14ac:dyDescent="0.2">
      <c r="A1340" s="117" t="s">
        <v>3601</v>
      </c>
      <c r="B1340" s="131" t="s">
        <v>3601</v>
      </c>
      <c r="C1340" s="117" t="s">
        <v>1532</v>
      </c>
      <c r="D1340" s="116" t="s">
        <v>3574</v>
      </c>
      <c r="E1340" s="116" t="s">
        <v>3116</v>
      </c>
      <c r="F1340" s="116" t="s">
        <v>2644</v>
      </c>
      <c r="G1340" s="115" t="s">
        <v>3600</v>
      </c>
      <c r="H1340" s="118" t="s">
        <v>3576</v>
      </c>
      <c r="I1340" s="118" t="s">
        <v>2619</v>
      </c>
    </row>
    <row r="1341" spans="1:9" x14ac:dyDescent="0.2">
      <c r="A1341" s="117" t="s">
        <v>6853</v>
      </c>
      <c r="B1341" s="131" t="s">
        <v>6853</v>
      </c>
      <c r="C1341" s="117" t="s">
        <v>992</v>
      </c>
      <c r="D1341" s="116" t="s">
        <v>6091</v>
      </c>
      <c r="E1341" s="116" t="s">
        <v>3150</v>
      </c>
      <c r="F1341" s="116" t="s">
        <v>6851</v>
      </c>
      <c r="G1341" s="115" t="s">
        <v>6852</v>
      </c>
      <c r="H1341" s="118" t="s">
        <v>6097</v>
      </c>
      <c r="I1341" s="118" t="s">
        <v>2619</v>
      </c>
    </row>
    <row r="1342" spans="1:9" x14ac:dyDescent="0.2">
      <c r="A1342" s="117" t="s">
        <v>11155</v>
      </c>
      <c r="B1342" s="131" t="s">
        <v>11155</v>
      </c>
      <c r="C1342" s="117" t="s">
        <v>1240</v>
      </c>
      <c r="D1342" s="116" t="s">
        <v>11148</v>
      </c>
      <c r="E1342" s="116" t="s">
        <v>3334</v>
      </c>
      <c r="F1342" s="116" t="s">
        <v>2669</v>
      </c>
      <c r="G1342" s="115" t="s">
        <v>6852</v>
      </c>
      <c r="H1342" s="118" t="s">
        <v>11152</v>
      </c>
      <c r="I1342" s="118" t="s">
        <v>2619</v>
      </c>
    </row>
    <row r="1343" spans="1:9" x14ac:dyDescent="0.2">
      <c r="A1343" s="117" t="s">
        <v>4608</v>
      </c>
      <c r="B1343" s="131" t="s">
        <v>4608</v>
      </c>
      <c r="C1343" s="117" t="s">
        <v>1002</v>
      </c>
      <c r="D1343" s="116" t="s">
        <v>4605</v>
      </c>
      <c r="E1343" s="116" t="s">
        <v>3415</v>
      </c>
      <c r="F1343" s="116" t="s">
        <v>2638</v>
      </c>
      <c r="G1343" s="115" t="s">
        <v>4607</v>
      </c>
      <c r="H1343" s="118" t="s">
        <v>4609</v>
      </c>
      <c r="I1343" s="118" t="s">
        <v>2619</v>
      </c>
    </row>
    <row r="1344" spans="1:9" x14ac:dyDescent="0.2">
      <c r="A1344" s="117" t="s">
        <v>7809</v>
      </c>
      <c r="B1344" s="131" t="s">
        <v>7809</v>
      </c>
      <c r="C1344" s="117" t="s">
        <v>992</v>
      </c>
      <c r="D1344" s="116" t="s">
        <v>6091</v>
      </c>
      <c r="E1344" s="116" t="s">
        <v>3150</v>
      </c>
      <c r="F1344" s="116" t="s">
        <v>7807</v>
      </c>
      <c r="G1344" s="115" t="s">
        <v>7808</v>
      </c>
      <c r="H1344" s="118" t="s">
        <v>6097</v>
      </c>
      <c r="I1344" s="118" t="s">
        <v>2619</v>
      </c>
    </row>
    <row r="1345" spans="1:9" x14ac:dyDescent="0.2">
      <c r="A1345" s="117" t="s">
        <v>8607</v>
      </c>
      <c r="B1345" s="131" t="s">
        <v>8607</v>
      </c>
      <c r="C1345" s="117" t="s">
        <v>896</v>
      </c>
      <c r="D1345" s="116" t="s">
        <v>8601</v>
      </c>
      <c r="E1345" s="116" t="s">
        <v>3415</v>
      </c>
      <c r="F1345" s="116" t="s">
        <v>2623</v>
      </c>
      <c r="G1345" s="115" t="s">
        <v>8606</v>
      </c>
      <c r="H1345" s="118" t="s">
        <v>8603</v>
      </c>
      <c r="I1345" s="118" t="s">
        <v>2619</v>
      </c>
    </row>
    <row r="1346" spans="1:9" x14ac:dyDescent="0.2">
      <c r="A1346" s="117" t="s">
        <v>5157</v>
      </c>
      <c r="B1346" s="131" t="s">
        <v>5157</v>
      </c>
      <c r="C1346" s="117" t="s">
        <v>1084</v>
      </c>
      <c r="D1346" s="116" t="s">
        <v>5156</v>
      </c>
      <c r="E1346" s="116" t="s">
        <v>3056</v>
      </c>
      <c r="F1346" s="116" t="s">
        <v>2615</v>
      </c>
      <c r="G1346" s="115" t="s">
        <v>236</v>
      </c>
      <c r="I1346" s="118" t="s">
        <v>2619</v>
      </c>
    </row>
    <row r="1347" spans="1:9" x14ac:dyDescent="0.2">
      <c r="A1347" s="117" t="s">
        <v>4540</v>
      </c>
      <c r="B1347" s="131" t="s">
        <v>4540</v>
      </c>
      <c r="C1347" s="117" t="s">
        <v>1085</v>
      </c>
      <c r="D1347" s="116" t="s">
        <v>4539</v>
      </c>
      <c r="E1347" s="116" t="s">
        <v>3415</v>
      </c>
      <c r="F1347" s="116" t="s">
        <v>2615</v>
      </c>
      <c r="G1347" s="115" t="s">
        <v>237</v>
      </c>
      <c r="H1347" s="118" t="s">
        <v>4541</v>
      </c>
      <c r="I1347" s="118" t="s">
        <v>2619</v>
      </c>
    </row>
    <row r="1348" spans="1:9" x14ac:dyDescent="0.2">
      <c r="A1348" s="117" t="s">
        <v>5159</v>
      </c>
      <c r="B1348" s="131" t="s">
        <v>5159</v>
      </c>
      <c r="C1348" s="117" t="s">
        <v>1084</v>
      </c>
      <c r="D1348" s="116" t="s">
        <v>5156</v>
      </c>
      <c r="E1348" s="116" t="s">
        <v>3056</v>
      </c>
      <c r="F1348" s="116" t="s">
        <v>2620</v>
      </c>
      <c r="G1348" s="115" t="s">
        <v>5158</v>
      </c>
      <c r="I1348" s="118" t="s">
        <v>2619</v>
      </c>
    </row>
    <row r="1349" spans="1:9" x14ac:dyDescent="0.2">
      <c r="A1349" s="117" t="s">
        <v>6856</v>
      </c>
      <c r="B1349" s="131" t="s">
        <v>6856</v>
      </c>
      <c r="C1349" s="117" t="s">
        <v>992</v>
      </c>
      <c r="D1349" s="116" t="s">
        <v>6091</v>
      </c>
      <c r="E1349" s="116" t="s">
        <v>3150</v>
      </c>
      <c r="F1349" s="116" t="s">
        <v>6854</v>
      </c>
      <c r="G1349" s="115" t="s">
        <v>6855</v>
      </c>
      <c r="H1349" s="118" t="s">
        <v>6097</v>
      </c>
      <c r="I1349" s="118" t="s">
        <v>2619</v>
      </c>
    </row>
    <row r="1350" spans="1:9" x14ac:dyDescent="0.2">
      <c r="A1350" s="117" t="s">
        <v>9345</v>
      </c>
      <c r="B1350" s="131" t="s">
        <v>9345</v>
      </c>
      <c r="C1350" s="117" t="s">
        <v>1086</v>
      </c>
      <c r="D1350" s="116" t="s">
        <v>9344</v>
      </c>
      <c r="E1350" s="116" t="s">
        <v>3116</v>
      </c>
      <c r="F1350" s="116" t="s">
        <v>2615</v>
      </c>
      <c r="G1350" s="115" t="s">
        <v>238</v>
      </c>
      <c r="H1350" s="118" t="s">
        <v>9346</v>
      </c>
      <c r="I1350" s="118" t="s">
        <v>2619</v>
      </c>
    </row>
    <row r="1351" spans="1:9" x14ac:dyDescent="0.2">
      <c r="A1351" s="117" t="s">
        <v>9348</v>
      </c>
      <c r="B1351" s="131" t="s">
        <v>9348</v>
      </c>
      <c r="C1351" s="117" t="s">
        <v>1086</v>
      </c>
      <c r="D1351" s="116" t="s">
        <v>9344</v>
      </c>
      <c r="E1351" s="116" t="s">
        <v>3116</v>
      </c>
      <c r="F1351" s="116" t="s">
        <v>2716</v>
      </c>
      <c r="G1351" s="115" t="s">
        <v>9347</v>
      </c>
      <c r="H1351" s="118" t="s">
        <v>9346</v>
      </c>
      <c r="I1351" s="118" t="s">
        <v>2619</v>
      </c>
    </row>
    <row r="1352" spans="1:9" x14ac:dyDescent="0.2">
      <c r="A1352" s="117" t="s">
        <v>8029</v>
      </c>
      <c r="B1352" s="131" t="s">
        <v>8029</v>
      </c>
      <c r="C1352" s="117" t="s">
        <v>992</v>
      </c>
      <c r="D1352" s="116" t="s">
        <v>6091</v>
      </c>
      <c r="E1352" s="116" t="s">
        <v>3150</v>
      </c>
      <c r="F1352" s="116" t="s">
        <v>8027</v>
      </c>
      <c r="G1352" s="115" t="s">
        <v>8028</v>
      </c>
      <c r="H1352" s="118" t="s">
        <v>6097</v>
      </c>
      <c r="I1352" s="118" t="s">
        <v>2619</v>
      </c>
    </row>
    <row r="1353" spans="1:9" x14ac:dyDescent="0.2">
      <c r="A1353" s="117" t="s">
        <v>8039</v>
      </c>
      <c r="B1353" s="131" t="s">
        <v>8039</v>
      </c>
      <c r="C1353" s="117" t="s">
        <v>992</v>
      </c>
      <c r="D1353" s="116" t="s">
        <v>6091</v>
      </c>
      <c r="E1353" s="116" t="s">
        <v>3150</v>
      </c>
      <c r="F1353" s="116" t="s">
        <v>8037</v>
      </c>
      <c r="G1353" s="115" t="s">
        <v>8038</v>
      </c>
      <c r="H1353" s="118" t="s">
        <v>8040</v>
      </c>
      <c r="I1353" s="118" t="s">
        <v>2619</v>
      </c>
    </row>
    <row r="1354" spans="1:9" x14ac:dyDescent="0.2">
      <c r="A1354" s="117" t="s">
        <v>8035</v>
      </c>
      <c r="B1354" s="131" t="s">
        <v>8035</v>
      </c>
      <c r="C1354" s="117" t="s">
        <v>992</v>
      </c>
      <c r="D1354" s="116" t="s">
        <v>6091</v>
      </c>
      <c r="E1354" s="116" t="s">
        <v>3150</v>
      </c>
      <c r="F1354" s="116" t="s">
        <v>8033</v>
      </c>
      <c r="G1354" s="115" t="s">
        <v>8034</v>
      </c>
      <c r="H1354" s="118" t="s">
        <v>8036</v>
      </c>
      <c r="I1354" s="118" t="s">
        <v>2619</v>
      </c>
    </row>
    <row r="1355" spans="1:9" x14ac:dyDescent="0.2">
      <c r="A1355" s="117" t="s">
        <v>4471</v>
      </c>
      <c r="B1355" s="131" t="s">
        <v>4471</v>
      </c>
      <c r="C1355" s="117" t="s">
        <v>931</v>
      </c>
      <c r="D1355" s="116" t="s">
        <v>4457</v>
      </c>
      <c r="E1355" s="116" t="s">
        <v>3415</v>
      </c>
      <c r="F1355" s="116" t="s">
        <v>2656</v>
      </c>
      <c r="G1355" s="115" t="s">
        <v>4470</v>
      </c>
      <c r="H1355" s="118" t="s">
        <v>4459</v>
      </c>
      <c r="I1355" s="118" t="s">
        <v>2619</v>
      </c>
    </row>
    <row r="1356" spans="1:9" x14ac:dyDescent="0.2">
      <c r="A1356" s="117" t="s">
        <v>8536</v>
      </c>
      <c r="B1356" s="131" t="s">
        <v>8536</v>
      </c>
      <c r="C1356" s="117" t="s">
        <v>1205</v>
      </c>
      <c r="D1356" s="116" t="s">
        <v>8532</v>
      </c>
      <c r="E1356" s="116" t="s">
        <v>3415</v>
      </c>
      <c r="F1356" s="116" t="s">
        <v>2638</v>
      </c>
      <c r="G1356" s="115" t="s">
        <v>8535</v>
      </c>
      <c r="H1356" s="118" t="s">
        <v>8534</v>
      </c>
      <c r="I1356" s="118" t="s">
        <v>2619</v>
      </c>
    </row>
    <row r="1357" spans="1:9" x14ac:dyDescent="0.2">
      <c r="A1357" s="117" t="s">
        <v>10638</v>
      </c>
      <c r="B1357" s="131" t="s">
        <v>10638</v>
      </c>
      <c r="C1357" s="117" t="s">
        <v>1125</v>
      </c>
      <c r="D1357" s="116" t="s">
        <v>10618</v>
      </c>
      <c r="E1357" s="116" t="s">
        <v>2614</v>
      </c>
      <c r="F1357" s="116" t="s">
        <v>2644</v>
      </c>
      <c r="G1357" s="115" t="s">
        <v>10637</v>
      </c>
      <c r="I1357" s="118" t="s">
        <v>2619</v>
      </c>
    </row>
    <row r="1358" spans="1:9" x14ac:dyDescent="0.2">
      <c r="A1358" s="117" t="s">
        <v>9282</v>
      </c>
      <c r="B1358" s="131" t="s">
        <v>9282</v>
      </c>
      <c r="C1358" s="117" t="s">
        <v>1087</v>
      </c>
      <c r="D1358" s="116" t="s">
        <v>9281</v>
      </c>
      <c r="E1358" s="116" t="s">
        <v>3056</v>
      </c>
      <c r="F1358" s="116" t="s">
        <v>2615</v>
      </c>
      <c r="G1358" s="115" t="s">
        <v>239</v>
      </c>
      <c r="H1358" s="118" t="s">
        <v>9283</v>
      </c>
      <c r="I1358" s="118" t="s">
        <v>2619</v>
      </c>
    </row>
    <row r="1359" spans="1:9" x14ac:dyDescent="0.2">
      <c r="A1359" s="117" t="s">
        <v>9285</v>
      </c>
      <c r="B1359" s="131" t="s">
        <v>9285</v>
      </c>
      <c r="C1359" s="117" t="s">
        <v>1087</v>
      </c>
      <c r="D1359" s="116" t="s">
        <v>9281</v>
      </c>
      <c r="E1359" s="116" t="s">
        <v>3056</v>
      </c>
      <c r="F1359" s="116" t="s">
        <v>2620</v>
      </c>
      <c r="G1359" s="115" t="s">
        <v>9284</v>
      </c>
      <c r="H1359" s="118" t="s">
        <v>9283</v>
      </c>
      <c r="I1359" s="118" t="s">
        <v>2619</v>
      </c>
    </row>
    <row r="1360" spans="1:9" x14ac:dyDescent="0.2">
      <c r="A1360" s="117" t="s">
        <v>7869</v>
      </c>
      <c r="B1360" s="131" t="s">
        <v>7869</v>
      </c>
      <c r="C1360" s="117" t="s">
        <v>992</v>
      </c>
      <c r="D1360" s="116" t="s">
        <v>6091</v>
      </c>
      <c r="E1360" s="116" t="s">
        <v>3150</v>
      </c>
      <c r="F1360" s="116" t="s">
        <v>7867</v>
      </c>
      <c r="G1360" s="115" t="s">
        <v>7868</v>
      </c>
      <c r="H1360" s="118" t="s">
        <v>6097</v>
      </c>
      <c r="I1360" s="118" t="s">
        <v>2619</v>
      </c>
    </row>
    <row r="1361" spans="1:9" x14ac:dyDescent="0.2">
      <c r="A1361" s="117" t="s">
        <v>9264</v>
      </c>
      <c r="B1361" s="131" t="s">
        <v>9264</v>
      </c>
      <c r="C1361" s="117" t="s">
        <v>1088</v>
      </c>
      <c r="D1361" s="116" t="s">
        <v>9263</v>
      </c>
      <c r="E1361" s="116" t="s">
        <v>3116</v>
      </c>
      <c r="F1361" s="116" t="s">
        <v>2615</v>
      </c>
      <c r="G1361" s="115" t="s">
        <v>240</v>
      </c>
      <c r="H1361" s="118" t="s">
        <v>9265</v>
      </c>
      <c r="I1361" s="118" t="s">
        <v>2619</v>
      </c>
    </row>
    <row r="1362" spans="1:9" x14ac:dyDescent="0.2">
      <c r="A1362" s="117" t="s">
        <v>14033</v>
      </c>
      <c r="B1362" s="131" t="s">
        <v>14033</v>
      </c>
      <c r="C1362" s="117" t="s">
        <v>1089</v>
      </c>
      <c r="D1362" s="116" t="s">
        <v>14029</v>
      </c>
      <c r="E1362" s="116" t="s">
        <v>3415</v>
      </c>
      <c r="F1362" s="116" t="s">
        <v>2623</v>
      </c>
      <c r="G1362" s="115" t="s">
        <v>14032</v>
      </c>
      <c r="H1362" s="118" t="s">
        <v>14034</v>
      </c>
      <c r="I1362" s="118" t="s">
        <v>2619</v>
      </c>
    </row>
    <row r="1363" spans="1:9" x14ac:dyDescent="0.2">
      <c r="A1363" s="117" t="s">
        <v>14030</v>
      </c>
      <c r="B1363" s="131" t="s">
        <v>14030</v>
      </c>
      <c r="C1363" s="117" t="s">
        <v>1089</v>
      </c>
      <c r="D1363" s="116" t="s">
        <v>14029</v>
      </c>
      <c r="E1363" s="116" t="s">
        <v>3415</v>
      </c>
      <c r="F1363" s="116" t="s">
        <v>2615</v>
      </c>
      <c r="G1363" s="115" t="s">
        <v>241</v>
      </c>
      <c r="H1363" s="118" t="s">
        <v>14031</v>
      </c>
      <c r="I1363" s="118" t="s">
        <v>2619</v>
      </c>
    </row>
    <row r="1364" spans="1:9" x14ac:dyDescent="0.2">
      <c r="A1364" s="117" t="s">
        <v>8713</v>
      </c>
      <c r="B1364" s="131" t="s">
        <v>8713</v>
      </c>
      <c r="C1364" s="117" t="s">
        <v>1043</v>
      </c>
      <c r="D1364" s="116" t="s">
        <v>8701</v>
      </c>
      <c r="E1364" s="116" t="s">
        <v>3415</v>
      </c>
      <c r="F1364" s="116" t="s">
        <v>2641</v>
      </c>
      <c r="G1364" s="115" t="s">
        <v>8712</v>
      </c>
      <c r="H1364" s="118" t="s">
        <v>8703</v>
      </c>
      <c r="I1364" s="118" t="s">
        <v>2619</v>
      </c>
    </row>
    <row r="1365" spans="1:9" x14ac:dyDescent="0.2">
      <c r="A1365" s="117" t="s">
        <v>3271</v>
      </c>
      <c r="B1365" s="131" t="s">
        <v>3271</v>
      </c>
      <c r="C1365" s="117" t="s">
        <v>1509</v>
      </c>
      <c r="D1365" s="116" t="s">
        <v>3149</v>
      </c>
      <c r="E1365" s="116" t="s">
        <v>3150</v>
      </c>
      <c r="F1365" s="116" t="s">
        <v>3269</v>
      </c>
      <c r="G1365" s="115" t="s">
        <v>3270</v>
      </c>
      <c r="H1365" s="118" t="s">
        <v>3152</v>
      </c>
      <c r="I1365" s="118" t="s">
        <v>2619</v>
      </c>
    </row>
    <row r="1366" spans="1:9" x14ac:dyDescent="0.2">
      <c r="A1366" s="117" t="s">
        <v>3605</v>
      </c>
      <c r="B1366" s="131" t="s">
        <v>3605</v>
      </c>
      <c r="C1366" s="117" t="s">
        <v>1532</v>
      </c>
      <c r="D1366" s="116" t="s">
        <v>3574</v>
      </c>
      <c r="E1366" s="116" t="s">
        <v>3116</v>
      </c>
      <c r="F1366" s="116" t="s">
        <v>2818</v>
      </c>
      <c r="G1366" s="115" t="s">
        <v>3604</v>
      </c>
      <c r="H1366" s="118" t="s">
        <v>3576</v>
      </c>
      <c r="I1366" s="118" t="s">
        <v>2619</v>
      </c>
    </row>
    <row r="1367" spans="1:9" x14ac:dyDescent="0.2">
      <c r="A1367" s="117" t="s">
        <v>3647</v>
      </c>
      <c r="B1367" s="131" t="s">
        <v>3647</v>
      </c>
      <c r="C1367" s="117" t="s">
        <v>1340</v>
      </c>
      <c r="D1367" s="116" t="s">
        <v>3642</v>
      </c>
      <c r="E1367" s="116" t="s">
        <v>3415</v>
      </c>
      <c r="F1367" s="116" t="s">
        <v>2623</v>
      </c>
      <c r="G1367" s="115" t="s">
        <v>3604</v>
      </c>
      <c r="H1367" s="118" t="s">
        <v>3644</v>
      </c>
      <c r="I1367" s="118" t="s">
        <v>2619</v>
      </c>
    </row>
    <row r="1368" spans="1:9" x14ac:dyDescent="0.2">
      <c r="A1368" s="117" t="s">
        <v>8412</v>
      </c>
      <c r="B1368" s="131" t="s">
        <v>8412</v>
      </c>
      <c r="C1368" s="117" t="s">
        <v>1307</v>
      </c>
      <c r="D1368" s="116" t="s">
        <v>8386</v>
      </c>
      <c r="E1368" s="116" t="s">
        <v>2614</v>
      </c>
      <c r="F1368" s="116" t="s">
        <v>2734</v>
      </c>
      <c r="G1368" s="115" t="s">
        <v>3604</v>
      </c>
      <c r="H1368" s="118" t="s">
        <v>8388</v>
      </c>
      <c r="I1368" s="118" t="s">
        <v>2619</v>
      </c>
    </row>
    <row r="1369" spans="1:9" x14ac:dyDescent="0.2">
      <c r="A1369" s="117" t="s">
        <v>13465</v>
      </c>
      <c r="B1369" s="131" t="s">
        <v>13465</v>
      </c>
      <c r="C1369" s="117" t="s">
        <v>1569</v>
      </c>
      <c r="D1369" s="116" t="s">
        <v>13433</v>
      </c>
      <c r="E1369" s="116" t="s">
        <v>3150</v>
      </c>
      <c r="F1369" s="116" t="s">
        <v>2680</v>
      </c>
      <c r="G1369" s="115" t="s">
        <v>3604</v>
      </c>
      <c r="H1369" s="118" t="s">
        <v>13466</v>
      </c>
      <c r="I1369" s="118" t="s">
        <v>2619</v>
      </c>
    </row>
    <row r="1370" spans="1:9" x14ac:dyDescent="0.2">
      <c r="A1370" s="117" t="s">
        <v>3852</v>
      </c>
      <c r="B1370" s="131" t="s">
        <v>3852</v>
      </c>
      <c r="C1370" s="117" t="s">
        <v>1090</v>
      </c>
      <c r="D1370" s="116" t="s">
        <v>3850</v>
      </c>
      <c r="E1370" s="116" t="s">
        <v>3415</v>
      </c>
      <c r="F1370" s="116" t="s">
        <v>2615</v>
      </c>
      <c r="G1370" s="115" t="s">
        <v>3851</v>
      </c>
      <c r="H1370" s="118" t="s">
        <v>3853</v>
      </c>
      <c r="I1370" s="118" t="s">
        <v>2619</v>
      </c>
    </row>
    <row r="1371" spans="1:9" x14ac:dyDescent="0.2">
      <c r="A1371" s="117" t="s">
        <v>3855</v>
      </c>
      <c r="B1371" s="131" t="s">
        <v>3855</v>
      </c>
      <c r="C1371" s="117" t="s">
        <v>1090</v>
      </c>
      <c r="D1371" s="116" t="s">
        <v>3850</v>
      </c>
      <c r="E1371" s="116" t="s">
        <v>3415</v>
      </c>
      <c r="F1371" s="116" t="s">
        <v>2623</v>
      </c>
      <c r="G1371" s="115" t="s">
        <v>3854</v>
      </c>
      <c r="H1371" s="118" t="s">
        <v>3853</v>
      </c>
      <c r="I1371" s="118" t="s">
        <v>2619</v>
      </c>
    </row>
    <row r="1372" spans="1:9" x14ac:dyDescent="0.2">
      <c r="A1372" s="117" t="s">
        <v>6859</v>
      </c>
      <c r="B1372" s="131" t="s">
        <v>6859</v>
      </c>
      <c r="C1372" s="117" t="s">
        <v>992</v>
      </c>
      <c r="D1372" s="116" t="s">
        <v>6091</v>
      </c>
      <c r="E1372" s="116" t="s">
        <v>3150</v>
      </c>
      <c r="F1372" s="116" t="s">
        <v>6857</v>
      </c>
      <c r="G1372" s="115" t="s">
        <v>6858</v>
      </c>
      <c r="H1372" s="118" t="s">
        <v>6097</v>
      </c>
      <c r="I1372" s="118" t="s">
        <v>2619</v>
      </c>
    </row>
    <row r="1373" spans="1:9" x14ac:dyDescent="0.2">
      <c r="A1373" s="117" t="s">
        <v>6862</v>
      </c>
      <c r="B1373" s="131" t="s">
        <v>6862</v>
      </c>
      <c r="C1373" s="117" t="s">
        <v>992</v>
      </c>
      <c r="D1373" s="116" t="s">
        <v>6091</v>
      </c>
      <c r="E1373" s="116" t="s">
        <v>3150</v>
      </c>
      <c r="F1373" s="116" t="s">
        <v>6860</v>
      </c>
      <c r="G1373" s="115" t="s">
        <v>6861</v>
      </c>
      <c r="H1373" s="118" t="s">
        <v>6097</v>
      </c>
      <c r="I1373" s="118" t="s">
        <v>2619</v>
      </c>
    </row>
    <row r="1374" spans="1:9" x14ac:dyDescent="0.2">
      <c r="A1374" s="117" t="s">
        <v>3010</v>
      </c>
      <c r="B1374" s="131" t="s">
        <v>3010</v>
      </c>
      <c r="C1374" s="117" t="s">
        <v>1417</v>
      </c>
      <c r="D1374" s="116" t="s">
        <v>3001</v>
      </c>
      <c r="E1374" s="116" t="s">
        <v>2614</v>
      </c>
      <c r="F1374" s="116" t="s">
        <v>2641</v>
      </c>
      <c r="G1374" s="115" t="s">
        <v>3009</v>
      </c>
      <c r="H1374" s="118" t="s">
        <v>3003</v>
      </c>
      <c r="I1374" s="118" t="s">
        <v>2619</v>
      </c>
    </row>
    <row r="1375" spans="1:9" x14ac:dyDescent="0.2">
      <c r="A1375" s="117" t="s">
        <v>13387</v>
      </c>
      <c r="B1375" s="131" t="s">
        <v>13387</v>
      </c>
      <c r="C1375" s="117" t="s">
        <v>1443</v>
      </c>
      <c r="D1375" s="116" t="s">
        <v>13377</v>
      </c>
      <c r="E1375" s="116" t="s">
        <v>2614</v>
      </c>
      <c r="F1375" s="116" t="s">
        <v>2669</v>
      </c>
      <c r="G1375" s="115" t="s">
        <v>13386</v>
      </c>
      <c r="H1375" s="118" t="s">
        <v>13388</v>
      </c>
      <c r="I1375" s="118" t="s">
        <v>2619</v>
      </c>
    </row>
    <row r="1376" spans="1:9" x14ac:dyDescent="0.2">
      <c r="A1376" s="117" t="s">
        <v>12814</v>
      </c>
      <c r="B1376" s="131" t="s">
        <v>12814</v>
      </c>
      <c r="C1376" s="117" t="s">
        <v>1091</v>
      </c>
      <c r="D1376" s="116" t="s">
        <v>12813</v>
      </c>
      <c r="E1376" s="116" t="s">
        <v>2614</v>
      </c>
      <c r="F1376" s="116" t="s">
        <v>2615</v>
      </c>
      <c r="G1376" s="115" t="s">
        <v>242</v>
      </c>
      <c r="H1376" s="118" t="s">
        <v>12815</v>
      </c>
      <c r="I1376" s="118" t="s">
        <v>2619</v>
      </c>
    </row>
    <row r="1377" spans="1:9" x14ac:dyDescent="0.2">
      <c r="A1377" s="117" t="s">
        <v>12821</v>
      </c>
      <c r="B1377" s="131" t="s">
        <v>12821</v>
      </c>
      <c r="C1377" s="117" t="s">
        <v>1091</v>
      </c>
      <c r="D1377" s="116" t="s">
        <v>12813</v>
      </c>
      <c r="E1377" s="116" t="s">
        <v>2614</v>
      </c>
      <c r="F1377" s="116" t="s">
        <v>2623</v>
      </c>
      <c r="G1377" s="115" t="s">
        <v>12820</v>
      </c>
      <c r="H1377" s="118" t="s">
        <v>12815</v>
      </c>
      <c r="I1377" s="118" t="s">
        <v>2619</v>
      </c>
    </row>
    <row r="1378" spans="1:9" x14ac:dyDescent="0.2">
      <c r="A1378" s="117" t="s">
        <v>12817</v>
      </c>
      <c r="B1378" s="131" t="s">
        <v>12817</v>
      </c>
      <c r="C1378" s="117" t="s">
        <v>1091</v>
      </c>
      <c r="D1378" s="116" t="s">
        <v>12813</v>
      </c>
      <c r="E1378" s="116" t="s">
        <v>2614</v>
      </c>
      <c r="F1378" s="116" t="s">
        <v>2620</v>
      </c>
      <c r="G1378" s="115" t="s">
        <v>12816</v>
      </c>
      <c r="H1378" s="118" t="s">
        <v>12815</v>
      </c>
      <c r="I1378" s="118" t="s">
        <v>2619</v>
      </c>
    </row>
    <row r="1379" spans="1:9" x14ac:dyDescent="0.2">
      <c r="A1379" s="117" t="s">
        <v>12819</v>
      </c>
      <c r="B1379" s="131" t="s">
        <v>12819</v>
      </c>
      <c r="C1379" s="117" t="s">
        <v>1091</v>
      </c>
      <c r="D1379" s="116" t="s">
        <v>12813</v>
      </c>
      <c r="E1379" s="116" t="s">
        <v>2614</v>
      </c>
      <c r="F1379" s="116" t="s">
        <v>2638</v>
      </c>
      <c r="G1379" s="115" t="s">
        <v>12818</v>
      </c>
      <c r="H1379" s="118" t="s">
        <v>12815</v>
      </c>
      <c r="I1379" s="118" t="s">
        <v>2619</v>
      </c>
    </row>
    <row r="1380" spans="1:9" x14ac:dyDescent="0.2">
      <c r="A1380" s="117" t="s">
        <v>6865</v>
      </c>
      <c r="B1380" s="131" t="s">
        <v>6865</v>
      </c>
      <c r="C1380" s="117" t="s">
        <v>992</v>
      </c>
      <c r="D1380" s="116" t="s">
        <v>6091</v>
      </c>
      <c r="E1380" s="116" t="s">
        <v>3150</v>
      </c>
      <c r="F1380" s="116" t="s">
        <v>6863</v>
      </c>
      <c r="G1380" s="115" t="s">
        <v>6864</v>
      </c>
      <c r="H1380" s="118" t="s">
        <v>6097</v>
      </c>
      <c r="I1380" s="118" t="s">
        <v>2619</v>
      </c>
    </row>
    <row r="1381" spans="1:9" x14ac:dyDescent="0.2">
      <c r="A1381" s="117" t="s">
        <v>6105</v>
      </c>
      <c r="B1381" s="131" t="s">
        <v>6105</v>
      </c>
      <c r="C1381" s="117" t="s">
        <v>992</v>
      </c>
      <c r="D1381" s="116" t="s">
        <v>6091</v>
      </c>
      <c r="E1381" s="116" t="s">
        <v>3150</v>
      </c>
      <c r="F1381" s="116" t="s">
        <v>6103</v>
      </c>
      <c r="G1381" s="115" t="s">
        <v>6104</v>
      </c>
      <c r="H1381" s="118" t="s">
        <v>6097</v>
      </c>
      <c r="I1381" s="118" t="s">
        <v>2619</v>
      </c>
    </row>
    <row r="1382" spans="1:9" x14ac:dyDescent="0.2">
      <c r="A1382" s="117" t="s">
        <v>13991</v>
      </c>
      <c r="B1382" s="131" t="s">
        <v>13991</v>
      </c>
      <c r="C1382" s="117" t="s">
        <v>1214</v>
      </c>
      <c r="D1382" s="116" t="s">
        <v>13973</v>
      </c>
      <c r="E1382" s="116" t="s">
        <v>3334</v>
      </c>
      <c r="F1382" s="116" t="s">
        <v>2669</v>
      </c>
      <c r="G1382" s="115" t="s">
        <v>13990</v>
      </c>
      <c r="H1382" s="118" t="s">
        <v>13975</v>
      </c>
      <c r="I1382" s="118" t="s">
        <v>2619</v>
      </c>
    </row>
    <row r="1383" spans="1:9" x14ac:dyDescent="0.2">
      <c r="A1383" s="117" t="s">
        <v>5939</v>
      </c>
      <c r="B1383" s="131" t="s">
        <v>5939</v>
      </c>
      <c r="C1383" s="117" t="s">
        <v>1092</v>
      </c>
      <c r="D1383" s="116" t="s">
        <v>5938</v>
      </c>
      <c r="E1383" s="116" t="s">
        <v>3116</v>
      </c>
      <c r="F1383" s="116" t="s">
        <v>2615</v>
      </c>
      <c r="G1383" s="115" t="s">
        <v>243</v>
      </c>
      <c r="H1383" s="118" t="s">
        <v>5940</v>
      </c>
      <c r="I1383" s="118" t="s">
        <v>2619</v>
      </c>
    </row>
    <row r="1384" spans="1:9" x14ac:dyDescent="0.2">
      <c r="A1384" s="117" t="s">
        <v>5942</v>
      </c>
      <c r="B1384" s="131" t="s">
        <v>5942</v>
      </c>
      <c r="C1384" s="117" t="s">
        <v>1092</v>
      </c>
      <c r="D1384" s="116" t="s">
        <v>5938</v>
      </c>
      <c r="E1384" s="116" t="s">
        <v>3116</v>
      </c>
      <c r="F1384" s="116" t="s">
        <v>2716</v>
      </c>
      <c r="G1384" s="115" t="s">
        <v>5941</v>
      </c>
      <c r="H1384" s="118" t="s">
        <v>5940</v>
      </c>
      <c r="I1384" s="118" t="s">
        <v>2619</v>
      </c>
    </row>
    <row r="1385" spans="1:9" x14ac:dyDescent="0.2">
      <c r="A1385" s="117" t="s">
        <v>10419</v>
      </c>
      <c r="B1385" s="131" t="s">
        <v>10419</v>
      </c>
      <c r="C1385" s="117" t="s">
        <v>877</v>
      </c>
      <c r="D1385" s="116" t="s">
        <v>10384</v>
      </c>
      <c r="E1385" s="116" t="s">
        <v>2660</v>
      </c>
      <c r="F1385" s="116" t="s">
        <v>2680</v>
      </c>
      <c r="G1385" s="115" t="s">
        <v>10418</v>
      </c>
      <c r="H1385" s="118" t="s">
        <v>10386</v>
      </c>
      <c r="I1385" s="118" t="s">
        <v>2619</v>
      </c>
    </row>
    <row r="1386" spans="1:9" x14ac:dyDescent="0.2">
      <c r="A1386" s="117" t="s">
        <v>13503</v>
      </c>
      <c r="B1386" s="131" t="s">
        <v>13503</v>
      </c>
      <c r="C1386" s="117" t="s">
        <v>1569</v>
      </c>
      <c r="D1386" s="116" t="s">
        <v>13433</v>
      </c>
      <c r="E1386" s="116" t="s">
        <v>3150</v>
      </c>
      <c r="F1386" s="116" t="s">
        <v>3208</v>
      </c>
      <c r="G1386" s="115" t="s">
        <v>13502</v>
      </c>
      <c r="H1386" s="118" t="s">
        <v>13504</v>
      </c>
      <c r="I1386" s="118" t="s">
        <v>2619</v>
      </c>
    </row>
    <row r="1387" spans="1:9" x14ac:dyDescent="0.2">
      <c r="A1387" s="117" t="s">
        <v>6108</v>
      </c>
      <c r="B1387" s="131" t="s">
        <v>6108</v>
      </c>
      <c r="C1387" s="117" t="s">
        <v>992</v>
      </c>
      <c r="D1387" s="116" t="s">
        <v>6091</v>
      </c>
      <c r="E1387" s="116" t="s">
        <v>3150</v>
      </c>
      <c r="F1387" s="116" t="s">
        <v>6106</v>
      </c>
      <c r="G1387" s="115" t="s">
        <v>6107</v>
      </c>
      <c r="H1387" s="118" t="s">
        <v>6109</v>
      </c>
      <c r="I1387" s="118" t="s">
        <v>2619</v>
      </c>
    </row>
    <row r="1388" spans="1:9" x14ac:dyDescent="0.2">
      <c r="A1388" s="117" t="s">
        <v>8873</v>
      </c>
      <c r="B1388" s="131" t="s">
        <v>8873</v>
      </c>
      <c r="C1388" s="117" t="s">
        <v>1093</v>
      </c>
      <c r="D1388" s="116" t="s">
        <v>8872</v>
      </c>
      <c r="E1388" s="116" t="s">
        <v>3056</v>
      </c>
      <c r="F1388" s="116" t="s">
        <v>2615</v>
      </c>
      <c r="G1388" s="115" t="s">
        <v>244</v>
      </c>
      <c r="H1388" s="118" t="s">
        <v>8874</v>
      </c>
      <c r="I1388" s="118" t="s">
        <v>2619</v>
      </c>
    </row>
    <row r="1389" spans="1:9" x14ac:dyDescent="0.2">
      <c r="A1389" s="117" t="s">
        <v>8876</v>
      </c>
      <c r="B1389" s="131" t="s">
        <v>8876</v>
      </c>
      <c r="C1389" s="117" t="s">
        <v>1093</v>
      </c>
      <c r="D1389" s="116" t="s">
        <v>8872</v>
      </c>
      <c r="E1389" s="116" t="s">
        <v>3056</v>
      </c>
      <c r="F1389" s="116" t="s">
        <v>2620</v>
      </c>
      <c r="G1389" s="115" t="s">
        <v>8875</v>
      </c>
      <c r="H1389" s="118" t="s">
        <v>8874</v>
      </c>
      <c r="I1389" s="118" t="s">
        <v>2619</v>
      </c>
    </row>
    <row r="1390" spans="1:9" x14ac:dyDescent="0.2">
      <c r="A1390" s="117" t="s">
        <v>4677</v>
      </c>
      <c r="B1390" s="131" t="s">
        <v>4677</v>
      </c>
      <c r="C1390" s="117" t="s">
        <v>1227</v>
      </c>
      <c r="D1390" s="116" t="s">
        <v>4667</v>
      </c>
      <c r="E1390" s="116" t="s">
        <v>3415</v>
      </c>
      <c r="F1390" s="116" t="s">
        <v>2716</v>
      </c>
      <c r="G1390" s="115" t="s">
        <v>4675</v>
      </c>
      <c r="H1390" s="118" t="s">
        <v>4669</v>
      </c>
      <c r="I1390" s="118" t="s">
        <v>2619</v>
      </c>
    </row>
    <row r="1391" spans="1:9" x14ac:dyDescent="0.2">
      <c r="A1391" s="117" t="s">
        <v>6872</v>
      </c>
      <c r="B1391" s="131" t="s">
        <v>6872</v>
      </c>
      <c r="C1391" s="117" t="s">
        <v>992</v>
      </c>
      <c r="D1391" s="116" t="s">
        <v>6091</v>
      </c>
      <c r="E1391" s="116" t="s">
        <v>3150</v>
      </c>
      <c r="F1391" s="116" t="s">
        <v>6870</v>
      </c>
      <c r="G1391" s="115" t="s">
        <v>6871</v>
      </c>
      <c r="H1391" s="118" t="s">
        <v>6097</v>
      </c>
      <c r="I1391" s="118" t="s">
        <v>2619</v>
      </c>
    </row>
    <row r="1392" spans="1:9" x14ac:dyDescent="0.2">
      <c r="A1392" s="117" t="s">
        <v>10600</v>
      </c>
      <c r="B1392" s="131" t="s">
        <v>10600</v>
      </c>
      <c r="C1392" s="117" t="s">
        <v>1572</v>
      </c>
      <c r="D1392" s="116" t="s">
        <v>10564</v>
      </c>
      <c r="E1392" s="116" t="s">
        <v>2614</v>
      </c>
      <c r="F1392" s="116" t="s">
        <v>2818</v>
      </c>
      <c r="G1392" s="115" t="s">
        <v>10599</v>
      </c>
      <c r="H1392" s="118" t="s">
        <v>10601</v>
      </c>
      <c r="I1392" s="118" t="s">
        <v>2619</v>
      </c>
    </row>
    <row r="1393" spans="1:9" x14ac:dyDescent="0.2">
      <c r="A1393" s="117" t="s">
        <v>5898</v>
      </c>
      <c r="B1393" s="131" t="s">
        <v>5898</v>
      </c>
      <c r="C1393" s="117" t="s">
        <v>1094</v>
      </c>
      <c r="D1393" s="116" t="s">
        <v>5897</v>
      </c>
      <c r="E1393" s="116" t="s">
        <v>3116</v>
      </c>
      <c r="F1393" s="116" t="s">
        <v>2615</v>
      </c>
      <c r="G1393" s="115" t="s">
        <v>245</v>
      </c>
      <c r="H1393" s="118" t="s">
        <v>5899</v>
      </c>
      <c r="I1393" s="118" t="s">
        <v>2619</v>
      </c>
    </row>
    <row r="1394" spans="1:9" x14ac:dyDescent="0.2">
      <c r="A1394" s="117" t="s">
        <v>6875</v>
      </c>
      <c r="B1394" s="131" t="s">
        <v>6875</v>
      </c>
      <c r="C1394" s="117" t="s">
        <v>992</v>
      </c>
      <c r="D1394" s="116" t="s">
        <v>6091</v>
      </c>
      <c r="E1394" s="116" t="s">
        <v>3150</v>
      </c>
      <c r="F1394" s="116" t="s">
        <v>6873</v>
      </c>
      <c r="G1394" s="115" t="s">
        <v>6874</v>
      </c>
      <c r="H1394" s="118" t="s">
        <v>6097</v>
      </c>
      <c r="I1394" s="118" t="s">
        <v>2619</v>
      </c>
    </row>
    <row r="1395" spans="1:9" x14ac:dyDescent="0.2">
      <c r="A1395" s="117" t="s">
        <v>9123</v>
      </c>
      <c r="B1395" s="131" t="s">
        <v>9123</v>
      </c>
      <c r="C1395" s="117" t="s">
        <v>1072</v>
      </c>
      <c r="D1395" s="116" t="s">
        <v>9108</v>
      </c>
      <c r="E1395" s="116" t="s">
        <v>2614</v>
      </c>
      <c r="F1395" s="116" t="s">
        <v>2734</v>
      </c>
      <c r="G1395" s="115" t="s">
        <v>6874</v>
      </c>
      <c r="H1395" s="118" t="s">
        <v>9110</v>
      </c>
      <c r="I1395" s="118" t="s">
        <v>2619</v>
      </c>
    </row>
    <row r="1396" spans="1:9" x14ac:dyDescent="0.2">
      <c r="A1396" s="117" t="s">
        <v>5901</v>
      </c>
      <c r="B1396" s="131" t="s">
        <v>5901</v>
      </c>
      <c r="C1396" s="117" t="s">
        <v>1094</v>
      </c>
      <c r="D1396" s="116" t="s">
        <v>5897</v>
      </c>
      <c r="E1396" s="116" t="s">
        <v>3116</v>
      </c>
      <c r="F1396" s="116" t="s">
        <v>2716</v>
      </c>
      <c r="G1396" s="115" t="s">
        <v>5900</v>
      </c>
      <c r="H1396" s="118" t="s">
        <v>5899</v>
      </c>
      <c r="I1396" s="118" t="s">
        <v>2619</v>
      </c>
    </row>
    <row r="1397" spans="1:9" x14ac:dyDescent="0.2">
      <c r="A1397" s="117" t="s">
        <v>4274</v>
      </c>
      <c r="B1397" s="131" t="s">
        <v>4274</v>
      </c>
      <c r="C1397" s="117" t="s">
        <v>14372</v>
      </c>
      <c r="D1397" s="116" t="s">
        <v>4267</v>
      </c>
      <c r="E1397" s="116" t="s">
        <v>3415</v>
      </c>
      <c r="F1397" s="116" t="s">
        <v>2716</v>
      </c>
      <c r="G1397" s="115" t="s">
        <v>4273</v>
      </c>
      <c r="H1397" s="118" t="s">
        <v>4272</v>
      </c>
      <c r="I1397" s="118" t="s">
        <v>2619</v>
      </c>
    </row>
    <row r="1398" spans="1:9" x14ac:dyDescent="0.2">
      <c r="A1398" s="117" t="s">
        <v>3503</v>
      </c>
      <c r="B1398" s="131" t="s">
        <v>3503</v>
      </c>
      <c r="C1398" s="117" t="s">
        <v>1655</v>
      </c>
      <c r="D1398" s="116" t="s">
        <v>3499</v>
      </c>
      <c r="E1398" s="116" t="s">
        <v>3415</v>
      </c>
      <c r="F1398" s="116" t="s">
        <v>2638</v>
      </c>
      <c r="G1398" s="115" t="s">
        <v>3502</v>
      </c>
      <c r="H1398" s="118" t="s">
        <v>3501</v>
      </c>
      <c r="I1398" s="118" t="s">
        <v>2619</v>
      </c>
    </row>
    <row r="1399" spans="1:9" x14ac:dyDescent="0.2">
      <c r="A1399" s="117" t="s">
        <v>4123</v>
      </c>
      <c r="B1399" s="131" t="s">
        <v>4123</v>
      </c>
      <c r="C1399" s="117" t="s">
        <v>1101</v>
      </c>
      <c r="D1399" s="116" t="s">
        <v>4115</v>
      </c>
      <c r="E1399" s="116" t="s">
        <v>3415</v>
      </c>
      <c r="F1399" s="116" t="s">
        <v>2641</v>
      </c>
      <c r="G1399" s="115" t="s">
        <v>4122</v>
      </c>
      <c r="H1399" s="118" t="s">
        <v>4117</v>
      </c>
      <c r="I1399" s="118" t="s">
        <v>2619</v>
      </c>
    </row>
    <row r="1400" spans="1:9" x14ac:dyDescent="0.2">
      <c r="A1400" s="117" t="s">
        <v>13736</v>
      </c>
      <c r="B1400" s="131" t="s">
        <v>13736</v>
      </c>
      <c r="C1400" s="117" t="s">
        <v>1095</v>
      </c>
      <c r="D1400" s="116" t="s">
        <v>13735</v>
      </c>
      <c r="E1400" s="116" t="s">
        <v>2614</v>
      </c>
      <c r="F1400" s="116" t="s">
        <v>2615</v>
      </c>
      <c r="G1400" s="115" t="s">
        <v>246</v>
      </c>
      <c r="H1400" s="118" t="s">
        <v>13737</v>
      </c>
      <c r="I1400" s="118" t="s">
        <v>2619</v>
      </c>
    </row>
    <row r="1401" spans="1:9" x14ac:dyDescent="0.2">
      <c r="A1401" s="117" t="s">
        <v>4731</v>
      </c>
      <c r="B1401" s="131" t="s">
        <v>4731</v>
      </c>
      <c r="C1401" s="117" t="s">
        <v>1459</v>
      </c>
      <c r="D1401" s="116" t="s">
        <v>4725</v>
      </c>
      <c r="E1401" s="116" t="s">
        <v>3415</v>
      </c>
      <c r="F1401" s="116" t="s">
        <v>2641</v>
      </c>
      <c r="G1401" s="115" t="s">
        <v>4730</v>
      </c>
      <c r="H1401" s="118" t="s">
        <v>4729</v>
      </c>
      <c r="I1401" s="118" t="s">
        <v>2619</v>
      </c>
    </row>
    <row r="1402" spans="1:9" x14ac:dyDescent="0.2">
      <c r="A1402" s="117" t="s">
        <v>13739</v>
      </c>
      <c r="B1402" s="131" t="s">
        <v>13739</v>
      </c>
      <c r="C1402" s="117" t="s">
        <v>1095</v>
      </c>
      <c r="D1402" s="116" t="s">
        <v>13735</v>
      </c>
      <c r="E1402" s="116" t="s">
        <v>2614</v>
      </c>
      <c r="F1402" s="116" t="s">
        <v>2620</v>
      </c>
      <c r="G1402" s="115" t="s">
        <v>13738</v>
      </c>
      <c r="H1402" s="118" t="s">
        <v>13737</v>
      </c>
      <c r="I1402" s="118" t="s">
        <v>2619</v>
      </c>
    </row>
    <row r="1403" spans="1:9" x14ac:dyDescent="0.2">
      <c r="A1403" s="117" t="s">
        <v>13745</v>
      </c>
      <c r="B1403" s="131" t="s">
        <v>13745</v>
      </c>
      <c r="C1403" s="117" t="s">
        <v>1095</v>
      </c>
      <c r="D1403" s="116" t="s">
        <v>13735</v>
      </c>
      <c r="E1403" s="116" t="s">
        <v>2614</v>
      </c>
      <c r="F1403" s="116" t="s">
        <v>2623</v>
      </c>
      <c r="G1403" s="115" t="s">
        <v>13744</v>
      </c>
      <c r="H1403" s="118" t="s">
        <v>13737</v>
      </c>
      <c r="I1403" s="118" t="s">
        <v>2619</v>
      </c>
    </row>
    <row r="1404" spans="1:9" x14ac:dyDescent="0.2">
      <c r="A1404" s="117" t="s">
        <v>13741</v>
      </c>
      <c r="B1404" s="131" t="s">
        <v>13741</v>
      </c>
      <c r="C1404" s="117" t="s">
        <v>1095</v>
      </c>
      <c r="D1404" s="116" t="s">
        <v>13735</v>
      </c>
      <c r="E1404" s="116" t="s">
        <v>2614</v>
      </c>
      <c r="F1404" s="116" t="s">
        <v>2666</v>
      </c>
      <c r="G1404" s="115" t="s">
        <v>13740</v>
      </c>
      <c r="I1404" s="118" t="s">
        <v>2619</v>
      </c>
    </row>
    <row r="1405" spans="1:9" x14ac:dyDescent="0.2">
      <c r="A1405" s="117" t="s">
        <v>13743</v>
      </c>
      <c r="B1405" s="131" t="s">
        <v>13743</v>
      </c>
      <c r="C1405" s="117" t="s">
        <v>1095</v>
      </c>
      <c r="D1405" s="116" t="s">
        <v>13735</v>
      </c>
      <c r="E1405" s="116" t="s">
        <v>2614</v>
      </c>
      <c r="F1405" s="116" t="s">
        <v>2716</v>
      </c>
      <c r="G1405" s="115" t="s">
        <v>13742</v>
      </c>
      <c r="H1405" s="118" t="s">
        <v>13737</v>
      </c>
      <c r="I1405" s="118" t="s">
        <v>2619</v>
      </c>
    </row>
    <row r="1406" spans="1:9" x14ac:dyDescent="0.2">
      <c r="A1406" s="117" t="s">
        <v>7833</v>
      </c>
      <c r="B1406" s="131" t="s">
        <v>7833</v>
      </c>
      <c r="C1406" s="117" t="s">
        <v>992</v>
      </c>
      <c r="D1406" s="116" t="s">
        <v>6091</v>
      </c>
      <c r="E1406" s="116" t="s">
        <v>3150</v>
      </c>
      <c r="F1406" s="116" t="s">
        <v>7831</v>
      </c>
      <c r="G1406" s="115" t="s">
        <v>7832</v>
      </c>
      <c r="H1406" s="118" t="s">
        <v>6097</v>
      </c>
      <c r="I1406" s="118" t="s">
        <v>2619</v>
      </c>
    </row>
    <row r="1407" spans="1:9" x14ac:dyDescent="0.2">
      <c r="A1407" s="117" t="s">
        <v>9055</v>
      </c>
      <c r="B1407" s="131" t="s">
        <v>9055</v>
      </c>
      <c r="C1407" s="117" t="s">
        <v>1199</v>
      </c>
      <c r="D1407" s="116" t="s">
        <v>9031</v>
      </c>
      <c r="E1407" s="116" t="s">
        <v>2614</v>
      </c>
      <c r="F1407" s="116" t="s">
        <v>3391</v>
      </c>
      <c r="G1407" s="115" t="s">
        <v>9054</v>
      </c>
      <c r="I1407" s="118" t="s">
        <v>2619</v>
      </c>
    </row>
    <row r="1408" spans="1:9" x14ac:dyDescent="0.2">
      <c r="A1408" s="117" t="s">
        <v>5299</v>
      </c>
      <c r="B1408" s="131" t="s">
        <v>5299</v>
      </c>
      <c r="C1408" s="117" t="s">
        <v>1096</v>
      </c>
      <c r="D1408" s="116" t="s">
        <v>5298</v>
      </c>
      <c r="E1408" s="116" t="s">
        <v>2614</v>
      </c>
      <c r="F1408" s="116" t="s">
        <v>2615</v>
      </c>
      <c r="G1408" s="115" t="s">
        <v>247</v>
      </c>
      <c r="H1408" s="118" t="s">
        <v>5300</v>
      </c>
      <c r="I1408" s="118" t="s">
        <v>2619</v>
      </c>
    </row>
    <row r="1409" spans="1:9" x14ac:dyDescent="0.2">
      <c r="A1409" s="117" t="s">
        <v>5305</v>
      </c>
      <c r="B1409" s="131" t="s">
        <v>5305</v>
      </c>
      <c r="C1409" s="117" t="s">
        <v>1096</v>
      </c>
      <c r="D1409" s="116" t="s">
        <v>5298</v>
      </c>
      <c r="E1409" s="116" t="s">
        <v>2614</v>
      </c>
      <c r="F1409" s="116" t="s">
        <v>2623</v>
      </c>
      <c r="G1409" s="115" t="s">
        <v>5304</v>
      </c>
      <c r="H1409" s="118" t="s">
        <v>5306</v>
      </c>
      <c r="I1409" s="118" t="s">
        <v>2619</v>
      </c>
    </row>
    <row r="1410" spans="1:9" x14ac:dyDescent="0.2">
      <c r="A1410" s="117" t="s">
        <v>5302</v>
      </c>
      <c r="B1410" s="131" t="s">
        <v>5302</v>
      </c>
      <c r="C1410" s="117" t="s">
        <v>1096</v>
      </c>
      <c r="D1410" s="116" t="s">
        <v>5298</v>
      </c>
      <c r="E1410" s="116" t="s">
        <v>2614</v>
      </c>
      <c r="F1410" s="116" t="s">
        <v>2620</v>
      </c>
      <c r="G1410" s="115" t="s">
        <v>5301</v>
      </c>
      <c r="H1410" s="118" t="s">
        <v>5303</v>
      </c>
      <c r="I1410" s="118" t="s">
        <v>2619</v>
      </c>
    </row>
    <row r="1411" spans="1:9" x14ac:dyDescent="0.2">
      <c r="A1411" s="117" t="s">
        <v>6878</v>
      </c>
      <c r="B1411" s="131" t="s">
        <v>6878</v>
      </c>
      <c r="C1411" s="117" t="s">
        <v>992</v>
      </c>
      <c r="D1411" s="116" t="s">
        <v>6091</v>
      </c>
      <c r="E1411" s="116" t="s">
        <v>3150</v>
      </c>
      <c r="F1411" s="116" t="s">
        <v>6876</v>
      </c>
      <c r="G1411" s="115" t="s">
        <v>6877</v>
      </c>
      <c r="H1411" s="118" t="s">
        <v>6097</v>
      </c>
      <c r="I1411" s="118" t="s">
        <v>2619</v>
      </c>
    </row>
    <row r="1412" spans="1:9" x14ac:dyDescent="0.2">
      <c r="A1412" s="117" t="s">
        <v>8265</v>
      </c>
      <c r="B1412" s="131" t="s">
        <v>8265</v>
      </c>
      <c r="C1412" s="117" t="s">
        <v>1097</v>
      </c>
      <c r="D1412" s="116" t="s">
        <v>8259</v>
      </c>
      <c r="E1412" s="116" t="s">
        <v>3339</v>
      </c>
      <c r="F1412" s="116" t="s">
        <v>2716</v>
      </c>
      <c r="G1412" s="115" t="s">
        <v>8264</v>
      </c>
      <c r="H1412" s="118" t="s">
        <v>8261</v>
      </c>
      <c r="I1412" s="118" t="s">
        <v>2619</v>
      </c>
    </row>
    <row r="1413" spans="1:9" x14ac:dyDescent="0.2">
      <c r="A1413" s="117" t="s">
        <v>8260</v>
      </c>
      <c r="B1413" s="131" t="s">
        <v>8260</v>
      </c>
      <c r="C1413" s="117" t="s">
        <v>1097</v>
      </c>
      <c r="D1413" s="116" t="s">
        <v>8259</v>
      </c>
      <c r="E1413" s="116" t="s">
        <v>3339</v>
      </c>
      <c r="F1413" s="116" t="s">
        <v>2615</v>
      </c>
      <c r="G1413" s="115" t="s">
        <v>248</v>
      </c>
      <c r="H1413" s="118" t="s">
        <v>8261</v>
      </c>
      <c r="I1413" s="118" t="s">
        <v>2619</v>
      </c>
    </row>
    <row r="1414" spans="1:9" x14ac:dyDescent="0.2">
      <c r="A1414" s="117" t="s">
        <v>8263</v>
      </c>
      <c r="B1414" s="131" t="s">
        <v>8263</v>
      </c>
      <c r="C1414" s="117" t="s">
        <v>1097</v>
      </c>
      <c r="D1414" s="116" t="s">
        <v>8259</v>
      </c>
      <c r="E1414" s="116" t="s">
        <v>3339</v>
      </c>
      <c r="F1414" s="116" t="s">
        <v>2620</v>
      </c>
      <c r="G1414" s="115" t="s">
        <v>8262</v>
      </c>
      <c r="H1414" s="118" t="s">
        <v>8261</v>
      </c>
      <c r="I1414" s="118" t="s">
        <v>2619</v>
      </c>
    </row>
    <row r="1415" spans="1:9" x14ac:dyDescent="0.2">
      <c r="A1415" s="117" t="s">
        <v>5729</v>
      </c>
      <c r="B1415" s="131" t="s">
        <v>5729</v>
      </c>
      <c r="C1415" s="117" t="s">
        <v>1098</v>
      </c>
      <c r="D1415" s="116" t="s">
        <v>5728</v>
      </c>
      <c r="E1415" s="116" t="s">
        <v>2614</v>
      </c>
      <c r="F1415" s="116" t="s">
        <v>2615</v>
      </c>
      <c r="G1415" s="115" t="s">
        <v>249</v>
      </c>
      <c r="H1415" s="118" t="s">
        <v>5730</v>
      </c>
      <c r="I1415" s="118" t="s">
        <v>2619</v>
      </c>
    </row>
    <row r="1416" spans="1:9" x14ac:dyDescent="0.2">
      <c r="A1416" s="117" t="s">
        <v>5736</v>
      </c>
      <c r="B1416" s="131" t="s">
        <v>5736</v>
      </c>
      <c r="C1416" s="117" t="s">
        <v>1098</v>
      </c>
      <c r="D1416" s="116" t="s">
        <v>5728</v>
      </c>
      <c r="E1416" s="116" t="s">
        <v>2614</v>
      </c>
      <c r="F1416" s="116" t="s">
        <v>2644</v>
      </c>
      <c r="G1416" s="115" t="s">
        <v>5735</v>
      </c>
      <c r="H1416" s="118" t="s">
        <v>5737</v>
      </c>
      <c r="I1416" s="118" t="s">
        <v>2619</v>
      </c>
    </row>
    <row r="1417" spans="1:9" x14ac:dyDescent="0.2">
      <c r="A1417" s="117" t="s">
        <v>5732</v>
      </c>
      <c r="B1417" s="131" t="s">
        <v>5732</v>
      </c>
      <c r="C1417" s="117" t="s">
        <v>1098</v>
      </c>
      <c r="D1417" s="116" t="s">
        <v>5728</v>
      </c>
      <c r="E1417" s="116" t="s">
        <v>2614</v>
      </c>
      <c r="F1417" s="116" t="s">
        <v>2620</v>
      </c>
      <c r="G1417" s="115" t="s">
        <v>5731</v>
      </c>
      <c r="H1417" s="118" t="s">
        <v>5730</v>
      </c>
      <c r="I1417" s="118" t="s">
        <v>2619</v>
      </c>
    </row>
    <row r="1418" spans="1:9" x14ac:dyDescent="0.2">
      <c r="A1418" s="117" t="s">
        <v>4950</v>
      </c>
      <c r="B1418" s="131" t="s">
        <v>4950</v>
      </c>
      <c r="C1418" s="117" t="s">
        <v>1099</v>
      </c>
      <c r="D1418" s="116" t="s">
        <v>4944</v>
      </c>
      <c r="E1418" s="116" t="s">
        <v>3415</v>
      </c>
      <c r="F1418" s="116" t="s">
        <v>2716</v>
      </c>
      <c r="G1418" s="115" t="s">
        <v>4949</v>
      </c>
      <c r="H1418" s="118" t="s">
        <v>4946</v>
      </c>
      <c r="I1418" s="118" t="s">
        <v>2619</v>
      </c>
    </row>
    <row r="1419" spans="1:9" x14ac:dyDescent="0.2">
      <c r="A1419" s="117" t="s">
        <v>4945</v>
      </c>
      <c r="B1419" s="131" t="s">
        <v>4945</v>
      </c>
      <c r="C1419" s="117" t="s">
        <v>1099</v>
      </c>
      <c r="D1419" s="116" t="s">
        <v>4944</v>
      </c>
      <c r="E1419" s="116" t="s">
        <v>3415</v>
      </c>
      <c r="F1419" s="116" t="s">
        <v>2615</v>
      </c>
      <c r="G1419" s="115" t="s">
        <v>250</v>
      </c>
      <c r="H1419" s="118" t="s">
        <v>4946</v>
      </c>
      <c r="I1419" s="118" t="s">
        <v>2619</v>
      </c>
    </row>
    <row r="1420" spans="1:9" x14ac:dyDescent="0.2">
      <c r="A1420" s="117" t="s">
        <v>5734</v>
      </c>
      <c r="B1420" s="131" t="s">
        <v>5734</v>
      </c>
      <c r="C1420" s="117" t="s">
        <v>1098</v>
      </c>
      <c r="D1420" s="116" t="s">
        <v>5728</v>
      </c>
      <c r="E1420" s="116" t="s">
        <v>2614</v>
      </c>
      <c r="F1420" s="116" t="s">
        <v>2638</v>
      </c>
      <c r="G1420" s="115" t="s">
        <v>5733</v>
      </c>
      <c r="H1420" s="118" t="s">
        <v>5730</v>
      </c>
      <c r="I1420" s="118" t="s">
        <v>2619</v>
      </c>
    </row>
    <row r="1421" spans="1:9" x14ac:dyDescent="0.2">
      <c r="A1421" s="117" t="s">
        <v>5011</v>
      </c>
      <c r="B1421" s="131" t="s">
        <v>5011</v>
      </c>
      <c r="C1421" s="117" t="s">
        <v>1100</v>
      </c>
      <c r="D1421" s="116" t="s">
        <v>5010</v>
      </c>
      <c r="E1421" s="116" t="s">
        <v>3415</v>
      </c>
      <c r="F1421" s="116" t="s">
        <v>2615</v>
      </c>
      <c r="G1421" s="115" t="s">
        <v>251</v>
      </c>
      <c r="I1421" s="118" t="s">
        <v>2619</v>
      </c>
    </row>
    <row r="1422" spans="1:9" x14ac:dyDescent="0.2">
      <c r="A1422" s="117" t="s">
        <v>6112</v>
      </c>
      <c r="B1422" s="131" t="s">
        <v>6112</v>
      </c>
      <c r="C1422" s="117" t="s">
        <v>992</v>
      </c>
      <c r="D1422" s="116" t="s">
        <v>6091</v>
      </c>
      <c r="E1422" s="116" t="s">
        <v>3150</v>
      </c>
      <c r="F1422" s="116" t="s">
        <v>6110</v>
      </c>
      <c r="G1422" s="115" t="s">
        <v>6111</v>
      </c>
      <c r="H1422" s="118" t="s">
        <v>6097</v>
      </c>
      <c r="I1422" s="118" t="s">
        <v>2619</v>
      </c>
    </row>
    <row r="1423" spans="1:9" x14ac:dyDescent="0.2">
      <c r="A1423" s="117" t="s">
        <v>3707</v>
      </c>
      <c r="B1423" s="131" t="s">
        <v>3707</v>
      </c>
      <c r="C1423" s="117" t="s">
        <v>14371</v>
      </c>
      <c r="D1423" s="116" t="s">
        <v>3693</v>
      </c>
      <c r="E1423" s="116" t="s">
        <v>3116</v>
      </c>
      <c r="F1423" s="116" t="s">
        <v>2734</v>
      </c>
      <c r="G1423" s="115" t="s">
        <v>3706</v>
      </c>
      <c r="I1423" s="118" t="s">
        <v>2619</v>
      </c>
    </row>
    <row r="1424" spans="1:9" x14ac:dyDescent="0.2">
      <c r="A1424" s="117" t="s">
        <v>8647</v>
      </c>
      <c r="B1424" s="131" t="s">
        <v>8647</v>
      </c>
      <c r="C1424" s="117" t="s">
        <v>1134</v>
      </c>
      <c r="D1424" s="116" t="s">
        <v>8636</v>
      </c>
      <c r="E1424" s="116" t="s">
        <v>3415</v>
      </c>
      <c r="F1424" s="116" t="s">
        <v>2669</v>
      </c>
      <c r="G1424" s="115" t="s">
        <v>8646</v>
      </c>
      <c r="H1424" s="118" t="s">
        <v>8638</v>
      </c>
      <c r="I1424" s="118" t="s">
        <v>2619</v>
      </c>
    </row>
    <row r="1425" spans="1:9" x14ac:dyDescent="0.2">
      <c r="A1425" s="117" t="s">
        <v>4276</v>
      </c>
      <c r="B1425" s="131" t="s">
        <v>4276</v>
      </c>
      <c r="C1425" s="117" t="s">
        <v>14372</v>
      </c>
      <c r="D1425" s="116" t="s">
        <v>4267</v>
      </c>
      <c r="E1425" s="116" t="s">
        <v>3415</v>
      </c>
      <c r="F1425" s="116" t="s">
        <v>2623</v>
      </c>
      <c r="G1425" s="115" t="s">
        <v>4275</v>
      </c>
      <c r="H1425" s="118" t="s">
        <v>4272</v>
      </c>
      <c r="I1425" s="118" t="s">
        <v>2619</v>
      </c>
    </row>
    <row r="1426" spans="1:9" x14ac:dyDescent="0.2">
      <c r="A1426" s="117" t="s">
        <v>13993</v>
      </c>
      <c r="B1426" s="131" t="s">
        <v>13993</v>
      </c>
      <c r="C1426" s="117" t="s">
        <v>1214</v>
      </c>
      <c r="D1426" s="116" t="s">
        <v>13973</v>
      </c>
      <c r="E1426" s="116" t="s">
        <v>3334</v>
      </c>
      <c r="F1426" s="116" t="s">
        <v>2734</v>
      </c>
      <c r="G1426" s="115" t="s">
        <v>13992</v>
      </c>
      <c r="H1426" s="118" t="s">
        <v>13975</v>
      </c>
      <c r="I1426" s="118" t="s">
        <v>2619</v>
      </c>
    </row>
    <row r="1427" spans="1:9" x14ac:dyDescent="0.2">
      <c r="A1427" s="117" t="s">
        <v>4119</v>
      </c>
      <c r="B1427" s="131" t="s">
        <v>4119</v>
      </c>
      <c r="C1427" s="117" t="s">
        <v>1101</v>
      </c>
      <c r="D1427" s="116" t="s">
        <v>4115</v>
      </c>
      <c r="E1427" s="116" t="s">
        <v>3415</v>
      </c>
      <c r="F1427" s="116" t="s">
        <v>2638</v>
      </c>
      <c r="G1427" s="115" t="s">
        <v>4118</v>
      </c>
      <c r="H1427" s="118" t="s">
        <v>4117</v>
      </c>
      <c r="I1427" s="118" t="s">
        <v>2619</v>
      </c>
    </row>
    <row r="1428" spans="1:9" x14ac:dyDescent="0.2">
      <c r="A1428" s="117" t="s">
        <v>4116</v>
      </c>
      <c r="B1428" s="131" t="s">
        <v>4116</v>
      </c>
      <c r="C1428" s="117" t="s">
        <v>1101</v>
      </c>
      <c r="D1428" s="116" t="s">
        <v>4115</v>
      </c>
      <c r="E1428" s="116" t="s">
        <v>3415</v>
      </c>
      <c r="F1428" s="116" t="s">
        <v>2615</v>
      </c>
      <c r="G1428" s="115" t="s">
        <v>252</v>
      </c>
      <c r="H1428" s="118" t="s">
        <v>4117</v>
      </c>
      <c r="I1428" s="118" t="s">
        <v>2619</v>
      </c>
    </row>
    <row r="1429" spans="1:9" x14ac:dyDescent="0.2">
      <c r="A1429" s="117" t="s">
        <v>4687</v>
      </c>
      <c r="B1429" s="131" t="s">
        <v>4687</v>
      </c>
      <c r="C1429" s="117" t="s">
        <v>1102</v>
      </c>
      <c r="D1429" s="116" t="s">
        <v>4686</v>
      </c>
      <c r="E1429" s="116" t="s">
        <v>3415</v>
      </c>
      <c r="F1429" s="116" t="s">
        <v>2615</v>
      </c>
      <c r="G1429" s="115" t="s">
        <v>253</v>
      </c>
      <c r="H1429" s="118" t="s">
        <v>4688</v>
      </c>
      <c r="I1429" s="118" t="s">
        <v>2619</v>
      </c>
    </row>
    <row r="1430" spans="1:9" x14ac:dyDescent="0.2">
      <c r="A1430" s="117" t="s">
        <v>4289</v>
      </c>
      <c r="B1430" s="131" t="s">
        <v>4289</v>
      </c>
      <c r="C1430" s="117" t="s">
        <v>1230</v>
      </c>
      <c r="D1430" s="116" t="s">
        <v>4279</v>
      </c>
      <c r="E1430" s="116" t="s">
        <v>3415</v>
      </c>
      <c r="F1430" s="116" t="s">
        <v>2641</v>
      </c>
      <c r="G1430" s="115" t="s">
        <v>4288</v>
      </c>
      <c r="H1430" s="118" t="s">
        <v>4281</v>
      </c>
      <c r="I1430" s="118" t="s">
        <v>2619</v>
      </c>
    </row>
    <row r="1431" spans="1:9" x14ac:dyDescent="0.2">
      <c r="A1431" s="117" t="s">
        <v>3675</v>
      </c>
      <c r="B1431" s="131" t="s">
        <v>3675</v>
      </c>
      <c r="C1431" s="117" t="s">
        <v>1000</v>
      </c>
      <c r="D1431" s="116" t="s">
        <v>3652</v>
      </c>
      <c r="E1431" s="116" t="s">
        <v>3116</v>
      </c>
      <c r="F1431" s="116" t="s">
        <v>2644</v>
      </c>
      <c r="G1431" s="115" t="s">
        <v>3674</v>
      </c>
      <c r="I1431" s="118" t="s">
        <v>2619</v>
      </c>
    </row>
    <row r="1432" spans="1:9" x14ac:dyDescent="0.2">
      <c r="A1432" s="117" t="s">
        <v>11473</v>
      </c>
      <c r="B1432" s="131" t="s">
        <v>11473</v>
      </c>
      <c r="C1432" s="117" t="s">
        <v>1372</v>
      </c>
      <c r="D1432" s="116" t="s">
        <v>11465</v>
      </c>
      <c r="E1432" s="116" t="s">
        <v>2614</v>
      </c>
      <c r="F1432" s="116" t="s">
        <v>2623</v>
      </c>
      <c r="G1432" s="115" t="s">
        <v>11472</v>
      </c>
      <c r="H1432" s="118" t="s">
        <v>11467</v>
      </c>
      <c r="I1432" s="118" t="s">
        <v>2619</v>
      </c>
    </row>
    <row r="1433" spans="1:9" x14ac:dyDescent="0.2">
      <c r="A1433" s="117" t="s">
        <v>12582</v>
      </c>
      <c r="B1433" s="131" t="s">
        <v>12582</v>
      </c>
      <c r="C1433" s="117" t="s">
        <v>1103</v>
      </c>
      <c r="D1433" s="116" t="s">
        <v>12574</v>
      </c>
      <c r="E1433" s="116" t="s">
        <v>2614</v>
      </c>
      <c r="F1433" s="116" t="s">
        <v>2641</v>
      </c>
      <c r="G1433" s="115" t="s">
        <v>12581</v>
      </c>
      <c r="H1433" s="118" t="s">
        <v>12576</v>
      </c>
      <c r="I1433" s="118" t="s">
        <v>2619</v>
      </c>
    </row>
    <row r="1434" spans="1:9" x14ac:dyDescent="0.2">
      <c r="A1434" s="117" t="s">
        <v>12578</v>
      </c>
      <c r="B1434" s="131" t="s">
        <v>12578</v>
      </c>
      <c r="C1434" s="117" t="s">
        <v>1103</v>
      </c>
      <c r="D1434" s="116" t="s">
        <v>12574</v>
      </c>
      <c r="E1434" s="116" t="s">
        <v>2614</v>
      </c>
      <c r="F1434" s="116" t="s">
        <v>3159</v>
      </c>
      <c r="G1434" s="115" t="s">
        <v>12577</v>
      </c>
      <c r="H1434" s="118" t="s">
        <v>12576</v>
      </c>
      <c r="I1434" s="118" t="s">
        <v>2619</v>
      </c>
    </row>
    <row r="1435" spans="1:9" x14ac:dyDescent="0.2">
      <c r="A1435" s="117" t="s">
        <v>12575</v>
      </c>
      <c r="B1435" s="131" t="s">
        <v>12575</v>
      </c>
      <c r="C1435" s="117" t="s">
        <v>1103</v>
      </c>
      <c r="D1435" s="116" t="s">
        <v>12574</v>
      </c>
      <c r="E1435" s="116" t="s">
        <v>2614</v>
      </c>
      <c r="F1435" s="116" t="s">
        <v>2615</v>
      </c>
      <c r="G1435" s="115" t="s">
        <v>254</v>
      </c>
      <c r="H1435" s="118" t="s">
        <v>12576</v>
      </c>
      <c r="I1435" s="118" t="s">
        <v>2619</v>
      </c>
    </row>
    <row r="1436" spans="1:9" x14ac:dyDescent="0.2">
      <c r="A1436" s="117" t="s">
        <v>6881</v>
      </c>
      <c r="B1436" s="131" t="s">
        <v>6881</v>
      </c>
      <c r="C1436" s="117" t="s">
        <v>992</v>
      </c>
      <c r="D1436" s="116" t="s">
        <v>6091</v>
      </c>
      <c r="E1436" s="116" t="s">
        <v>3150</v>
      </c>
      <c r="F1436" s="116" t="s">
        <v>6879</v>
      </c>
      <c r="G1436" s="115" t="s">
        <v>6880</v>
      </c>
      <c r="H1436" s="118" t="s">
        <v>6097</v>
      </c>
      <c r="I1436" s="118" t="s">
        <v>2619</v>
      </c>
    </row>
    <row r="1437" spans="1:9" x14ac:dyDescent="0.2">
      <c r="A1437" s="117" t="s">
        <v>7593</v>
      </c>
      <c r="B1437" s="131" t="s">
        <v>7593</v>
      </c>
      <c r="C1437" s="117" t="s">
        <v>992</v>
      </c>
      <c r="D1437" s="116" t="s">
        <v>6091</v>
      </c>
      <c r="E1437" s="116" t="s">
        <v>3150</v>
      </c>
      <c r="F1437" s="116" t="s">
        <v>7591</v>
      </c>
      <c r="G1437" s="115" t="s">
        <v>7592</v>
      </c>
      <c r="H1437" s="118" t="s">
        <v>6097</v>
      </c>
      <c r="I1437" s="118" t="s">
        <v>2619</v>
      </c>
    </row>
    <row r="1438" spans="1:9" x14ac:dyDescent="0.2">
      <c r="A1438" s="117" t="s">
        <v>8167</v>
      </c>
      <c r="B1438" s="131" t="s">
        <v>8167</v>
      </c>
      <c r="C1438" s="117" t="s">
        <v>1030</v>
      </c>
      <c r="D1438" s="116" t="s">
        <v>8143</v>
      </c>
      <c r="E1438" s="116" t="s">
        <v>2614</v>
      </c>
      <c r="F1438" s="116" t="s">
        <v>3109</v>
      </c>
      <c r="G1438" s="115" t="s">
        <v>8166</v>
      </c>
      <c r="H1438" s="118" t="s">
        <v>8151</v>
      </c>
      <c r="I1438" s="118" t="s">
        <v>2619</v>
      </c>
    </row>
    <row r="1439" spans="1:9" x14ac:dyDescent="0.2">
      <c r="A1439" s="117" t="s">
        <v>9668</v>
      </c>
      <c r="B1439" s="131" t="s">
        <v>9668</v>
      </c>
      <c r="C1439" s="117" t="s">
        <v>14384</v>
      </c>
      <c r="D1439" s="116" t="s">
        <v>9640</v>
      </c>
      <c r="E1439" s="116" t="s">
        <v>2614</v>
      </c>
      <c r="F1439" s="116" t="s">
        <v>2644</v>
      </c>
      <c r="G1439" s="115" t="s">
        <v>9667</v>
      </c>
      <c r="H1439" s="118" t="s">
        <v>9646</v>
      </c>
      <c r="I1439" s="118" t="s">
        <v>2619</v>
      </c>
    </row>
    <row r="1440" spans="1:9" x14ac:dyDescent="0.2">
      <c r="A1440" s="117" t="s">
        <v>8431</v>
      </c>
      <c r="B1440" s="131" t="s">
        <v>8431</v>
      </c>
      <c r="C1440" s="117" t="s">
        <v>1307</v>
      </c>
      <c r="D1440" s="116" t="s">
        <v>8386</v>
      </c>
      <c r="E1440" s="116" t="s">
        <v>2614</v>
      </c>
      <c r="F1440" s="116" t="s">
        <v>2680</v>
      </c>
      <c r="G1440" s="115" t="s">
        <v>8430</v>
      </c>
      <c r="H1440" s="118" t="s">
        <v>8388</v>
      </c>
      <c r="I1440" s="118" t="s">
        <v>2619</v>
      </c>
    </row>
    <row r="1441" spans="1:9" x14ac:dyDescent="0.2">
      <c r="A1441" s="117" t="s">
        <v>11353</v>
      </c>
      <c r="B1441" s="131" t="s">
        <v>11353</v>
      </c>
      <c r="C1441" s="117" t="s">
        <v>1104</v>
      </c>
      <c r="D1441" s="116" t="s">
        <v>11352</v>
      </c>
      <c r="E1441" s="116" t="s">
        <v>3415</v>
      </c>
      <c r="F1441" s="116" t="s">
        <v>2615</v>
      </c>
      <c r="G1441" s="115" t="s">
        <v>255</v>
      </c>
      <c r="H1441" s="118" t="s">
        <v>11354</v>
      </c>
      <c r="I1441" s="118" t="s">
        <v>2619</v>
      </c>
    </row>
    <row r="1442" spans="1:9" x14ac:dyDescent="0.2">
      <c r="A1442" s="117" t="s">
        <v>10327</v>
      </c>
      <c r="B1442" s="131" t="s">
        <v>10327</v>
      </c>
      <c r="C1442" s="117" t="s">
        <v>1537</v>
      </c>
      <c r="D1442" s="116" t="s">
        <v>10191</v>
      </c>
      <c r="E1442" s="116" t="s">
        <v>2660</v>
      </c>
      <c r="F1442" s="116" t="s">
        <v>10325</v>
      </c>
      <c r="G1442" s="115" t="s">
        <v>10326</v>
      </c>
      <c r="H1442" s="118" t="s">
        <v>10328</v>
      </c>
      <c r="I1442" s="118" t="s">
        <v>2619</v>
      </c>
    </row>
    <row r="1443" spans="1:9" x14ac:dyDescent="0.2">
      <c r="A1443" s="117" t="s">
        <v>10612</v>
      </c>
      <c r="B1443" s="131" t="s">
        <v>10612</v>
      </c>
      <c r="C1443" s="117" t="s">
        <v>1572</v>
      </c>
      <c r="D1443" s="116" t="s">
        <v>10564</v>
      </c>
      <c r="E1443" s="116" t="s">
        <v>2614</v>
      </c>
      <c r="F1443" s="116" t="s">
        <v>3022</v>
      </c>
      <c r="G1443" s="115" t="s">
        <v>10611</v>
      </c>
      <c r="H1443" s="118" t="s">
        <v>10613</v>
      </c>
      <c r="I1443" s="118" t="s">
        <v>2619</v>
      </c>
    </row>
    <row r="1444" spans="1:9" x14ac:dyDescent="0.2">
      <c r="A1444" s="117" t="s">
        <v>12209</v>
      </c>
      <c r="B1444" s="131" t="s">
        <v>12209</v>
      </c>
      <c r="C1444" s="117" t="s">
        <v>1105</v>
      </c>
      <c r="D1444" s="116" t="s">
        <v>12208</v>
      </c>
      <c r="E1444" s="116" t="s">
        <v>3713</v>
      </c>
      <c r="F1444" s="116" t="s">
        <v>2615</v>
      </c>
      <c r="G1444" s="115" t="s">
        <v>256</v>
      </c>
      <c r="H1444" s="118" t="s">
        <v>12210</v>
      </c>
      <c r="I1444" s="118" t="s">
        <v>2619</v>
      </c>
    </row>
    <row r="1445" spans="1:9" x14ac:dyDescent="0.2">
      <c r="A1445" s="117" t="s">
        <v>12212</v>
      </c>
      <c r="B1445" s="131" t="s">
        <v>12212</v>
      </c>
      <c r="C1445" s="117" t="s">
        <v>1105</v>
      </c>
      <c r="D1445" s="116" t="s">
        <v>12208</v>
      </c>
      <c r="E1445" s="116" t="s">
        <v>3713</v>
      </c>
      <c r="F1445" s="116" t="s">
        <v>2638</v>
      </c>
      <c r="G1445" s="115" t="s">
        <v>12211</v>
      </c>
      <c r="H1445" s="118" t="s">
        <v>12210</v>
      </c>
      <c r="I1445" s="118" t="s">
        <v>2619</v>
      </c>
    </row>
    <row r="1446" spans="1:9" x14ac:dyDescent="0.2">
      <c r="A1446" s="117" t="s">
        <v>12996</v>
      </c>
      <c r="B1446" s="131" t="s">
        <v>12996</v>
      </c>
      <c r="C1446" s="117" t="s">
        <v>1507</v>
      </c>
      <c r="D1446" s="116" t="s">
        <v>12981</v>
      </c>
      <c r="E1446" s="116" t="s">
        <v>3150</v>
      </c>
      <c r="F1446" s="116" t="s">
        <v>2818</v>
      </c>
      <c r="G1446" s="115" t="s">
        <v>12995</v>
      </c>
      <c r="H1446" s="118" t="s">
        <v>12986</v>
      </c>
      <c r="I1446" s="118" t="s">
        <v>2619</v>
      </c>
    </row>
    <row r="1447" spans="1:9" x14ac:dyDescent="0.2">
      <c r="A1447" s="117" t="s">
        <v>9045</v>
      </c>
      <c r="B1447" s="131" t="s">
        <v>9045</v>
      </c>
      <c r="C1447" s="117" t="s">
        <v>1199</v>
      </c>
      <c r="D1447" s="116" t="s">
        <v>9031</v>
      </c>
      <c r="E1447" s="116" t="s">
        <v>2614</v>
      </c>
      <c r="F1447" s="116" t="s">
        <v>2666</v>
      </c>
      <c r="G1447" s="115" t="s">
        <v>9044</v>
      </c>
      <c r="H1447" s="118" t="s">
        <v>9046</v>
      </c>
      <c r="I1447" s="118" t="s">
        <v>2619</v>
      </c>
    </row>
    <row r="1448" spans="1:9" x14ac:dyDescent="0.2">
      <c r="A1448" s="117" t="s">
        <v>4445</v>
      </c>
      <c r="B1448" s="131" t="s">
        <v>4445</v>
      </c>
      <c r="C1448" s="117" t="s">
        <v>1200</v>
      </c>
      <c r="D1448" s="116" t="s">
        <v>4437</v>
      </c>
      <c r="E1448" s="116" t="s">
        <v>3415</v>
      </c>
      <c r="F1448" s="116" t="s">
        <v>2623</v>
      </c>
      <c r="G1448" s="115" t="s">
        <v>4444</v>
      </c>
      <c r="H1448" s="118" t="s">
        <v>4439</v>
      </c>
      <c r="I1448" s="118" t="s">
        <v>2619</v>
      </c>
    </row>
    <row r="1449" spans="1:9" x14ac:dyDescent="0.2">
      <c r="A1449" s="117" t="s">
        <v>3380</v>
      </c>
      <c r="B1449" s="131" t="s">
        <v>3380</v>
      </c>
      <c r="C1449" s="117" t="s">
        <v>1412</v>
      </c>
      <c r="D1449" s="116" t="s">
        <v>3333</v>
      </c>
      <c r="E1449" s="116" t="s">
        <v>3116</v>
      </c>
      <c r="F1449" s="116" t="s">
        <v>3378</v>
      </c>
      <c r="G1449" s="115" t="s">
        <v>3379</v>
      </c>
      <c r="H1449" s="118" t="s">
        <v>3336</v>
      </c>
      <c r="I1449" s="118" t="s">
        <v>2619</v>
      </c>
    </row>
    <row r="1450" spans="1:9" x14ac:dyDescent="0.2">
      <c r="A1450" s="117" t="s">
        <v>14092</v>
      </c>
      <c r="B1450" s="131" t="s">
        <v>14092</v>
      </c>
      <c r="C1450" s="117" t="s">
        <v>1106</v>
      </c>
      <c r="D1450" s="116" t="s">
        <v>14091</v>
      </c>
      <c r="E1450" s="116" t="s">
        <v>3116</v>
      </c>
      <c r="F1450" s="116" t="s">
        <v>2615</v>
      </c>
      <c r="G1450" s="115" t="s">
        <v>257</v>
      </c>
      <c r="H1450" s="118" t="s">
        <v>14093</v>
      </c>
      <c r="I1450" s="118" t="s">
        <v>2619</v>
      </c>
    </row>
    <row r="1451" spans="1:9" x14ac:dyDescent="0.2">
      <c r="A1451" s="117" t="s">
        <v>9353</v>
      </c>
      <c r="B1451" s="131" t="s">
        <v>9353</v>
      </c>
      <c r="C1451" s="117" t="s">
        <v>1107</v>
      </c>
      <c r="D1451" s="116" t="s">
        <v>9349</v>
      </c>
      <c r="E1451" s="116" t="s">
        <v>2614</v>
      </c>
      <c r="F1451" s="116" t="s">
        <v>2620</v>
      </c>
      <c r="G1451" s="115" t="s">
        <v>9352</v>
      </c>
      <c r="H1451" s="118" t="s">
        <v>9351</v>
      </c>
      <c r="I1451" s="118" t="s">
        <v>2619</v>
      </c>
    </row>
    <row r="1452" spans="1:9" x14ac:dyDescent="0.2">
      <c r="A1452" s="117" t="s">
        <v>9350</v>
      </c>
      <c r="B1452" s="131" t="s">
        <v>9350</v>
      </c>
      <c r="C1452" s="117" t="s">
        <v>1107</v>
      </c>
      <c r="D1452" s="116" t="s">
        <v>9349</v>
      </c>
      <c r="E1452" s="116" t="s">
        <v>2614</v>
      </c>
      <c r="F1452" s="116" t="s">
        <v>2615</v>
      </c>
      <c r="G1452" s="115" t="s">
        <v>258</v>
      </c>
      <c r="H1452" s="118" t="s">
        <v>9351</v>
      </c>
      <c r="I1452" s="118" t="s">
        <v>2619</v>
      </c>
    </row>
    <row r="1453" spans="1:9" x14ac:dyDescent="0.2">
      <c r="A1453" s="117" t="s">
        <v>9359</v>
      </c>
      <c r="B1453" s="131" t="s">
        <v>9359</v>
      </c>
      <c r="C1453" s="117" t="s">
        <v>1107</v>
      </c>
      <c r="D1453" s="116" t="s">
        <v>9349</v>
      </c>
      <c r="E1453" s="116" t="s">
        <v>2614</v>
      </c>
      <c r="F1453" s="116" t="s">
        <v>2669</v>
      </c>
      <c r="G1453" s="115" t="s">
        <v>9358</v>
      </c>
      <c r="H1453" s="118" t="s">
        <v>9351</v>
      </c>
      <c r="I1453" s="118" t="s">
        <v>2619</v>
      </c>
    </row>
    <row r="1454" spans="1:9" x14ac:dyDescent="0.2">
      <c r="A1454" s="117" t="s">
        <v>14118</v>
      </c>
      <c r="B1454" s="131" t="s">
        <v>14118</v>
      </c>
      <c r="C1454" s="117" t="s">
        <v>1590</v>
      </c>
      <c r="D1454" s="116" t="s">
        <v>14110</v>
      </c>
      <c r="E1454" s="116" t="s">
        <v>3415</v>
      </c>
      <c r="F1454" s="116" t="s">
        <v>2641</v>
      </c>
      <c r="G1454" s="115" t="s">
        <v>14117</v>
      </c>
      <c r="H1454" s="118" t="s">
        <v>14112</v>
      </c>
      <c r="I1454" s="118" t="s">
        <v>2619</v>
      </c>
    </row>
    <row r="1455" spans="1:9" x14ac:dyDescent="0.2">
      <c r="A1455" s="117" t="s">
        <v>9325</v>
      </c>
      <c r="B1455" s="131" t="s">
        <v>9325</v>
      </c>
      <c r="C1455" s="117" t="s">
        <v>898</v>
      </c>
      <c r="D1455" s="116" t="s">
        <v>9317</v>
      </c>
      <c r="E1455" s="116" t="s">
        <v>3116</v>
      </c>
      <c r="F1455" s="116" t="s">
        <v>3022</v>
      </c>
      <c r="G1455" s="115" t="s">
        <v>9324</v>
      </c>
      <c r="I1455" s="118" t="s">
        <v>2619</v>
      </c>
    </row>
    <row r="1456" spans="1:9" x14ac:dyDescent="0.2">
      <c r="A1456" s="117" t="s">
        <v>9343</v>
      </c>
      <c r="B1456" s="131" t="s">
        <v>9343</v>
      </c>
      <c r="C1456" s="117" t="s">
        <v>899</v>
      </c>
      <c r="D1456" s="116" t="s">
        <v>9337</v>
      </c>
      <c r="E1456" s="116" t="s">
        <v>4349</v>
      </c>
      <c r="F1456" s="116" t="s">
        <v>3022</v>
      </c>
      <c r="G1456" s="115" t="s">
        <v>9342</v>
      </c>
      <c r="I1456" s="118" t="s">
        <v>2619</v>
      </c>
    </row>
    <row r="1457" spans="1:9" x14ac:dyDescent="0.2">
      <c r="A1457" s="117" t="s">
        <v>2730</v>
      </c>
      <c r="B1457" s="131" t="s">
        <v>2730</v>
      </c>
      <c r="C1457" s="117" t="s">
        <v>1108</v>
      </c>
      <c r="D1457" s="116" t="s">
        <v>2729</v>
      </c>
      <c r="E1457" s="116" t="s">
        <v>2614</v>
      </c>
      <c r="F1457" s="116" t="s">
        <v>2615</v>
      </c>
      <c r="G1457" s="115" t="s">
        <v>259</v>
      </c>
      <c r="H1457" s="118" t="s">
        <v>2731</v>
      </c>
      <c r="I1457" s="118" t="s">
        <v>2619</v>
      </c>
    </row>
    <row r="1458" spans="1:9" x14ac:dyDescent="0.2">
      <c r="A1458" s="117" t="s">
        <v>2736</v>
      </c>
      <c r="B1458" s="131" t="s">
        <v>2736</v>
      </c>
      <c r="C1458" s="117" t="s">
        <v>1108</v>
      </c>
      <c r="D1458" s="116" t="s">
        <v>2729</v>
      </c>
      <c r="E1458" s="116" t="s">
        <v>2614</v>
      </c>
      <c r="F1458" s="116" t="s">
        <v>2734</v>
      </c>
      <c r="G1458" s="115" t="s">
        <v>2735</v>
      </c>
      <c r="H1458" s="118" t="s">
        <v>2731</v>
      </c>
      <c r="I1458" s="118" t="s">
        <v>2619</v>
      </c>
    </row>
    <row r="1459" spans="1:9" x14ac:dyDescent="0.2">
      <c r="A1459" s="117" t="s">
        <v>6884</v>
      </c>
      <c r="B1459" s="131" t="s">
        <v>6884</v>
      </c>
      <c r="C1459" s="117" t="s">
        <v>992</v>
      </c>
      <c r="D1459" s="116" t="s">
        <v>6091</v>
      </c>
      <c r="E1459" s="116" t="s">
        <v>3150</v>
      </c>
      <c r="F1459" s="116" t="s">
        <v>6882</v>
      </c>
      <c r="G1459" s="115" t="s">
        <v>6883</v>
      </c>
      <c r="H1459" s="118" t="s">
        <v>6097</v>
      </c>
      <c r="I1459" s="118" t="s">
        <v>2619</v>
      </c>
    </row>
    <row r="1460" spans="1:9" x14ac:dyDescent="0.2">
      <c r="A1460" s="117" t="s">
        <v>9428</v>
      </c>
      <c r="B1460" s="131" t="s">
        <v>9428</v>
      </c>
      <c r="C1460" s="117" t="s">
        <v>1299</v>
      </c>
      <c r="D1460" s="116" t="s">
        <v>9416</v>
      </c>
      <c r="E1460" s="116" t="s">
        <v>2614</v>
      </c>
      <c r="F1460" s="116" t="s">
        <v>2623</v>
      </c>
      <c r="G1460" s="115" t="s">
        <v>9427</v>
      </c>
      <c r="H1460" s="118" t="s">
        <v>9429</v>
      </c>
      <c r="I1460" s="118" t="s">
        <v>2619</v>
      </c>
    </row>
    <row r="1461" spans="1:9" x14ac:dyDescent="0.2">
      <c r="A1461" s="117" t="s">
        <v>12662</v>
      </c>
      <c r="B1461" s="131" t="s">
        <v>12662</v>
      </c>
      <c r="C1461" s="117" t="s">
        <v>1582</v>
      </c>
      <c r="D1461" s="116" t="s">
        <v>12655</v>
      </c>
      <c r="E1461" s="116" t="s">
        <v>2614</v>
      </c>
      <c r="F1461" s="116" t="s">
        <v>2734</v>
      </c>
      <c r="G1461" s="115" t="s">
        <v>9427</v>
      </c>
      <c r="H1461" s="118" t="s">
        <v>12657</v>
      </c>
      <c r="I1461" s="118" t="s">
        <v>2619</v>
      </c>
    </row>
    <row r="1462" spans="1:9" x14ac:dyDescent="0.2">
      <c r="A1462" s="117" t="s">
        <v>13176</v>
      </c>
      <c r="B1462" s="131" t="s">
        <v>13176</v>
      </c>
      <c r="C1462" s="117" t="s">
        <v>891</v>
      </c>
      <c r="D1462" s="116" t="s">
        <v>13168</v>
      </c>
      <c r="E1462" s="116" t="s">
        <v>3415</v>
      </c>
      <c r="F1462" s="116" t="s">
        <v>2734</v>
      </c>
      <c r="G1462" s="115" t="s">
        <v>9427</v>
      </c>
      <c r="H1462" s="118" t="s">
        <v>13170</v>
      </c>
      <c r="I1462" s="118" t="s">
        <v>2619</v>
      </c>
    </row>
    <row r="1463" spans="1:9" x14ac:dyDescent="0.2">
      <c r="A1463" s="117" t="s">
        <v>2738</v>
      </c>
      <c r="B1463" s="131" t="s">
        <v>2738</v>
      </c>
      <c r="C1463" s="117" t="s">
        <v>1108</v>
      </c>
      <c r="D1463" s="116" t="s">
        <v>2729</v>
      </c>
      <c r="E1463" s="116" t="s">
        <v>2614</v>
      </c>
      <c r="F1463" s="116" t="s">
        <v>2653</v>
      </c>
      <c r="G1463" s="115" t="s">
        <v>2737</v>
      </c>
      <c r="I1463" s="118" t="s">
        <v>2619</v>
      </c>
    </row>
    <row r="1464" spans="1:9" x14ac:dyDescent="0.2">
      <c r="A1464" s="117" t="s">
        <v>3748</v>
      </c>
      <c r="B1464" s="131" t="s">
        <v>3748</v>
      </c>
      <c r="C1464" s="117" t="s">
        <v>1421</v>
      </c>
      <c r="D1464" s="116" t="s">
        <v>3739</v>
      </c>
      <c r="E1464" s="116" t="s">
        <v>3116</v>
      </c>
      <c r="F1464" s="116" t="s">
        <v>2734</v>
      </c>
      <c r="G1464" s="115" t="s">
        <v>2737</v>
      </c>
      <c r="H1464" s="118" t="s">
        <v>3741</v>
      </c>
      <c r="I1464" s="118" t="s">
        <v>2619</v>
      </c>
    </row>
    <row r="1465" spans="1:9" x14ac:dyDescent="0.2">
      <c r="A1465" s="117" t="s">
        <v>4797</v>
      </c>
      <c r="B1465" s="131" t="s">
        <v>4797</v>
      </c>
      <c r="C1465" s="117" t="s">
        <v>1039</v>
      </c>
      <c r="D1465" s="116" t="s">
        <v>4776</v>
      </c>
      <c r="E1465" s="116" t="s">
        <v>3415</v>
      </c>
      <c r="F1465" s="116" t="s">
        <v>2656</v>
      </c>
      <c r="G1465" s="115" t="s">
        <v>2737</v>
      </c>
      <c r="H1465" s="118" t="s">
        <v>4798</v>
      </c>
      <c r="I1465" s="118" t="s">
        <v>2619</v>
      </c>
    </row>
    <row r="1466" spans="1:9" x14ac:dyDescent="0.2">
      <c r="A1466" s="117" t="s">
        <v>5535</v>
      </c>
      <c r="B1466" s="131" t="s">
        <v>5535</v>
      </c>
      <c r="C1466" s="117" t="s">
        <v>1301</v>
      </c>
      <c r="D1466" s="116" t="s">
        <v>5521</v>
      </c>
      <c r="E1466" s="116" t="s">
        <v>2614</v>
      </c>
      <c r="F1466" s="116" t="s">
        <v>5534</v>
      </c>
      <c r="G1466" s="115" t="s">
        <v>2737</v>
      </c>
      <c r="I1466" s="118" t="s">
        <v>2619</v>
      </c>
    </row>
    <row r="1467" spans="1:9" x14ac:dyDescent="0.2">
      <c r="A1467" s="117" t="s">
        <v>11785</v>
      </c>
      <c r="B1467" s="131" t="s">
        <v>11785</v>
      </c>
      <c r="C1467" s="117" t="s">
        <v>1026</v>
      </c>
      <c r="D1467" s="116" t="s">
        <v>11771</v>
      </c>
      <c r="E1467" s="116" t="s">
        <v>3150</v>
      </c>
      <c r="F1467" s="116" t="s">
        <v>2674</v>
      </c>
      <c r="G1467" s="115" t="s">
        <v>11784</v>
      </c>
      <c r="H1467" s="118" t="s">
        <v>11773</v>
      </c>
      <c r="I1467" s="118" t="s">
        <v>2619</v>
      </c>
    </row>
    <row r="1468" spans="1:9" x14ac:dyDescent="0.2">
      <c r="A1468" s="117" t="s">
        <v>2733</v>
      </c>
      <c r="B1468" s="131" t="s">
        <v>2733</v>
      </c>
      <c r="C1468" s="117" t="s">
        <v>1108</v>
      </c>
      <c r="D1468" s="116" t="s">
        <v>2729</v>
      </c>
      <c r="E1468" s="116" t="s">
        <v>2614</v>
      </c>
      <c r="F1468" s="116" t="s">
        <v>2620</v>
      </c>
      <c r="G1468" s="115" t="s">
        <v>2732</v>
      </c>
      <c r="H1468" s="118" t="s">
        <v>2731</v>
      </c>
      <c r="I1468" s="118" t="s">
        <v>2619</v>
      </c>
    </row>
    <row r="1469" spans="1:9" x14ac:dyDescent="0.2">
      <c r="A1469" s="117" t="s">
        <v>5330</v>
      </c>
      <c r="B1469" s="131" t="s">
        <v>5330</v>
      </c>
      <c r="C1469" s="117" t="s">
        <v>976</v>
      </c>
      <c r="D1469" s="116" t="s">
        <v>5318</v>
      </c>
      <c r="E1469" s="116" t="s">
        <v>2614</v>
      </c>
      <c r="F1469" s="116" t="s">
        <v>3391</v>
      </c>
      <c r="G1469" s="115" t="s">
        <v>5329</v>
      </c>
      <c r="H1469" s="118" t="s">
        <v>5323</v>
      </c>
      <c r="I1469" s="118" t="s">
        <v>2619</v>
      </c>
    </row>
    <row r="1470" spans="1:9" x14ac:dyDescent="0.2">
      <c r="A1470" s="117" t="s">
        <v>8922</v>
      </c>
      <c r="B1470" s="131" t="s">
        <v>8922</v>
      </c>
      <c r="C1470" s="117" t="s">
        <v>1015</v>
      </c>
      <c r="D1470" s="116" t="s">
        <v>8909</v>
      </c>
      <c r="E1470" s="116" t="s">
        <v>2614</v>
      </c>
      <c r="F1470" s="116" t="s">
        <v>3347</v>
      </c>
      <c r="G1470" s="115" t="s">
        <v>5329</v>
      </c>
      <c r="H1470" s="118" t="s">
        <v>8911</v>
      </c>
      <c r="I1470" s="118" t="s">
        <v>2619</v>
      </c>
    </row>
    <row r="1471" spans="1:9" x14ac:dyDescent="0.2">
      <c r="A1471" s="117" t="s">
        <v>6003</v>
      </c>
      <c r="B1471" s="131" t="s">
        <v>6003</v>
      </c>
      <c r="C1471" s="117" t="s">
        <v>1522</v>
      </c>
      <c r="D1471" s="116" t="s">
        <v>5997</v>
      </c>
      <c r="E1471" s="116" t="s">
        <v>3415</v>
      </c>
      <c r="F1471" s="116" t="s">
        <v>2734</v>
      </c>
      <c r="G1471" s="115" t="s">
        <v>6002</v>
      </c>
      <c r="H1471" s="118" t="s">
        <v>5999</v>
      </c>
      <c r="I1471" s="118" t="s">
        <v>2619</v>
      </c>
    </row>
    <row r="1472" spans="1:9" x14ac:dyDescent="0.2">
      <c r="A1472" s="117" t="s">
        <v>4033</v>
      </c>
      <c r="B1472" s="131" t="s">
        <v>4033</v>
      </c>
      <c r="C1472" s="117" t="s">
        <v>1109</v>
      </c>
      <c r="D1472" s="116" t="s">
        <v>4032</v>
      </c>
      <c r="E1472" s="116" t="s">
        <v>3415</v>
      </c>
      <c r="F1472" s="116" t="s">
        <v>2615</v>
      </c>
      <c r="G1472" s="115" t="s">
        <v>260</v>
      </c>
      <c r="H1472" s="118" t="s">
        <v>4034</v>
      </c>
      <c r="I1472" s="118" t="s">
        <v>2619</v>
      </c>
    </row>
    <row r="1473" spans="1:9" x14ac:dyDescent="0.2">
      <c r="A1473" s="117" t="s">
        <v>12776</v>
      </c>
      <c r="B1473" s="131" t="s">
        <v>12776</v>
      </c>
      <c r="C1473" s="117" t="s">
        <v>1433</v>
      </c>
      <c r="D1473" s="116" t="s">
        <v>12740</v>
      </c>
      <c r="E1473" s="116" t="s">
        <v>3150</v>
      </c>
      <c r="F1473" s="116" t="s">
        <v>3636</v>
      </c>
      <c r="G1473" s="115" t="s">
        <v>12775</v>
      </c>
      <c r="H1473" s="118" t="s">
        <v>12742</v>
      </c>
      <c r="I1473" s="118" t="s">
        <v>2619</v>
      </c>
    </row>
    <row r="1474" spans="1:9" x14ac:dyDescent="0.2">
      <c r="A1474" s="117" t="s">
        <v>7930</v>
      </c>
      <c r="B1474" s="131" t="s">
        <v>7930</v>
      </c>
      <c r="C1474" s="117" t="s">
        <v>992</v>
      </c>
      <c r="D1474" s="116" t="s">
        <v>6091</v>
      </c>
      <c r="E1474" s="116" t="s">
        <v>3150</v>
      </c>
      <c r="F1474" s="116" t="s">
        <v>7928</v>
      </c>
      <c r="G1474" s="115" t="s">
        <v>7929</v>
      </c>
      <c r="H1474" s="118" t="s">
        <v>6097</v>
      </c>
      <c r="I1474" s="118" t="s">
        <v>2619</v>
      </c>
    </row>
    <row r="1475" spans="1:9" x14ac:dyDescent="0.2">
      <c r="A1475" s="117" t="s">
        <v>10460</v>
      </c>
      <c r="B1475" s="131" t="s">
        <v>10460</v>
      </c>
      <c r="C1475" s="117" t="s">
        <v>876</v>
      </c>
      <c r="D1475" s="116" t="s">
        <v>10424</v>
      </c>
      <c r="E1475" s="116" t="s">
        <v>2660</v>
      </c>
      <c r="F1475" s="116" t="s">
        <v>2677</v>
      </c>
      <c r="G1475" s="115" t="s">
        <v>10459</v>
      </c>
      <c r="I1475" s="118" t="s">
        <v>2619</v>
      </c>
    </row>
    <row r="1476" spans="1:9" x14ac:dyDescent="0.2">
      <c r="A1476" s="117" t="s">
        <v>3629</v>
      </c>
      <c r="B1476" s="131" t="s">
        <v>3629</v>
      </c>
      <c r="C1476" s="117" t="s">
        <v>1532</v>
      </c>
      <c r="D1476" s="116" t="s">
        <v>3574</v>
      </c>
      <c r="E1476" s="116" t="s">
        <v>3116</v>
      </c>
      <c r="F1476" s="116" t="s">
        <v>3199</v>
      </c>
      <c r="G1476" s="115" t="s">
        <v>3628</v>
      </c>
      <c r="H1476" s="118" t="s">
        <v>3576</v>
      </c>
      <c r="I1476" s="118" t="s">
        <v>2619</v>
      </c>
    </row>
    <row r="1477" spans="1:9" x14ac:dyDescent="0.2">
      <c r="A1477" s="117" t="s">
        <v>11048</v>
      </c>
      <c r="B1477" s="131" t="s">
        <v>11048</v>
      </c>
      <c r="C1477" s="117" t="s">
        <v>1148</v>
      </c>
      <c r="D1477" s="116" t="s">
        <v>11034</v>
      </c>
      <c r="E1477" s="116" t="s">
        <v>3116</v>
      </c>
      <c r="F1477" s="116" t="s">
        <v>2734</v>
      </c>
      <c r="G1477" s="115" t="s">
        <v>11047</v>
      </c>
      <c r="H1477" s="118" t="s">
        <v>11036</v>
      </c>
      <c r="I1477" s="118" t="s">
        <v>2619</v>
      </c>
    </row>
    <row r="1478" spans="1:9" x14ac:dyDescent="0.2">
      <c r="A1478" s="117" t="s">
        <v>13094</v>
      </c>
      <c r="B1478" s="131" t="s">
        <v>13094</v>
      </c>
      <c r="C1478" s="117" t="s">
        <v>1110</v>
      </c>
      <c r="D1478" s="116" t="s">
        <v>13093</v>
      </c>
      <c r="E1478" s="116" t="s">
        <v>3116</v>
      </c>
      <c r="F1478" s="116" t="s">
        <v>2615</v>
      </c>
      <c r="G1478" s="115" t="s">
        <v>261</v>
      </c>
      <c r="H1478" s="118" t="s">
        <v>13095</v>
      </c>
      <c r="I1478" s="118" t="s">
        <v>2619</v>
      </c>
    </row>
    <row r="1479" spans="1:9" x14ac:dyDescent="0.2">
      <c r="A1479" s="117" t="s">
        <v>13101</v>
      </c>
      <c r="B1479" s="131" t="s">
        <v>13101</v>
      </c>
      <c r="C1479" s="117" t="s">
        <v>1111</v>
      </c>
      <c r="D1479" s="116" t="s">
        <v>13100</v>
      </c>
      <c r="E1479" s="116" t="s">
        <v>3056</v>
      </c>
      <c r="F1479" s="116" t="s">
        <v>2615</v>
      </c>
      <c r="G1479" s="115" t="s">
        <v>262</v>
      </c>
      <c r="I1479" s="118" t="s">
        <v>2619</v>
      </c>
    </row>
    <row r="1480" spans="1:9" x14ac:dyDescent="0.2">
      <c r="A1480" s="117" t="s">
        <v>13103</v>
      </c>
      <c r="B1480" s="131" t="s">
        <v>13103</v>
      </c>
      <c r="C1480" s="117" t="s">
        <v>1111</v>
      </c>
      <c r="D1480" s="116" t="s">
        <v>13100</v>
      </c>
      <c r="E1480" s="116" t="s">
        <v>3056</v>
      </c>
      <c r="F1480" s="116" t="s">
        <v>2620</v>
      </c>
      <c r="G1480" s="115" t="s">
        <v>13102</v>
      </c>
      <c r="H1480" s="118" t="s">
        <v>13104</v>
      </c>
      <c r="I1480" s="118" t="s">
        <v>2619</v>
      </c>
    </row>
    <row r="1481" spans="1:9" x14ac:dyDescent="0.2">
      <c r="A1481" s="117" t="s">
        <v>13099</v>
      </c>
      <c r="B1481" s="131" t="s">
        <v>13099</v>
      </c>
      <c r="C1481" s="117" t="s">
        <v>1110</v>
      </c>
      <c r="D1481" s="116" t="s">
        <v>13093</v>
      </c>
      <c r="E1481" s="116" t="s">
        <v>3116</v>
      </c>
      <c r="F1481" s="116" t="s">
        <v>2641</v>
      </c>
      <c r="G1481" s="115" t="s">
        <v>13098</v>
      </c>
      <c r="H1481" s="118" t="s">
        <v>13095</v>
      </c>
      <c r="I1481" s="118" t="s">
        <v>2619</v>
      </c>
    </row>
    <row r="1482" spans="1:9" x14ac:dyDescent="0.2">
      <c r="A1482" s="117" t="s">
        <v>13097</v>
      </c>
      <c r="B1482" s="131" t="s">
        <v>13097</v>
      </c>
      <c r="C1482" s="117" t="s">
        <v>1110</v>
      </c>
      <c r="D1482" s="116" t="s">
        <v>13093</v>
      </c>
      <c r="E1482" s="116" t="s">
        <v>3116</v>
      </c>
      <c r="F1482" s="116" t="s">
        <v>2716</v>
      </c>
      <c r="G1482" s="115" t="s">
        <v>13096</v>
      </c>
      <c r="H1482" s="118" t="s">
        <v>13095</v>
      </c>
      <c r="I1482" s="118" t="s">
        <v>2619</v>
      </c>
    </row>
    <row r="1483" spans="1:9" x14ac:dyDescent="0.2">
      <c r="A1483" s="117" t="s">
        <v>14206</v>
      </c>
      <c r="B1483" s="131" t="s">
        <v>14206</v>
      </c>
      <c r="C1483" s="117" t="s">
        <v>1439</v>
      </c>
      <c r="D1483" s="116" t="s">
        <v>14154</v>
      </c>
      <c r="E1483" s="116" t="s">
        <v>2660</v>
      </c>
      <c r="F1483" s="116" t="s">
        <v>2680</v>
      </c>
      <c r="G1483" s="115" t="s">
        <v>14205</v>
      </c>
      <c r="H1483" s="118" t="s">
        <v>14156</v>
      </c>
      <c r="I1483" s="118" t="s">
        <v>2619</v>
      </c>
    </row>
    <row r="1484" spans="1:9" x14ac:dyDescent="0.2">
      <c r="A1484" s="117" t="s">
        <v>4249</v>
      </c>
      <c r="B1484" s="131" t="s">
        <v>4249</v>
      </c>
      <c r="C1484" s="117" t="s">
        <v>902</v>
      </c>
      <c r="D1484" s="116" t="s">
        <v>4242</v>
      </c>
      <c r="E1484" s="116" t="s">
        <v>3415</v>
      </c>
      <c r="F1484" s="116" t="s">
        <v>2666</v>
      </c>
      <c r="G1484" s="115" t="s">
        <v>4248</v>
      </c>
      <c r="H1484" s="118" t="s">
        <v>4250</v>
      </c>
      <c r="I1484" s="118" t="s">
        <v>2619</v>
      </c>
    </row>
    <row r="1485" spans="1:9" x14ac:dyDescent="0.2">
      <c r="A1485" s="117" t="s">
        <v>10401</v>
      </c>
      <c r="B1485" s="131" t="s">
        <v>10401</v>
      </c>
      <c r="C1485" s="117" t="s">
        <v>877</v>
      </c>
      <c r="D1485" s="116" t="s">
        <v>10384</v>
      </c>
      <c r="E1485" s="116" t="s">
        <v>2660</v>
      </c>
      <c r="F1485" s="116" t="s">
        <v>2734</v>
      </c>
      <c r="G1485" s="115" t="s">
        <v>10400</v>
      </c>
      <c r="H1485" s="118" t="s">
        <v>10386</v>
      </c>
      <c r="I1485" s="118" t="s">
        <v>2619</v>
      </c>
    </row>
    <row r="1486" spans="1:9" x14ac:dyDescent="0.2">
      <c r="A1486" s="117" t="s">
        <v>5247</v>
      </c>
      <c r="B1486" s="131" t="s">
        <v>5247</v>
      </c>
      <c r="C1486" s="117" t="s">
        <v>1112</v>
      </c>
      <c r="D1486" s="116" t="s">
        <v>5243</v>
      </c>
      <c r="E1486" s="116" t="s">
        <v>2660</v>
      </c>
      <c r="F1486" s="116" t="s">
        <v>2620</v>
      </c>
      <c r="G1486" s="115" t="s">
        <v>5246</v>
      </c>
      <c r="H1486" s="118" t="s">
        <v>5245</v>
      </c>
      <c r="I1486" s="118" t="s">
        <v>2619</v>
      </c>
    </row>
    <row r="1487" spans="1:9" x14ac:dyDescent="0.2">
      <c r="A1487" s="117" t="s">
        <v>5249</v>
      </c>
      <c r="B1487" s="131" t="s">
        <v>5249</v>
      </c>
      <c r="C1487" s="117" t="s">
        <v>1112</v>
      </c>
      <c r="D1487" s="116" t="s">
        <v>5243</v>
      </c>
      <c r="E1487" s="116" t="s">
        <v>2660</v>
      </c>
      <c r="F1487" s="116" t="s">
        <v>2694</v>
      </c>
      <c r="G1487" s="115" t="s">
        <v>5248</v>
      </c>
      <c r="H1487" s="118" t="s">
        <v>5245</v>
      </c>
      <c r="I1487" s="118" t="s">
        <v>2619</v>
      </c>
    </row>
    <row r="1488" spans="1:9" x14ac:dyDescent="0.2">
      <c r="A1488" s="117" t="s">
        <v>5244</v>
      </c>
      <c r="B1488" s="131" t="s">
        <v>5244</v>
      </c>
      <c r="C1488" s="117" t="s">
        <v>1112</v>
      </c>
      <c r="D1488" s="116" t="s">
        <v>5243</v>
      </c>
      <c r="E1488" s="116" t="s">
        <v>2660</v>
      </c>
      <c r="F1488" s="116" t="s">
        <v>2615</v>
      </c>
      <c r="G1488" s="115" t="s">
        <v>263</v>
      </c>
      <c r="H1488" s="118" t="s">
        <v>5245</v>
      </c>
      <c r="I1488" s="118" t="s">
        <v>2619</v>
      </c>
    </row>
    <row r="1489" spans="1:9" x14ac:dyDescent="0.2">
      <c r="A1489" s="117" t="s">
        <v>11229</v>
      </c>
      <c r="B1489" s="131" t="s">
        <v>11229</v>
      </c>
      <c r="C1489" s="117" t="s">
        <v>1113</v>
      </c>
      <c r="D1489" s="116" t="s">
        <v>11223</v>
      </c>
      <c r="E1489" s="116" t="s">
        <v>3415</v>
      </c>
      <c r="F1489" s="116" t="s">
        <v>2716</v>
      </c>
      <c r="G1489" s="115" t="s">
        <v>11228</v>
      </c>
      <c r="H1489" s="118" t="s">
        <v>11225</v>
      </c>
      <c r="I1489" s="118" t="s">
        <v>2619</v>
      </c>
    </row>
    <row r="1490" spans="1:9" x14ac:dyDescent="0.2">
      <c r="A1490" s="117" t="s">
        <v>11231</v>
      </c>
      <c r="B1490" s="131" t="s">
        <v>11231</v>
      </c>
      <c r="C1490" s="117" t="s">
        <v>1113</v>
      </c>
      <c r="D1490" s="116" t="s">
        <v>11223</v>
      </c>
      <c r="E1490" s="116" t="s">
        <v>3415</v>
      </c>
      <c r="F1490" s="116" t="s">
        <v>2623</v>
      </c>
      <c r="G1490" s="115" t="s">
        <v>11230</v>
      </c>
      <c r="H1490" s="118" t="s">
        <v>11225</v>
      </c>
      <c r="I1490" s="118" t="s">
        <v>2619</v>
      </c>
    </row>
    <row r="1491" spans="1:9" x14ac:dyDescent="0.2">
      <c r="A1491" s="117" t="s">
        <v>11227</v>
      </c>
      <c r="B1491" s="131" t="s">
        <v>11227</v>
      </c>
      <c r="C1491" s="117" t="s">
        <v>1113</v>
      </c>
      <c r="D1491" s="116" t="s">
        <v>11223</v>
      </c>
      <c r="E1491" s="116" t="s">
        <v>3415</v>
      </c>
      <c r="F1491" s="116" t="s">
        <v>2638</v>
      </c>
      <c r="G1491" s="115" t="s">
        <v>11226</v>
      </c>
      <c r="H1491" s="118" t="s">
        <v>11225</v>
      </c>
      <c r="I1491" s="118" t="s">
        <v>2619</v>
      </c>
    </row>
    <row r="1492" spans="1:9" x14ac:dyDescent="0.2">
      <c r="A1492" s="117" t="s">
        <v>11224</v>
      </c>
      <c r="B1492" s="131" t="s">
        <v>11224</v>
      </c>
      <c r="C1492" s="117" t="s">
        <v>1113</v>
      </c>
      <c r="D1492" s="116" t="s">
        <v>11223</v>
      </c>
      <c r="E1492" s="116" t="s">
        <v>3415</v>
      </c>
      <c r="F1492" s="116" t="s">
        <v>2615</v>
      </c>
      <c r="G1492" s="115" t="s">
        <v>264</v>
      </c>
      <c r="H1492" s="118" t="s">
        <v>11225</v>
      </c>
      <c r="I1492" s="118" t="s">
        <v>2619</v>
      </c>
    </row>
    <row r="1493" spans="1:9" x14ac:dyDescent="0.2">
      <c r="A1493" s="117" t="s">
        <v>3661</v>
      </c>
      <c r="B1493" s="131" t="s">
        <v>3661</v>
      </c>
      <c r="C1493" s="117" t="s">
        <v>1000</v>
      </c>
      <c r="D1493" s="116" t="s">
        <v>3652</v>
      </c>
      <c r="E1493" s="116" t="s">
        <v>3116</v>
      </c>
      <c r="F1493" s="116" t="s">
        <v>3344</v>
      </c>
      <c r="G1493" s="115" t="s">
        <v>3660</v>
      </c>
      <c r="H1493" s="118" t="s">
        <v>3654</v>
      </c>
      <c r="I1493" s="118" t="s">
        <v>2619</v>
      </c>
    </row>
    <row r="1494" spans="1:9" x14ac:dyDescent="0.2">
      <c r="A1494" s="117" t="s">
        <v>12094</v>
      </c>
      <c r="B1494" s="131" t="s">
        <v>12094</v>
      </c>
      <c r="C1494" s="117" t="s">
        <v>1143</v>
      </c>
      <c r="D1494" s="116" t="s">
        <v>12086</v>
      </c>
      <c r="E1494" s="116" t="s">
        <v>2614</v>
      </c>
      <c r="F1494" s="116" t="s">
        <v>2656</v>
      </c>
      <c r="G1494" s="115" t="s">
        <v>12093</v>
      </c>
      <c r="H1494" s="118" t="s">
        <v>12088</v>
      </c>
      <c r="I1494" s="118" t="s">
        <v>2619</v>
      </c>
    </row>
    <row r="1495" spans="1:9" x14ac:dyDescent="0.2">
      <c r="A1495" s="117" t="s">
        <v>9095</v>
      </c>
      <c r="B1495" s="131" t="s">
        <v>9095</v>
      </c>
      <c r="C1495" s="117" t="s">
        <v>1199</v>
      </c>
      <c r="D1495" s="116" t="s">
        <v>9031</v>
      </c>
      <c r="E1495" s="116" t="s">
        <v>2614</v>
      </c>
      <c r="F1495" s="116" t="s">
        <v>3193</v>
      </c>
      <c r="G1495" s="115" t="s">
        <v>9094</v>
      </c>
      <c r="H1495" s="118" t="s">
        <v>9033</v>
      </c>
      <c r="I1495" s="118" t="s">
        <v>2619</v>
      </c>
    </row>
    <row r="1496" spans="1:9" x14ac:dyDescent="0.2">
      <c r="A1496" s="117" t="s">
        <v>6887</v>
      </c>
      <c r="B1496" s="131" t="s">
        <v>6887</v>
      </c>
      <c r="C1496" s="117" t="s">
        <v>992</v>
      </c>
      <c r="D1496" s="116" t="s">
        <v>6091</v>
      </c>
      <c r="E1496" s="116" t="s">
        <v>3150</v>
      </c>
      <c r="F1496" s="116" t="s">
        <v>6885</v>
      </c>
      <c r="G1496" s="115" t="s">
        <v>6886</v>
      </c>
      <c r="H1496" s="118" t="s">
        <v>6097</v>
      </c>
      <c r="I1496" s="118" t="s">
        <v>2619</v>
      </c>
    </row>
    <row r="1497" spans="1:9" x14ac:dyDescent="0.2">
      <c r="A1497" s="117" t="s">
        <v>8510</v>
      </c>
      <c r="B1497" s="131" t="s">
        <v>8510</v>
      </c>
      <c r="C1497" s="117" t="s">
        <v>845</v>
      </c>
      <c r="D1497" s="116" t="s">
        <v>8502</v>
      </c>
      <c r="E1497" s="116" t="s">
        <v>3415</v>
      </c>
      <c r="F1497" s="116" t="s">
        <v>2641</v>
      </c>
      <c r="G1497" s="115" t="s">
        <v>8509</v>
      </c>
      <c r="H1497" s="118" t="s">
        <v>8504</v>
      </c>
      <c r="I1497" s="118" t="s">
        <v>2619</v>
      </c>
    </row>
    <row r="1498" spans="1:9" x14ac:dyDescent="0.2">
      <c r="A1498" s="117" t="s">
        <v>6890</v>
      </c>
      <c r="B1498" s="131" t="s">
        <v>6890</v>
      </c>
      <c r="C1498" s="117" t="s">
        <v>992</v>
      </c>
      <c r="D1498" s="116" t="s">
        <v>6091</v>
      </c>
      <c r="E1498" s="116" t="s">
        <v>3150</v>
      </c>
      <c r="F1498" s="116" t="s">
        <v>6888</v>
      </c>
      <c r="G1498" s="115" t="s">
        <v>6889</v>
      </c>
      <c r="H1498" s="118" t="s">
        <v>6097</v>
      </c>
      <c r="I1498" s="118" t="s">
        <v>2619</v>
      </c>
    </row>
    <row r="1499" spans="1:9" x14ac:dyDescent="0.2">
      <c r="A1499" s="117" t="s">
        <v>12640</v>
      </c>
      <c r="B1499" s="131" t="s">
        <v>12640</v>
      </c>
      <c r="C1499" s="117" t="s">
        <v>1489</v>
      </c>
      <c r="D1499" s="116" t="s">
        <v>12633</v>
      </c>
      <c r="E1499" s="116" t="s">
        <v>2614</v>
      </c>
      <c r="F1499" s="116" t="s">
        <v>2734</v>
      </c>
      <c r="G1499" s="115" t="s">
        <v>6889</v>
      </c>
      <c r="H1499" s="118" t="s">
        <v>12635</v>
      </c>
      <c r="I1499" s="118" t="s">
        <v>2619</v>
      </c>
    </row>
    <row r="1500" spans="1:9" x14ac:dyDescent="0.2">
      <c r="A1500" s="117" t="s">
        <v>12637</v>
      </c>
      <c r="B1500" s="131" t="s">
        <v>12637</v>
      </c>
      <c r="C1500" s="117" t="s">
        <v>1489</v>
      </c>
      <c r="D1500" s="116" t="s">
        <v>12633</v>
      </c>
      <c r="E1500" s="116" t="s">
        <v>2614</v>
      </c>
      <c r="F1500" s="116" t="s">
        <v>2620</v>
      </c>
      <c r="G1500" s="115" t="s">
        <v>12636</v>
      </c>
      <c r="H1500" s="118" t="s">
        <v>12635</v>
      </c>
      <c r="I1500" s="118" t="s">
        <v>2619</v>
      </c>
    </row>
    <row r="1501" spans="1:9" x14ac:dyDescent="0.2">
      <c r="A1501" s="117" t="s">
        <v>13115</v>
      </c>
      <c r="B1501" s="131" t="s">
        <v>13115</v>
      </c>
      <c r="C1501" s="117" t="s">
        <v>1386</v>
      </c>
      <c r="D1501" s="116" t="s">
        <v>13111</v>
      </c>
      <c r="E1501" s="116" t="s">
        <v>3116</v>
      </c>
      <c r="F1501" s="116" t="s">
        <v>2694</v>
      </c>
      <c r="G1501" s="115" t="s">
        <v>13114</v>
      </c>
      <c r="H1501" s="118" t="s">
        <v>13116</v>
      </c>
      <c r="I1501" s="118" t="s">
        <v>2619</v>
      </c>
    </row>
    <row r="1502" spans="1:9" x14ac:dyDescent="0.2">
      <c r="A1502" s="117" t="s">
        <v>6893</v>
      </c>
      <c r="B1502" s="131" t="s">
        <v>6893</v>
      </c>
      <c r="C1502" s="117" t="s">
        <v>992</v>
      </c>
      <c r="D1502" s="116" t="s">
        <v>6091</v>
      </c>
      <c r="E1502" s="116" t="s">
        <v>3150</v>
      </c>
      <c r="F1502" s="116" t="s">
        <v>6891</v>
      </c>
      <c r="G1502" s="115" t="s">
        <v>6892</v>
      </c>
      <c r="H1502" s="118" t="s">
        <v>6097</v>
      </c>
      <c r="I1502" s="118" t="s">
        <v>2619</v>
      </c>
    </row>
    <row r="1503" spans="1:9" x14ac:dyDescent="0.2">
      <c r="A1503" s="117" t="s">
        <v>10444</v>
      </c>
      <c r="B1503" s="131" t="s">
        <v>10444</v>
      </c>
      <c r="C1503" s="117" t="s">
        <v>876</v>
      </c>
      <c r="D1503" s="116" t="s">
        <v>10424</v>
      </c>
      <c r="E1503" s="116" t="s">
        <v>2660</v>
      </c>
      <c r="F1503" s="116" t="s">
        <v>2644</v>
      </c>
      <c r="G1503" s="115" t="s">
        <v>10443</v>
      </c>
      <c r="H1503" s="118" t="s">
        <v>10426</v>
      </c>
      <c r="I1503" s="118" t="s">
        <v>2619</v>
      </c>
    </row>
    <row r="1504" spans="1:9" x14ac:dyDescent="0.2">
      <c r="A1504" s="117" t="s">
        <v>8571</v>
      </c>
      <c r="B1504" s="131" t="s">
        <v>8571</v>
      </c>
      <c r="C1504" s="117" t="s">
        <v>1294</v>
      </c>
      <c r="D1504" s="116" t="s">
        <v>8566</v>
      </c>
      <c r="E1504" s="116" t="s">
        <v>3415</v>
      </c>
      <c r="F1504" s="116" t="s">
        <v>2716</v>
      </c>
      <c r="G1504" s="115" t="s">
        <v>8570</v>
      </c>
      <c r="H1504" s="118" t="s">
        <v>8572</v>
      </c>
      <c r="I1504" s="118" t="s">
        <v>2619</v>
      </c>
    </row>
    <row r="1505" spans="1:9" x14ac:dyDescent="0.2">
      <c r="A1505" s="117" t="s">
        <v>6117</v>
      </c>
      <c r="B1505" s="131" t="s">
        <v>6117</v>
      </c>
      <c r="C1505" s="117" t="s">
        <v>992</v>
      </c>
      <c r="D1505" s="116" t="s">
        <v>6091</v>
      </c>
      <c r="E1505" s="116" t="s">
        <v>3150</v>
      </c>
      <c r="F1505" s="116" t="s">
        <v>6115</v>
      </c>
      <c r="G1505" s="115" t="s">
        <v>6116</v>
      </c>
      <c r="H1505" s="118" t="s">
        <v>6097</v>
      </c>
      <c r="I1505" s="118" t="s">
        <v>2619</v>
      </c>
    </row>
    <row r="1506" spans="1:9" x14ac:dyDescent="0.2">
      <c r="A1506" s="117" t="s">
        <v>9106</v>
      </c>
      <c r="B1506" s="131" t="s">
        <v>9106</v>
      </c>
      <c r="C1506" s="117" t="s">
        <v>1199</v>
      </c>
      <c r="D1506" s="116" t="s">
        <v>9031</v>
      </c>
      <c r="E1506" s="116" t="s">
        <v>2614</v>
      </c>
      <c r="F1506" s="116" t="s">
        <v>4086</v>
      </c>
      <c r="G1506" s="115" t="s">
        <v>9105</v>
      </c>
      <c r="I1506" s="118" t="s">
        <v>2619</v>
      </c>
    </row>
    <row r="1507" spans="1:9" x14ac:dyDescent="0.2">
      <c r="A1507" s="117" t="s">
        <v>3204</v>
      </c>
      <c r="B1507" s="131" t="s">
        <v>3204</v>
      </c>
      <c r="C1507" s="117" t="s">
        <v>1509</v>
      </c>
      <c r="D1507" s="116" t="s">
        <v>3149</v>
      </c>
      <c r="E1507" s="116" t="s">
        <v>3150</v>
      </c>
      <c r="F1507" s="116" t="s">
        <v>3202</v>
      </c>
      <c r="G1507" s="115" t="s">
        <v>3203</v>
      </c>
      <c r="H1507" s="118" t="s">
        <v>3152</v>
      </c>
      <c r="I1507" s="118" t="s">
        <v>2619</v>
      </c>
    </row>
    <row r="1508" spans="1:9" x14ac:dyDescent="0.2">
      <c r="A1508" s="117" t="s">
        <v>9178</v>
      </c>
      <c r="B1508" s="131" t="s">
        <v>9178</v>
      </c>
      <c r="C1508" s="117" t="s">
        <v>1114</v>
      </c>
      <c r="D1508" s="116" t="s">
        <v>9177</v>
      </c>
      <c r="E1508" s="116" t="s">
        <v>2614</v>
      </c>
      <c r="F1508" s="116" t="s">
        <v>2615</v>
      </c>
      <c r="G1508" s="115" t="s">
        <v>265</v>
      </c>
      <c r="H1508" s="118" t="s">
        <v>9179</v>
      </c>
      <c r="I1508" s="118" t="s">
        <v>2619</v>
      </c>
    </row>
    <row r="1509" spans="1:9" x14ac:dyDescent="0.2">
      <c r="A1509" s="117" t="s">
        <v>9186</v>
      </c>
      <c r="B1509" s="131" t="s">
        <v>9186</v>
      </c>
      <c r="C1509" s="117" t="s">
        <v>1114</v>
      </c>
      <c r="D1509" s="116" t="s">
        <v>9177</v>
      </c>
      <c r="E1509" s="116" t="s">
        <v>2614</v>
      </c>
      <c r="F1509" s="116" t="s">
        <v>2623</v>
      </c>
      <c r="G1509" s="115" t="s">
        <v>9185</v>
      </c>
      <c r="H1509" s="118" t="s">
        <v>9187</v>
      </c>
      <c r="I1509" s="118" t="s">
        <v>2619</v>
      </c>
    </row>
    <row r="1510" spans="1:9" x14ac:dyDescent="0.2">
      <c r="A1510" s="117" t="s">
        <v>9189</v>
      </c>
      <c r="B1510" s="131" t="s">
        <v>9189</v>
      </c>
      <c r="C1510" s="117" t="s">
        <v>1114</v>
      </c>
      <c r="D1510" s="116" t="s">
        <v>9177</v>
      </c>
      <c r="E1510" s="116" t="s">
        <v>2614</v>
      </c>
      <c r="F1510" s="116" t="s">
        <v>3022</v>
      </c>
      <c r="G1510" s="115" t="s">
        <v>9188</v>
      </c>
      <c r="H1510" s="118" t="s">
        <v>9190</v>
      </c>
      <c r="I1510" s="118" t="s">
        <v>2619</v>
      </c>
    </row>
    <row r="1511" spans="1:9" x14ac:dyDescent="0.2">
      <c r="A1511" s="117" t="s">
        <v>9181</v>
      </c>
      <c r="B1511" s="131" t="s">
        <v>9181</v>
      </c>
      <c r="C1511" s="117" t="s">
        <v>1114</v>
      </c>
      <c r="D1511" s="116" t="s">
        <v>9177</v>
      </c>
      <c r="E1511" s="116" t="s">
        <v>2614</v>
      </c>
      <c r="F1511" s="116" t="s">
        <v>2620</v>
      </c>
      <c r="G1511" s="115" t="s">
        <v>9180</v>
      </c>
      <c r="H1511" s="118" t="s">
        <v>9179</v>
      </c>
      <c r="I1511" s="118" t="s">
        <v>2619</v>
      </c>
    </row>
    <row r="1512" spans="1:9" x14ac:dyDescent="0.2">
      <c r="A1512" s="117" t="s">
        <v>9183</v>
      </c>
      <c r="B1512" s="131" t="s">
        <v>9183</v>
      </c>
      <c r="C1512" s="117" t="s">
        <v>1114</v>
      </c>
      <c r="D1512" s="116" t="s">
        <v>9177</v>
      </c>
      <c r="E1512" s="116" t="s">
        <v>2614</v>
      </c>
      <c r="F1512" s="116" t="s">
        <v>2638</v>
      </c>
      <c r="G1512" s="115" t="s">
        <v>9182</v>
      </c>
      <c r="H1512" s="118" t="s">
        <v>9184</v>
      </c>
      <c r="I1512" s="118" t="s">
        <v>2619</v>
      </c>
    </row>
    <row r="1513" spans="1:9" x14ac:dyDescent="0.2">
      <c r="A1513" s="117" t="s">
        <v>6896</v>
      </c>
      <c r="B1513" s="131" t="s">
        <v>6896</v>
      </c>
      <c r="C1513" s="117" t="s">
        <v>992</v>
      </c>
      <c r="D1513" s="116" t="s">
        <v>6091</v>
      </c>
      <c r="E1513" s="116" t="s">
        <v>3150</v>
      </c>
      <c r="F1513" s="116" t="s">
        <v>6894</v>
      </c>
      <c r="G1513" s="115" t="s">
        <v>6895</v>
      </c>
      <c r="H1513" s="118" t="s">
        <v>6097</v>
      </c>
      <c r="I1513" s="118" t="s">
        <v>2619</v>
      </c>
    </row>
    <row r="1514" spans="1:9" x14ac:dyDescent="0.2">
      <c r="A1514" s="117" t="s">
        <v>5208</v>
      </c>
      <c r="B1514" s="131" t="s">
        <v>5208</v>
      </c>
      <c r="C1514" s="117" t="s">
        <v>1115</v>
      </c>
      <c r="D1514" s="116" t="s">
        <v>5202</v>
      </c>
      <c r="E1514" s="116" t="s">
        <v>2660</v>
      </c>
      <c r="F1514" s="116" t="s">
        <v>2623</v>
      </c>
      <c r="G1514" s="115" t="s">
        <v>5207</v>
      </c>
      <c r="H1514" s="118" t="s">
        <v>5204</v>
      </c>
      <c r="I1514" s="118" t="s">
        <v>2619</v>
      </c>
    </row>
    <row r="1515" spans="1:9" x14ac:dyDescent="0.2">
      <c r="A1515" s="117" t="s">
        <v>5206</v>
      </c>
      <c r="B1515" s="131" t="s">
        <v>5206</v>
      </c>
      <c r="C1515" s="117" t="s">
        <v>1115</v>
      </c>
      <c r="D1515" s="116" t="s">
        <v>5202</v>
      </c>
      <c r="E1515" s="116" t="s">
        <v>2660</v>
      </c>
      <c r="F1515" s="116" t="s">
        <v>2722</v>
      </c>
      <c r="G1515" s="115" t="s">
        <v>5205</v>
      </c>
      <c r="H1515" s="118" t="s">
        <v>5204</v>
      </c>
      <c r="I1515" s="118" t="s">
        <v>2619</v>
      </c>
    </row>
    <row r="1516" spans="1:9" x14ac:dyDescent="0.2">
      <c r="A1516" s="117" t="s">
        <v>5203</v>
      </c>
      <c r="B1516" s="131" t="s">
        <v>5203</v>
      </c>
      <c r="C1516" s="117" t="s">
        <v>1115</v>
      </c>
      <c r="D1516" s="116" t="s">
        <v>5202</v>
      </c>
      <c r="E1516" s="116" t="s">
        <v>2660</v>
      </c>
      <c r="F1516" s="116" t="s">
        <v>2615</v>
      </c>
      <c r="G1516" s="115" t="s">
        <v>266</v>
      </c>
      <c r="H1516" s="118" t="s">
        <v>5204</v>
      </c>
      <c r="I1516" s="118" t="s">
        <v>2619</v>
      </c>
    </row>
    <row r="1517" spans="1:9" x14ac:dyDescent="0.2">
      <c r="A1517" s="117" t="s">
        <v>10849</v>
      </c>
      <c r="B1517" s="131" t="s">
        <v>10849</v>
      </c>
      <c r="C1517" s="117" t="s">
        <v>1116</v>
      </c>
      <c r="D1517" s="116" t="s">
        <v>10848</v>
      </c>
      <c r="E1517" s="116" t="s">
        <v>2614</v>
      </c>
      <c r="F1517" s="116" t="s">
        <v>2615</v>
      </c>
      <c r="G1517" s="115" t="s">
        <v>267</v>
      </c>
      <c r="H1517" s="118" t="s">
        <v>10850</v>
      </c>
      <c r="I1517" s="118" t="s">
        <v>2619</v>
      </c>
    </row>
    <row r="1518" spans="1:9" x14ac:dyDescent="0.2">
      <c r="A1518" s="117" t="s">
        <v>10856</v>
      </c>
      <c r="B1518" s="131" t="s">
        <v>10856</v>
      </c>
      <c r="C1518" s="117" t="s">
        <v>1116</v>
      </c>
      <c r="D1518" s="116" t="s">
        <v>10848</v>
      </c>
      <c r="E1518" s="116" t="s">
        <v>2614</v>
      </c>
      <c r="F1518" s="116" t="s">
        <v>10854</v>
      </c>
      <c r="G1518" s="115" t="s">
        <v>10855</v>
      </c>
      <c r="H1518" s="118" t="s">
        <v>10853</v>
      </c>
      <c r="I1518" s="118" t="s">
        <v>2619</v>
      </c>
    </row>
    <row r="1519" spans="1:9" x14ac:dyDescent="0.2">
      <c r="A1519" s="117" t="s">
        <v>10852</v>
      </c>
      <c r="B1519" s="131" t="s">
        <v>10852</v>
      </c>
      <c r="C1519" s="117" t="s">
        <v>1116</v>
      </c>
      <c r="D1519" s="116" t="s">
        <v>10848</v>
      </c>
      <c r="E1519" s="116" t="s">
        <v>2614</v>
      </c>
      <c r="F1519" s="116" t="s">
        <v>6133</v>
      </c>
      <c r="G1519" s="115" t="s">
        <v>10851</v>
      </c>
      <c r="H1519" s="118" t="s">
        <v>10853</v>
      </c>
      <c r="I1519" s="118" t="s">
        <v>2619</v>
      </c>
    </row>
    <row r="1520" spans="1:9" x14ac:dyDescent="0.2">
      <c r="A1520" s="117" t="s">
        <v>7818</v>
      </c>
      <c r="B1520" s="131" t="s">
        <v>7818</v>
      </c>
      <c r="C1520" s="117" t="s">
        <v>992</v>
      </c>
      <c r="D1520" s="116" t="s">
        <v>6091</v>
      </c>
      <c r="E1520" s="116" t="s">
        <v>3150</v>
      </c>
      <c r="F1520" s="116" t="s">
        <v>7816</v>
      </c>
      <c r="G1520" s="115" t="s">
        <v>7817</v>
      </c>
      <c r="H1520" s="118" t="s">
        <v>6097</v>
      </c>
      <c r="I1520" s="118" t="s">
        <v>2619</v>
      </c>
    </row>
    <row r="1521" spans="1:9" x14ac:dyDescent="0.2">
      <c r="A1521" s="117" t="s">
        <v>9140</v>
      </c>
      <c r="B1521" s="131" t="s">
        <v>9140</v>
      </c>
      <c r="C1521" s="117" t="s">
        <v>1117</v>
      </c>
      <c r="D1521" s="116" t="s">
        <v>9139</v>
      </c>
      <c r="E1521" s="116" t="s">
        <v>2614</v>
      </c>
      <c r="F1521" s="116" t="s">
        <v>2615</v>
      </c>
      <c r="G1521" s="115" t="s">
        <v>268</v>
      </c>
      <c r="H1521" s="118" t="s">
        <v>9141</v>
      </c>
      <c r="I1521" s="118" t="s">
        <v>2619</v>
      </c>
    </row>
    <row r="1522" spans="1:9" x14ac:dyDescent="0.2">
      <c r="A1522" s="117" t="s">
        <v>9148</v>
      </c>
      <c r="B1522" s="131" t="s">
        <v>9148</v>
      </c>
      <c r="C1522" s="117" t="s">
        <v>1117</v>
      </c>
      <c r="D1522" s="116" t="s">
        <v>9139</v>
      </c>
      <c r="E1522" s="116" t="s">
        <v>2614</v>
      </c>
      <c r="F1522" s="116" t="s">
        <v>2716</v>
      </c>
      <c r="G1522" s="115" t="s">
        <v>9147</v>
      </c>
      <c r="H1522" s="118" t="s">
        <v>9141</v>
      </c>
      <c r="I1522" s="118" t="s">
        <v>2619</v>
      </c>
    </row>
    <row r="1523" spans="1:9" x14ac:dyDescent="0.2">
      <c r="A1523" s="117" t="s">
        <v>9143</v>
      </c>
      <c r="B1523" s="131" t="s">
        <v>9143</v>
      </c>
      <c r="C1523" s="117" t="s">
        <v>1117</v>
      </c>
      <c r="D1523" s="116" t="s">
        <v>9139</v>
      </c>
      <c r="E1523" s="116" t="s">
        <v>2614</v>
      </c>
      <c r="F1523" s="116" t="s">
        <v>2620</v>
      </c>
      <c r="G1523" s="115" t="s">
        <v>9142</v>
      </c>
      <c r="H1523" s="118" t="s">
        <v>9144</v>
      </c>
      <c r="I1523" s="118" t="s">
        <v>2619</v>
      </c>
    </row>
    <row r="1524" spans="1:9" x14ac:dyDescent="0.2">
      <c r="A1524" s="117" t="s">
        <v>9146</v>
      </c>
      <c r="B1524" s="131" t="s">
        <v>9146</v>
      </c>
      <c r="C1524" s="117" t="s">
        <v>1117</v>
      </c>
      <c r="D1524" s="116" t="s">
        <v>9139</v>
      </c>
      <c r="E1524" s="116" t="s">
        <v>2614</v>
      </c>
      <c r="F1524" s="116" t="s">
        <v>2638</v>
      </c>
      <c r="G1524" s="115" t="s">
        <v>9145</v>
      </c>
      <c r="H1524" s="118" t="s">
        <v>9141</v>
      </c>
      <c r="I1524" s="118" t="s">
        <v>2619</v>
      </c>
    </row>
    <row r="1525" spans="1:9" x14ac:dyDescent="0.2">
      <c r="A1525" s="117" t="s">
        <v>6899</v>
      </c>
      <c r="B1525" s="131" t="s">
        <v>6899</v>
      </c>
      <c r="C1525" s="117" t="s">
        <v>992</v>
      </c>
      <c r="D1525" s="116" t="s">
        <v>6091</v>
      </c>
      <c r="E1525" s="116" t="s">
        <v>3150</v>
      </c>
      <c r="F1525" s="116" t="s">
        <v>6897</v>
      </c>
      <c r="G1525" s="115" t="s">
        <v>6898</v>
      </c>
      <c r="H1525" s="118" t="s">
        <v>6097</v>
      </c>
      <c r="I1525" s="118" t="s">
        <v>2619</v>
      </c>
    </row>
    <row r="1526" spans="1:9" x14ac:dyDescent="0.2">
      <c r="A1526" s="117" t="s">
        <v>9926</v>
      </c>
      <c r="B1526" s="131" t="s">
        <v>9926</v>
      </c>
      <c r="C1526" s="117" t="s">
        <v>1118</v>
      </c>
      <c r="D1526" s="116" t="s">
        <v>9925</v>
      </c>
      <c r="E1526" s="116" t="s">
        <v>2614</v>
      </c>
      <c r="F1526" s="116" t="s">
        <v>2615</v>
      </c>
      <c r="G1526" s="115" t="s">
        <v>269</v>
      </c>
      <c r="H1526" s="118" t="s">
        <v>9927</v>
      </c>
      <c r="I1526" s="118" t="s">
        <v>2619</v>
      </c>
    </row>
    <row r="1527" spans="1:9" x14ac:dyDescent="0.2">
      <c r="A1527" s="117" t="s">
        <v>9932</v>
      </c>
      <c r="B1527" s="131" t="s">
        <v>9932</v>
      </c>
      <c r="C1527" s="117" t="s">
        <v>1118</v>
      </c>
      <c r="D1527" s="116" t="s">
        <v>9925</v>
      </c>
      <c r="E1527" s="116" t="s">
        <v>2614</v>
      </c>
      <c r="F1527" s="116" t="s">
        <v>2669</v>
      </c>
      <c r="G1527" s="115" t="s">
        <v>9931</v>
      </c>
      <c r="H1527" s="118" t="s">
        <v>9927</v>
      </c>
      <c r="I1527" s="118" t="s">
        <v>2619</v>
      </c>
    </row>
    <row r="1528" spans="1:9" x14ac:dyDescent="0.2">
      <c r="A1528" s="117" t="s">
        <v>9929</v>
      </c>
      <c r="B1528" s="131" t="s">
        <v>9929</v>
      </c>
      <c r="C1528" s="117" t="s">
        <v>1118</v>
      </c>
      <c r="D1528" s="116" t="s">
        <v>9925</v>
      </c>
      <c r="E1528" s="116" t="s">
        <v>2614</v>
      </c>
      <c r="F1528" s="116" t="s">
        <v>2620</v>
      </c>
      <c r="G1528" s="115" t="s">
        <v>9928</v>
      </c>
      <c r="H1528" s="118" t="s">
        <v>9930</v>
      </c>
      <c r="I1528" s="118" t="s">
        <v>2619</v>
      </c>
    </row>
    <row r="1529" spans="1:9" x14ac:dyDescent="0.2">
      <c r="A1529" s="117" t="s">
        <v>7961</v>
      </c>
      <c r="B1529" s="131" t="s">
        <v>7961</v>
      </c>
      <c r="C1529" s="117" t="s">
        <v>992</v>
      </c>
      <c r="D1529" s="116" t="s">
        <v>6091</v>
      </c>
      <c r="E1529" s="116" t="s">
        <v>3150</v>
      </c>
      <c r="F1529" s="116" t="s">
        <v>7959</v>
      </c>
      <c r="G1529" s="115" t="s">
        <v>7960</v>
      </c>
      <c r="H1529" s="118" t="s">
        <v>6097</v>
      </c>
      <c r="I1529" s="118" t="s">
        <v>2619</v>
      </c>
    </row>
    <row r="1530" spans="1:9" x14ac:dyDescent="0.2">
      <c r="A1530" s="117" t="s">
        <v>2707</v>
      </c>
      <c r="B1530" s="131" t="s">
        <v>2707</v>
      </c>
      <c r="C1530" s="117" t="s">
        <v>887</v>
      </c>
      <c r="D1530" s="116" t="s">
        <v>2699</v>
      </c>
      <c r="E1530" s="116" t="s">
        <v>2614</v>
      </c>
      <c r="F1530" s="116" t="s">
        <v>2641</v>
      </c>
      <c r="G1530" s="115" t="s">
        <v>2706</v>
      </c>
      <c r="H1530" s="118" t="s">
        <v>2705</v>
      </c>
      <c r="I1530" s="118" t="s">
        <v>2619</v>
      </c>
    </row>
    <row r="1531" spans="1:9" x14ac:dyDescent="0.2">
      <c r="A1531" s="117" t="s">
        <v>5338</v>
      </c>
      <c r="B1531" s="131" t="s">
        <v>5338</v>
      </c>
      <c r="C1531" s="117" t="s">
        <v>976</v>
      </c>
      <c r="D1531" s="116" t="s">
        <v>5318</v>
      </c>
      <c r="E1531" s="116" t="s">
        <v>2614</v>
      </c>
      <c r="F1531" s="116" t="s">
        <v>3103</v>
      </c>
      <c r="G1531" s="115" t="s">
        <v>5337</v>
      </c>
      <c r="H1531" s="118" t="s">
        <v>5323</v>
      </c>
      <c r="I1531" s="118" t="s">
        <v>2619</v>
      </c>
    </row>
    <row r="1532" spans="1:9" x14ac:dyDescent="0.2">
      <c r="A1532" s="117" t="s">
        <v>9535</v>
      </c>
      <c r="B1532" s="131" t="s">
        <v>9535</v>
      </c>
      <c r="C1532" s="117" t="s">
        <v>1119</v>
      </c>
      <c r="D1532" s="116" t="s">
        <v>9534</v>
      </c>
      <c r="E1532" s="116" t="s">
        <v>3116</v>
      </c>
      <c r="F1532" s="116" t="s">
        <v>2615</v>
      </c>
      <c r="G1532" s="115" t="s">
        <v>270</v>
      </c>
      <c r="H1532" s="118" t="s">
        <v>9536</v>
      </c>
      <c r="I1532" s="118" t="s">
        <v>2619</v>
      </c>
    </row>
    <row r="1533" spans="1:9" x14ac:dyDescent="0.2">
      <c r="A1533" s="117" t="s">
        <v>9538</v>
      </c>
      <c r="B1533" s="131" t="s">
        <v>9538</v>
      </c>
      <c r="C1533" s="117" t="s">
        <v>1119</v>
      </c>
      <c r="D1533" s="116" t="s">
        <v>9534</v>
      </c>
      <c r="E1533" s="116" t="s">
        <v>3116</v>
      </c>
      <c r="F1533" s="116" t="s">
        <v>2716</v>
      </c>
      <c r="G1533" s="115" t="s">
        <v>9537</v>
      </c>
      <c r="H1533" s="118" t="s">
        <v>9536</v>
      </c>
      <c r="I1533" s="118" t="s">
        <v>2619</v>
      </c>
    </row>
    <row r="1534" spans="1:9" x14ac:dyDescent="0.2">
      <c r="A1534" s="117" t="s">
        <v>12461</v>
      </c>
      <c r="B1534" s="131" t="s">
        <v>12461</v>
      </c>
      <c r="C1534" s="117" t="s">
        <v>1645</v>
      </c>
      <c r="D1534" s="116" t="s">
        <v>12450</v>
      </c>
      <c r="E1534" s="116" t="s">
        <v>2614</v>
      </c>
      <c r="F1534" s="116" t="s">
        <v>2734</v>
      </c>
      <c r="G1534" s="115" t="s">
        <v>12460</v>
      </c>
      <c r="H1534" s="118" t="s">
        <v>12452</v>
      </c>
      <c r="I1534" s="118" t="s">
        <v>2619</v>
      </c>
    </row>
    <row r="1535" spans="1:9" x14ac:dyDescent="0.2">
      <c r="A1535" s="117" t="s">
        <v>9540</v>
      </c>
      <c r="B1535" s="131" t="s">
        <v>9540</v>
      </c>
      <c r="C1535" s="117" t="s">
        <v>1120</v>
      </c>
      <c r="D1535" s="116" t="s">
        <v>9539</v>
      </c>
      <c r="E1535" s="116" t="s">
        <v>3091</v>
      </c>
      <c r="F1535" s="116" t="s">
        <v>2615</v>
      </c>
      <c r="G1535" s="115" t="s">
        <v>271</v>
      </c>
      <c r="H1535" s="118" t="s">
        <v>9541</v>
      </c>
      <c r="I1535" s="118" t="s">
        <v>2619</v>
      </c>
    </row>
    <row r="1536" spans="1:9" x14ac:dyDescent="0.2">
      <c r="A1536" s="117" t="s">
        <v>9543</v>
      </c>
      <c r="B1536" s="131" t="s">
        <v>9543</v>
      </c>
      <c r="C1536" s="117" t="s">
        <v>1120</v>
      </c>
      <c r="D1536" s="116" t="s">
        <v>9539</v>
      </c>
      <c r="E1536" s="116" t="s">
        <v>3091</v>
      </c>
      <c r="F1536" s="116" t="s">
        <v>2620</v>
      </c>
      <c r="G1536" s="115" t="s">
        <v>9542</v>
      </c>
      <c r="H1536" s="118" t="s">
        <v>9541</v>
      </c>
      <c r="I1536" s="118" t="s">
        <v>2619</v>
      </c>
    </row>
    <row r="1537" spans="1:9" x14ac:dyDescent="0.2">
      <c r="A1537" s="117" t="s">
        <v>4100</v>
      </c>
      <c r="B1537" s="131" t="s">
        <v>4100</v>
      </c>
      <c r="C1537" s="117" t="s">
        <v>1302</v>
      </c>
      <c r="D1537" s="116" t="s">
        <v>4089</v>
      </c>
      <c r="E1537" s="116" t="s">
        <v>3415</v>
      </c>
      <c r="F1537" s="116" t="s">
        <v>2641</v>
      </c>
      <c r="G1537" s="115" t="s">
        <v>4099</v>
      </c>
      <c r="H1537" s="118" t="s">
        <v>4091</v>
      </c>
      <c r="I1537" s="118" t="s">
        <v>2619</v>
      </c>
    </row>
    <row r="1538" spans="1:9" x14ac:dyDescent="0.2">
      <c r="A1538" s="117" t="s">
        <v>4124</v>
      </c>
      <c r="B1538" s="131" t="s">
        <v>4124</v>
      </c>
      <c r="C1538" s="117" t="s">
        <v>1101</v>
      </c>
      <c r="D1538" s="116" t="s">
        <v>4115</v>
      </c>
      <c r="E1538" s="116" t="s">
        <v>3415</v>
      </c>
      <c r="F1538" s="116" t="s">
        <v>2669</v>
      </c>
      <c r="G1538" s="115" t="s">
        <v>4099</v>
      </c>
      <c r="H1538" s="118" t="s">
        <v>4117</v>
      </c>
      <c r="I1538" s="118" t="s">
        <v>2619</v>
      </c>
    </row>
    <row r="1539" spans="1:9" x14ac:dyDescent="0.2">
      <c r="A1539" s="117" t="s">
        <v>5027</v>
      </c>
      <c r="B1539" s="131" t="s">
        <v>5027</v>
      </c>
      <c r="C1539" s="117" t="s">
        <v>983</v>
      </c>
      <c r="D1539" s="116" t="s">
        <v>5016</v>
      </c>
      <c r="E1539" s="116" t="s">
        <v>3415</v>
      </c>
      <c r="F1539" s="116" t="s">
        <v>2656</v>
      </c>
      <c r="G1539" s="115" t="s">
        <v>4099</v>
      </c>
      <c r="H1539" s="118" t="s">
        <v>5023</v>
      </c>
      <c r="I1539" s="118" t="s">
        <v>2619</v>
      </c>
    </row>
    <row r="1540" spans="1:9" x14ac:dyDescent="0.2">
      <c r="A1540" s="117" t="s">
        <v>11808</v>
      </c>
      <c r="B1540" s="131" t="s">
        <v>11808</v>
      </c>
      <c r="C1540" s="117" t="s">
        <v>1026</v>
      </c>
      <c r="D1540" s="116" t="s">
        <v>11771</v>
      </c>
      <c r="E1540" s="116" t="s">
        <v>3150</v>
      </c>
      <c r="F1540" s="116" t="s">
        <v>2683</v>
      </c>
      <c r="G1540" s="115" t="s">
        <v>11807</v>
      </c>
      <c r="H1540" s="118" t="s">
        <v>11773</v>
      </c>
      <c r="I1540" s="118" t="s">
        <v>2619</v>
      </c>
    </row>
    <row r="1541" spans="1:9" x14ac:dyDescent="0.2">
      <c r="A1541" s="117" t="s">
        <v>7692</v>
      </c>
      <c r="B1541" s="131" t="s">
        <v>7692</v>
      </c>
      <c r="C1541" s="117" t="s">
        <v>992</v>
      </c>
      <c r="D1541" s="116" t="s">
        <v>6091</v>
      </c>
      <c r="E1541" s="116" t="s">
        <v>3150</v>
      </c>
      <c r="F1541" s="116" t="s">
        <v>7690</v>
      </c>
      <c r="G1541" s="115" t="s">
        <v>7691</v>
      </c>
      <c r="H1541" s="118" t="s">
        <v>6097</v>
      </c>
      <c r="I1541" s="118" t="s">
        <v>2619</v>
      </c>
    </row>
    <row r="1542" spans="1:9" x14ac:dyDescent="0.2">
      <c r="A1542" s="117" t="s">
        <v>6902</v>
      </c>
      <c r="B1542" s="131" t="s">
        <v>6902</v>
      </c>
      <c r="C1542" s="117" t="s">
        <v>992</v>
      </c>
      <c r="D1542" s="116" t="s">
        <v>6091</v>
      </c>
      <c r="E1542" s="116" t="s">
        <v>3150</v>
      </c>
      <c r="F1542" s="116" t="s">
        <v>6900</v>
      </c>
      <c r="G1542" s="115" t="s">
        <v>6901</v>
      </c>
      <c r="H1542" s="118" t="s">
        <v>6097</v>
      </c>
      <c r="I1542" s="118" t="s">
        <v>2619</v>
      </c>
    </row>
    <row r="1543" spans="1:9" x14ac:dyDescent="0.2">
      <c r="A1543" s="117" t="s">
        <v>10516</v>
      </c>
      <c r="B1543" s="131" t="s">
        <v>10516</v>
      </c>
      <c r="C1543" s="117" t="s">
        <v>1017</v>
      </c>
      <c r="D1543" s="116" t="s">
        <v>10467</v>
      </c>
      <c r="E1543" s="116" t="s">
        <v>2614</v>
      </c>
      <c r="F1543" s="116" t="s">
        <v>9096</v>
      </c>
      <c r="G1543" s="115" t="s">
        <v>10515</v>
      </c>
      <c r="H1543" s="118" t="s">
        <v>10469</v>
      </c>
      <c r="I1543" s="118" t="s">
        <v>2619</v>
      </c>
    </row>
    <row r="1544" spans="1:9" x14ac:dyDescent="0.2">
      <c r="A1544" s="117" t="s">
        <v>6905</v>
      </c>
      <c r="B1544" s="131" t="s">
        <v>6905</v>
      </c>
      <c r="C1544" s="117" t="s">
        <v>992</v>
      </c>
      <c r="D1544" s="116" t="s">
        <v>6091</v>
      </c>
      <c r="E1544" s="116" t="s">
        <v>3150</v>
      </c>
      <c r="F1544" s="116" t="s">
        <v>6903</v>
      </c>
      <c r="G1544" s="115" t="s">
        <v>6904</v>
      </c>
      <c r="H1544" s="118" t="s">
        <v>6906</v>
      </c>
      <c r="I1544" s="118" t="s">
        <v>2619</v>
      </c>
    </row>
    <row r="1545" spans="1:9" x14ac:dyDescent="0.2">
      <c r="A1545" s="117" t="s">
        <v>8614</v>
      </c>
      <c r="B1545" s="131" t="s">
        <v>8614</v>
      </c>
      <c r="C1545" s="117" t="s">
        <v>1653</v>
      </c>
      <c r="D1545" s="116" t="s">
        <v>8608</v>
      </c>
      <c r="E1545" s="116" t="s">
        <v>3415</v>
      </c>
      <c r="F1545" s="116" t="s">
        <v>2716</v>
      </c>
      <c r="G1545" s="115" t="s">
        <v>8613</v>
      </c>
      <c r="H1545" s="118" t="s">
        <v>8615</v>
      </c>
      <c r="I1545" s="118" t="s">
        <v>2619</v>
      </c>
    </row>
    <row r="1546" spans="1:9" x14ac:dyDescent="0.2">
      <c r="A1546" s="117" t="s">
        <v>11009</v>
      </c>
      <c r="B1546" s="131" t="s">
        <v>11009</v>
      </c>
      <c r="C1546" s="117" t="s">
        <v>1121</v>
      </c>
      <c r="D1546" s="116" t="s">
        <v>11003</v>
      </c>
      <c r="E1546" s="116" t="s">
        <v>3415</v>
      </c>
      <c r="F1546" s="116" t="s">
        <v>2641</v>
      </c>
      <c r="G1546" s="115" t="s">
        <v>11008</v>
      </c>
      <c r="H1546" s="118" t="s">
        <v>11005</v>
      </c>
      <c r="I1546" s="118" t="s">
        <v>2619</v>
      </c>
    </row>
    <row r="1547" spans="1:9" x14ac:dyDescent="0.2">
      <c r="A1547" s="117" t="s">
        <v>11004</v>
      </c>
      <c r="B1547" s="131" t="s">
        <v>11004</v>
      </c>
      <c r="C1547" s="117" t="s">
        <v>1121</v>
      </c>
      <c r="D1547" s="116" t="s">
        <v>11003</v>
      </c>
      <c r="E1547" s="116" t="s">
        <v>3415</v>
      </c>
      <c r="F1547" s="116" t="s">
        <v>2615</v>
      </c>
      <c r="G1547" s="115" t="s">
        <v>272</v>
      </c>
      <c r="H1547" s="118" t="s">
        <v>11005</v>
      </c>
      <c r="I1547" s="118" t="s">
        <v>2619</v>
      </c>
    </row>
    <row r="1548" spans="1:9" x14ac:dyDescent="0.2">
      <c r="A1548" s="117" t="s">
        <v>11007</v>
      </c>
      <c r="B1548" s="131" t="s">
        <v>11007</v>
      </c>
      <c r="C1548" s="117" t="s">
        <v>1121</v>
      </c>
      <c r="D1548" s="116" t="s">
        <v>11003</v>
      </c>
      <c r="E1548" s="116" t="s">
        <v>3415</v>
      </c>
      <c r="F1548" s="116" t="s">
        <v>2638</v>
      </c>
      <c r="G1548" s="115" t="s">
        <v>11006</v>
      </c>
      <c r="H1548" s="118" t="s">
        <v>11005</v>
      </c>
      <c r="I1548" s="118" t="s">
        <v>2619</v>
      </c>
    </row>
    <row r="1549" spans="1:9" x14ac:dyDescent="0.2">
      <c r="A1549" s="117" t="s">
        <v>5470</v>
      </c>
      <c r="B1549" s="131" t="s">
        <v>5470</v>
      </c>
      <c r="C1549" s="117" t="s">
        <v>1131</v>
      </c>
      <c r="D1549" s="116" t="s">
        <v>5462</v>
      </c>
      <c r="E1549" s="116" t="s">
        <v>2614</v>
      </c>
      <c r="F1549" s="116" t="s">
        <v>2669</v>
      </c>
      <c r="G1549" s="115" t="s">
        <v>5469</v>
      </c>
      <c r="H1549" s="118" t="s">
        <v>5464</v>
      </c>
      <c r="I1549" s="118" t="s">
        <v>2619</v>
      </c>
    </row>
    <row r="1550" spans="1:9" x14ac:dyDescent="0.2">
      <c r="A1550" s="117" t="s">
        <v>5466</v>
      </c>
      <c r="B1550" s="131" t="s">
        <v>5466</v>
      </c>
      <c r="C1550" s="117" t="s">
        <v>1131</v>
      </c>
      <c r="D1550" s="116" t="s">
        <v>5462</v>
      </c>
      <c r="E1550" s="116" t="s">
        <v>2614</v>
      </c>
      <c r="F1550" s="116" t="s">
        <v>2620</v>
      </c>
      <c r="G1550" s="115" t="s">
        <v>5465</v>
      </c>
      <c r="H1550" s="118" t="s">
        <v>5464</v>
      </c>
      <c r="I1550" s="118" t="s">
        <v>2619</v>
      </c>
    </row>
    <row r="1551" spans="1:9" x14ac:dyDescent="0.2">
      <c r="A1551" s="117" t="s">
        <v>5468</v>
      </c>
      <c r="B1551" s="131" t="s">
        <v>5468</v>
      </c>
      <c r="C1551" s="117" t="s">
        <v>1131</v>
      </c>
      <c r="D1551" s="116" t="s">
        <v>5462</v>
      </c>
      <c r="E1551" s="116" t="s">
        <v>2614</v>
      </c>
      <c r="F1551" s="116" t="s">
        <v>2666</v>
      </c>
      <c r="G1551" s="115" t="s">
        <v>5467</v>
      </c>
      <c r="H1551" s="118" t="s">
        <v>5464</v>
      </c>
      <c r="I1551" s="118" t="s">
        <v>2619</v>
      </c>
    </row>
    <row r="1552" spans="1:9" x14ac:dyDescent="0.2">
      <c r="A1552" s="117" t="s">
        <v>9246</v>
      </c>
      <c r="B1552" s="131" t="s">
        <v>9246</v>
      </c>
      <c r="C1552" s="117" t="s">
        <v>1122</v>
      </c>
      <c r="D1552" s="116" t="s">
        <v>9245</v>
      </c>
      <c r="E1552" s="116" t="s">
        <v>3116</v>
      </c>
      <c r="F1552" s="116" t="s">
        <v>2615</v>
      </c>
      <c r="G1552" s="115" t="s">
        <v>273</v>
      </c>
      <c r="I1552" s="118" t="s">
        <v>2619</v>
      </c>
    </row>
    <row r="1553" spans="1:9" x14ac:dyDescent="0.2">
      <c r="A1553" s="117" t="s">
        <v>9248</v>
      </c>
      <c r="B1553" s="131" t="s">
        <v>9248</v>
      </c>
      <c r="C1553" s="117" t="s">
        <v>1122</v>
      </c>
      <c r="D1553" s="116" t="s">
        <v>9245</v>
      </c>
      <c r="E1553" s="116" t="s">
        <v>3116</v>
      </c>
      <c r="F1553" s="116" t="s">
        <v>2716</v>
      </c>
      <c r="G1553" s="115" t="s">
        <v>9247</v>
      </c>
      <c r="I1553" s="118" t="s">
        <v>2619</v>
      </c>
    </row>
    <row r="1554" spans="1:9" x14ac:dyDescent="0.2">
      <c r="A1554" s="117" t="s">
        <v>3724</v>
      </c>
      <c r="B1554" s="131" t="s">
        <v>3724</v>
      </c>
      <c r="C1554" s="117" t="s">
        <v>1056</v>
      </c>
      <c r="D1554" s="116" t="s">
        <v>3720</v>
      </c>
      <c r="E1554" s="116" t="s">
        <v>3415</v>
      </c>
      <c r="F1554" s="116" t="s">
        <v>2666</v>
      </c>
      <c r="G1554" s="115" t="s">
        <v>3723</v>
      </c>
      <c r="H1554" s="118" t="s">
        <v>3725</v>
      </c>
      <c r="I1554" s="118" t="s">
        <v>2619</v>
      </c>
    </row>
    <row r="1555" spans="1:9" x14ac:dyDescent="0.2">
      <c r="A1555" s="117" t="s">
        <v>4644</v>
      </c>
      <c r="B1555" s="131" t="s">
        <v>4644</v>
      </c>
      <c r="C1555" s="117" t="s">
        <v>1123</v>
      </c>
      <c r="D1555" s="116" t="s">
        <v>4640</v>
      </c>
      <c r="E1555" s="116" t="s">
        <v>3415</v>
      </c>
      <c r="F1555" s="116" t="s">
        <v>2716</v>
      </c>
      <c r="G1555" s="115" t="s">
        <v>4643</v>
      </c>
      <c r="H1555" s="118" t="s">
        <v>4642</v>
      </c>
      <c r="I1555" s="118" t="s">
        <v>2619</v>
      </c>
    </row>
    <row r="1556" spans="1:9" x14ac:dyDescent="0.2">
      <c r="A1556" s="117" t="s">
        <v>4641</v>
      </c>
      <c r="B1556" s="131" t="s">
        <v>4641</v>
      </c>
      <c r="C1556" s="117" t="s">
        <v>1123</v>
      </c>
      <c r="D1556" s="116" t="s">
        <v>4640</v>
      </c>
      <c r="E1556" s="116" t="s">
        <v>3415</v>
      </c>
      <c r="F1556" s="116" t="s">
        <v>2615</v>
      </c>
      <c r="G1556" s="115" t="s">
        <v>274</v>
      </c>
      <c r="H1556" s="118" t="s">
        <v>4642</v>
      </c>
      <c r="I1556" s="118" t="s">
        <v>2619</v>
      </c>
    </row>
    <row r="1557" spans="1:9" x14ac:dyDescent="0.2">
      <c r="A1557" s="117" t="s">
        <v>10075</v>
      </c>
      <c r="B1557" s="131" t="s">
        <v>10075</v>
      </c>
      <c r="C1557" s="117" t="s">
        <v>1348</v>
      </c>
      <c r="D1557" s="116" t="s">
        <v>10062</v>
      </c>
      <c r="E1557" s="116" t="s">
        <v>2614</v>
      </c>
      <c r="F1557" s="116" t="s">
        <v>2818</v>
      </c>
      <c r="G1557" s="115" t="s">
        <v>10074</v>
      </c>
      <c r="H1557" s="118" t="s">
        <v>10076</v>
      </c>
      <c r="I1557" s="118" t="s">
        <v>2619</v>
      </c>
    </row>
    <row r="1558" spans="1:9" x14ac:dyDescent="0.2">
      <c r="A1558" s="117" t="s">
        <v>9956</v>
      </c>
      <c r="B1558" s="131" t="s">
        <v>9956</v>
      </c>
      <c r="C1558" s="117" t="s">
        <v>1124</v>
      </c>
      <c r="D1558" s="116" t="s">
        <v>9955</v>
      </c>
      <c r="E1558" s="116" t="s">
        <v>2614</v>
      </c>
      <c r="F1558" s="116" t="s">
        <v>2615</v>
      </c>
      <c r="G1558" s="115" t="s">
        <v>275</v>
      </c>
      <c r="H1558" s="118" t="s">
        <v>9957</v>
      </c>
      <c r="I1558" s="118" t="s">
        <v>2619</v>
      </c>
    </row>
    <row r="1559" spans="1:9" x14ac:dyDescent="0.2">
      <c r="A1559" s="117" t="s">
        <v>9959</v>
      </c>
      <c r="B1559" s="131" t="s">
        <v>9959</v>
      </c>
      <c r="C1559" s="117" t="s">
        <v>1124</v>
      </c>
      <c r="D1559" s="116" t="s">
        <v>9955</v>
      </c>
      <c r="E1559" s="116" t="s">
        <v>2614</v>
      </c>
      <c r="F1559" s="116" t="s">
        <v>2620</v>
      </c>
      <c r="G1559" s="115" t="s">
        <v>9958</v>
      </c>
      <c r="H1559" s="118" t="s">
        <v>9957</v>
      </c>
      <c r="I1559" s="118" t="s">
        <v>2619</v>
      </c>
    </row>
    <row r="1560" spans="1:9" x14ac:dyDescent="0.2">
      <c r="A1560" s="117" t="s">
        <v>9961</v>
      </c>
      <c r="B1560" s="131" t="s">
        <v>9961</v>
      </c>
      <c r="C1560" s="117" t="s">
        <v>1124</v>
      </c>
      <c r="D1560" s="116" t="s">
        <v>9955</v>
      </c>
      <c r="E1560" s="116" t="s">
        <v>2614</v>
      </c>
      <c r="F1560" s="116" t="s">
        <v>2694</v>
      </c>
      <c r="G1560" s="115" t="s">
        <v>9960</v>
      </c>
      <c r="H1560" s="118" t="s">
        <v>9957</v>
      </c>
      <c r="I1560" s="118" t="s">
        <v>2619</v>
      </c>
    </row>
    <row r="1561" spans="1:9" x14ac:dyDescent="0.2">
      <c r="A1561" s="117" t="s">
        <v>10640</v>
      </c>
      <c r="B1561" s="131" t="s">
        <v>10640</v>
      </c>
      <c r="C1561" s="117" t="s">
        <v>1125</v>
      </c>
      <c r="D1561" s="116" t="s">
        <v>10618</v>
      </c>
      <c r="E1561" s="116" t="s">
        <v>2614</v>
      </c>
      <c r="F1561" s="116" t="s">
        <v>3022</v>
      </c>
      <c r="G1561" s="115" t="s">
        <v>10639</v>
      </c>
      <c r="H1561" s="118" t="s">
        <v>10632</v>
      </c>
      <c r="I1561" s="118" t="s">
        <v>2619</v>
      </c>
    </row>
    <row r="1562" spans="1:9" x14ac:dyDescent="0.2">
      <c r="A1562" s="117" t="s">
        <v>10621</v>
      </c>
      <c r="B1562" s="131" t="s">
        <v>10621</v>
      </c>
      <c r="C1562" s="117" t="s">
        <v>1125</v>
      </c>
      <c r="D1562" s="116" t="s">
        <v>10618</v>
      </c>
      <c r="E1562" s="116" t="s">
        <v>2614</v>
      </c>
      <c r="F1562" s="116" t="s">
        <v>2620</v>
      </c>
      <c r="G1562" s="115" t="s">
        <v>10620</v>
      </c>
      <c r="I1562" s="118" t="s">
        <v>2619</v>
      </c>
    </row>
    <row r="1563" spans="1:9" x14ac:dyDescent="0.2">
      <c r="A1563" s="117" t="s">
        <v>10619</v>
      </c>
      <c r="B1563" s="131" t="s">
        <v>10619</v>
      </c>
      <c r="C1563" s="117" t="s">
        <v>1125</v>
      </c>
      <c r="D1563" s="116" t="s">
        <v>10618</v>
      </c>
      <c r="E1563" s="116" t="s">
        <v>2614</v>
      </c>
      <c r="F1563" s="116" t="s">
        <v>2615</v>
      </c>
      <c r="G1563" s="115" t="s">
        <v>276</v>
      </c>
      <c r="I1563" s="118" t="s">
        <v>2619</v>
      </c>
    </row>
    <row r="1564" spans="1:9" x14ac:dyDescent="0.2">
      <c r="A1564" s="117" t="s">
        <v>10625</v>
      </c>
      <c r="B1564" s="131" t="s">
        <v>10625</v>
      </c>
      <c r="C1564" s="117" t="s">
        <v>1125</v>
      </c>
      <c r="D1564" s="116" t="s">
        <v>10618</v>
      </c>
      <c r="E1564" s="116" t="s">
        <v>2614</v>
      </c>
      <c r="F1564" s="116" t="s">
        <v>2666</v>
      </c>
      <c r="G1564" s="115" t="s">
        <v>10624</v>
      </c>
      <c r="I1564" s="118" t="s">
        <v>2619</v>
      </c>
    </row>
    <row r="1565" spans="1:9" x14ac:dyDescent="0.2">
      <c r="A1565" s="117" t="s">
        <v>10623</v>
      </c>
      <c r="B1565" s="131" t="s">
        <v>10623</v>
      </c>
      <c r="C1565" s="117" t="s">
        <v>1125</v>
      </c>
      <c r="D1565" s="116" t="s">
        <v>10618</v>
      </c>
      <c r="E1565" s="116" t="s">
        <v>2614</v>
      </c>
      <c r="F1565" s="116" t="s">
        <v>2694</v>
      </c>
      <c r="G1565" s="115" t="s">
        <v>10622</v>
      </c>
      <c r="I1565" s="118" t="s">
        <v>2619</v>
      </c>
    </row>
    <row r="1566" spans="1:9" x14ac:dyDescent="0.2">
      <c r="A1566" s="117" t="s">
        <v>8110</v>
      </c>
      <c r="B1566" s="131" t="s">
        <v>8110</v>
      </c>
      <c r="C1566" s="117" t="s">
        <v>1126</v>
      </c>
      <c r="D1566" s="116" t="s">
        <v>8100</v>
      </c>
      <c r="E1566" s="116" t="s">
        <v>2614</v>
      </c>
      <c r="F1566" s="116" t="s">
        <v>2734</v>
      </c>
      <c r="G1566" s="115" t="s">
        <v>8109</v>
      </c>
      <c r="H1566" s="118" t="s">
        <v>8102</v>
      </c>
      <c r="I1566" s="118" t="s">
        <v>2619</v>
      </c>
    </row>
    <row r="1567" spans="1:9" x14ac:dyDescent="0.2">
      <c r="A1567" s="117" t="s">
        <v>8101</v>
      </c>
      <c r="B1567" s="131" t="s">
        <v>8101</v>
      </c>
      <c r="C1567" s="117" t="s">
        <v>1126</v>
      </c>
      <c r="D1567" s="116" t="s">
        <v>8100</v>
      </c>
      <c r="E1567" s="116" t="s">
        <v>2614</v>
      </c>
      <c r="F1567" s="116" t="s">
        <v>2615</v>
      </c>
      <c r="G1567" s="115" t="s">
        <v>277</v>
      </c>
      <c r="H1567" s="118" t="s">
        <v>8102</v>
      </c>
      <c r="I1567" s="118" t="s">
        <v>2619</v>
      </c>
    </row>
    <row r="1568" spans="1:9" x14ac:dyDescent="0.2">
      <c r="A1568" s="117" t="s">
        <v>8104</v>
      </c>
      <c r="B1568" s="131" t="s">
        <v>8104</v>
      </c>
      <c r="C1568" s="117" t="s">
        <v>1126</v>
      </c>
      <c r="D1568" s="116" t="s">
        <v>8100</v>
      </c>
      <c r="E1568" s="116" t="s">
        <v>2614</v>
      </c>
      <c r="F1568" s="116" t="s">
        <v>2620</v>
      </c>
      <c r="G1568" s="115" t="s">
        <v>8103</v>
      </c>
      <c r="H1568" s="118" t="s">
        <v>8102</v>
      </c>
      <c r="I1568" s="118" t="s">
        <v>2619</v>
      </c>
    </row>
    <row r="1569" spans="1:9" x14ac:dyDescent="0.2">
      <c r="A1569" s="117" t="s">
        <v>8106</v>
      </c>
      <c r="B1569" s="131" t="s">
        <v>8106</v>
      </c>
      <c r="C1569" s="117" t="s">
        <v>1126</v>
      </c>
      <c r="D1569" s="116" t="s">
        <v>8100</v>
      </c>
      <c r="E1569" s="116" t="s">
        <v>2614</v>
      </c>
      <c r="F1569" s="116" t="s">
        <v>2666</v>
      </c>
      <c r="G1569" s="115" t="s">
        <v>8105</v>
      </c>
      <c r="H1569" s="118" t="s">
        <v>8102</v>
      </c>
      <c r="I1569" s="118" t="s">
        <v>2619</v>
      </c>
    </row>
    <row r="1570" spans="1:9" x14ac:dyDescent="0.2">
      <c r="A1570" s="117" t="s">
        <v>4441</v>
      </c>
      <c r="B1570" s="131" t="s">
        <v>4441</v>
      </c>
      <c r="C1570" s="117" t="s">
        <v>1200</v>
      </c>
      <c r="D1570" s="116" t="s">
        <v>4437</v>
      </c>
      <c r="E1570" s="116" t="s">
        <v>3415</v>
      </c>
      <c r="F1570" s="116" t="s">
        <v>3164</v>
      </c>
      <c r="G1570" s="115" t="s">
        <v>4440</v>
      </c>
      <c r="H1570" s="118" t="s">
        <v>4439</v>
      </c>
      <c r="I1570" s="118" t="s">
        <v>2619</v>
      </c>
    </row>
    <row r="1571" spans="1:9" x14ac:dyDescent="0.2">
      <c r="A1571" s="117" t="s">
        <v>3746</v>
      </c>
      <c r="B1571" s="131" t="s">
        <v>3746</v>
      </c>
      <c r="C1571" s="117" t="s">
        <v>1421</v>
      </c>
      <c r="D1571" s="116" t="s">
        <v>3739</v>
      </c>
      <c r="E1571" s="116" t="s">
        <v>3116</v>
      </c>
      <c r="F1571" s="116" t="s">
        <v>2716</v>
      </c>
      <c r="G1571" s="115" t="s">
        <v>3745</v>
      </c>
      <c r="H1571" s="118" t="s">
        <v>3741</v>
      </c>
      <c r="I1571" s="118" t="s">
        <v>2619</v>
      </c>
    </row>
    <row r="1572" spans="1:9" x14ac:dyDescent="0.2">
      <c r="A1572" s="117" t="s">
        <v>12929</v>
      </c>
      <c r="B1572" s="131" t="s">
        <v>12929</v>
      </c>
      <c r="C1572" s="117" t="s">
        <v>1549</v>
      </c>
      <c r="D1572" s="116" t="s">
        <v>12923</v>
      </c>
      <c r="E1572" s="116" t="s">
        <v>3415</v>
      </c>
      <c r="F1572" s="116" t="s">
        <v>2641</v>
      </c>
      <c r="G1572" s="115" t="s">
        <v>12928</v>
      </c>
      <c r="H1572" s="118" t="s">
        <v>12925</v>
      </c>
      <c r="I1572" s="118" t="s">
        <v>2619</v>
      </c>
    </row>
    <row r="1573" spans="1:9" x14ac:dyDescent="0.2">
      <c r="A1573" s="117" t="s">
        <v>4449</v>
      </c>
      <c r="B1573" s="131" t="s">
        <v>4449</v>
      </c>
      <c r="C1573" s="117" t="s">
        <v>1200</v>
      </c>
      <c r="D1573" s="116" t="s">
        <v>4437</v>
      </c>
      <c r="E1573" s="116" t="s">
        <v>3415</v>
      </c>
      <c r="F1573" s="116" t="s">
        <v>2653</v>
      </c>
      <c r="G1573" s="115" t="s">
        <v>4448</v>
      </c>
      <c r="H1573" s="118" t="s">
        <v>4439</v>
      </c>
      <c r="I1573" s="118" t="s">
        <v>2619</v>
      </c>
    </row>
    <row r="1574" spans="1:9" x14ac:dyDescent="0.2">
      <c r="A1574" s="117" t="s">
        <v>4523</v>
      </c>
      <c r="B1574" s="131" t="s">
        <v>4523</v>
      </c>
      <c r="C1574" s="117" t="s">
        <v>1485</v>
      </c>
      <c r="D1574" s="116" t="s">
        <v>4511</v>
      </c>
      <c r="E1574" s="116" t="s">
        <v>3415</v>
      </c>
      <c r="F1574" s="116" t="s">
        <v>2669</v>
      </c>
      <c r="G1574" s="115" t="s">
        <v>4522</v>
      </c>
      <c r="H1574" s="118" t="s">
        <v>4513</v>
      </c>
      <c r="I1574" s="118" t="s">
        <v>2619</v>
      </c>
    </row>
    <row r="1575" spans="1:9" x14ac:dyDescent="0.2">
      <c r="A1575" s="117" t="s">
        <v>3752</v>
      </c>
      <c r="B1575" s="131" t="s">
        <v>3752</v>
      </c>
      <c r="C1575" s="117" t="s">
        <v>1421</v>
      </c>
      <c r="D1575" s="116" t="s">
        <v>3739</v>
      </c>
      <c r="E1575" s="116" t="s">
        <v>3116</v>
      </c>
      <c r="F1575" s="116" t="s">
        <v>3717</v>
      </c>
      <c r="G1575" s="115" t="s">
        <v>3751</v>
      </c>
      <c r="H1575" s="118" t="s">
        <v>3741</v>
      </c>
      <c r="I1575" s="118" t="s">
        <v>2619</v>
      </c>
    </row>
    <row r="1576" spans="1:9" x14ac:dyDescent="0.2">
      <c r="A1576" s="117" t="s">
        <v>12971</v>
      </c>
      <c r="B1576" s="131" t="s">
        <v>12971</v>
      </c>
      <c r="C1576" s="117" t="s">
        <v>1327</v>
      </c>
      <c r="D1576" s="116" t="s">
        <v>12951</v>
      </c>
      <c r="E1576" s="116" t="s">
        <v>2660</v>
      </c>
      <c r="F1576" s="116" t="s">
        <v>3190</v>
      </c>
      <c r="G1576" s="115" t="s">
        <v>3751</v>
      </c>
      <c r="H1576" s="118" t="s">
        <v>12953</v>
      </c>
      <c r="I1576" s="118" t="s">
        <v>2619</v>
      </c>
    </row>
    <row r="1577" spans="1:9" x14ac:dyDescent="0.2">
      <c r="A1577" s="117" t="s">
        <v>4626</v>
      </c>
      <c r="B1577" s="131" t="s">
        <v>4626</v>
      </c>
      <c r="C1577" s="117" t="s">
        <v>1002</v>
      </c>
      <c r="D1577" s="116" t="s">
        <v>4605</v>
      </c>
      <c r="E1577" s="116" t="s">
        <v>3415</v>
      </c>
      <c r="F1577" s="116" t="s">
        <v>3183</v>
      </c>
      <c r="G1577" s="115" t="s">
        <v>4625</v>
      </c>
      <c r="H1577" s="118" t="s">
        <v>4609</v>
      </c>
      <c r="I1577" s="118" t="s">
        <v>2619</v>
      </c>
    </row>
    <row r="1578" spans="1:9" x14ac:dyDescent="0.2">
      <c r="A1578" s="117" t="s">
        <v>9063</v>
      </c>
      <c r="B1578" s="131" t="s">
        <v>9063</v>
      </c>
      <c r="C1578" s="117" t="s">
        <v>1199</v>
      </c>
      <c r="D1578" s="116" t="s">
        <v>9031</v>
      </c>
      <c r="E1578" s="116" t="s">
        <v>2614</v>
      </c>
      <c r="F1578" s="116" t="s">
        <v>2656</v>
      </c>
      <c r="G1578" s="115" t="s">
        <v>9062</v>
      </c>
      <c r="H1578" s="118" t="s">
        <v>9033</v>
      </c>
      <c r="I1578" s="118" t="s">
        <v>2619</v>
      </c>
    </row>
    <row r="1579" spans="1:9" x14ac:dyDescent="0.2">
      <c r="A1579" s="117" t="s">
        <v>13627</v>
      </c>
      <c r="B1579" s="131" t="s">
        <v>13627</v>
      </c>
      <c r="C1579" s="117" t="s">
        <v>1349</v>
      </c>
      <c r="D1579" s="116" t="s">
        <v>13622</v>
      </c>
      <c r="E1579" s="116" t="s">
        <v>3415</v>
      </c>
      <c r="F1579" s="116" t="s">
        <v>2641</v>
      </c>
      <c r="G1579" s="115" t="s">
        <v>13626</v>
      </c>
      <c r="I1579" s="118" t="s">
        <v>2619</v>
      </c>
    </row>
    <row r="1580" spans="1:9" x14ac:dyDescent="0.2">
      <c r="A1580" s="117" t="s">
        <v>13817</v>
      </c>
      <c r="B1580" s="131" t="s">
        <v>13817</v>
      </c>
      <c r="C1580" s="117" t="s">
        <v>1127</v>
      </c>
      <c r="D1580" s="116" t="s">
        <v>13816</v>
      </c>
      <c r="E1580" s="116" t="s">
        <v>2614</v>
      </c>
      <c r="F1580" s="116" t="s">
        <v>2615</v>
      </c>
      <c r="G1580" s="115" t="s">
        <v>278</v>
      </c>
      <c r="H1580" s="118" t="s">
        <v>13818</v>
      </c>
      <c r="I1580" s="118" t="s">
        <v>2619</v>
      </c>
    </row>
    <row r="1581" spans="1:9" x14ac:dyDescent="0.2">
      <c r="A1581" s="117" t="s">
        <v>13820</v>
      </c>
      <c r="B1581" s="131" t="s">
        <v>13820</v>
      </c>
      <c r="C1581" s="117" t="s">
        <v>1127</v>
      </c>
      <c r="D1581" s="116" t="s">
        <v>13816</v>
      </c>
      <c r="E1581" s="116" t="s">
        <v>2614</v>
      </c>
      <c r="F1581" s="116" t="s">
        <v>3159</v>
      </c>
      <c r="G1581" s="115" t="s">
        <v>13819</v>
      </c>
      <c r="H1581" s="118" t="s">
        <v>13818</v>
      </c>
      <c r="I1581" s="118" t="s">
        <v>2619</v>
      </c>
    </row>
    <row r="1582" spans="1:9" x14ac:dyDescent="0.2">
      <c r="A1582" s="117" t="s">
        <v>12580</v>
      </c>
      <c r="B1582" s="131" t="s">
        <v>12580</v>
      </c>
      <c r="C1582" s="117" t="s">
        <v>1103</v>
      </c>
      <c r="D1582" s="116" t="s">
        <v>12574</v>
      </c>
      <c r="E1582" s="116" t="s">
        <v>2614</v>
      </c>
      <c r="F1582" s="116" t="s">
        <v>2623</v>
      </c>
      <c r="G1582" s="115" t="s">
        <v>12579</v>
      </c>
      <c r="H1582" s="118" t="s">
        <v>12576</v>
      </c>
      <c r="I1582" s="118" t="s">
        <v>2619</v>
      </c>
    </row>
    <row r="1583" spans="1:9" x14ac:dyDescent="0.2">
      <c r="A1583" s="117" t="s">
        <v>5858</v>
      </c>
      <c r="B1583" s="131" t="s">
        <v>5858</v>
      </c>
      <c r="C1583" s="117" t="s">
        <v>1129</v>
      </c>
      <c r="D1583" s="116" t="s">
        <v>5854</v>
      </c>
      <c r="E1583" s="116" t="s">
        <v>3415</v>
      </c>
      <c r="F1583" s="116" t="s">
        <v>2716</v>
      </c>
      <c r="G1583" s="115" t="s">
        <v>5857</v>
      </c>
      <c r="H1583" s="118" t="s">
        <v>5856</v>
      </c>
      <c r="I1583" s="118" t="s">
        <v>2619</v>
      </c>
    </row>
    <row r="1584" spans="1:9" x14ac:dyDescent="0.2">
      <c r="A1584" s="117" t="s">
        <v>13779</v>
      </c>
      <c r="B1584" s="131" t="s">
        <v>13779</v>
      </c>
      <c r="C1584" s="117" t="s">
        <v>1128</v>
      </c>
      <c r="D1584" s="116" t="s">
        <v>13773</v>
      </c>
      <c r="E1584" s="116" t="s">
        <v>3415</v>
      </c>
      <c r="F1584" s="116" t="s">
        <v>2623</v>
      </c>
      <c r="G1584" s="115" t="s">
        <v>13778</v>
      </c>
      <c r="H1584" s="118" t="s">
        <v>13775</v>
      </c>
      <c r="I1584" s="118" t="s">
        <v>2619</v>
      </c>
    </row>
    <row r="1585" spans="1:9" x14ac:dyDescent="0.2">
      <c r="A1585" s="117" t="s">
        <v>13777</v>
      </c>
      <c r="B1585" s="131" t="s">
        <v>13777</v>
      </c>
      <c r="C1585" s="117" t="s">
        <v>1128</v>
      </c>
      <c r="D1585" s="116" t="s">
        <v>13773</v>
      </c>
      <c r="E1585" s="116" t="s">
        <v>3415</v>
      </c>
      <c r="F1585" s="116" t="s">
        <v>2716</v>
      </c>
      <c r="G1585" s="115" t="s">
        <v>13776</v>
      </c>
      <c r="H1585" s="118" t="s">
        <v>13775</v>
      </c>
      <c r="I1585" s="118" t="s">
        <v>2619</v>
      </c>
    </row>
    <row r="1586" spans="1:9" x14ac:dyDescent="0.2">
      <c r="A1586" s="117" t="s">
        <v>13774</v>
      </c>
      <c r="B1586" s="131" t="s">
        <v>13774</v>
      </c>
      <c r="C1586" s="117" t="s">
        <v>1128</v>
      </c>
      <c r="D1586" s="116" t="s">
        <v>13773</v>
      </c>
      <c r="E1586" s="116" t="s">
        <v>3415</v>
      </c>
      <c r="F1586" s="116" t="s">
        <v>2615</v>
      </c>
      <c r="G1586" s="115" t="s">
        <v>279</v>
      </c>
      <c r="H1586" s="118" t="s">
        <v>13775</v>
      </c>
      <c r="I1586" s="118" t="s">
        <v>2619</v>
      </c>
    </row>
    <row r="1587" spans="1:9" x14ac:dyDescent="0.2">
      <c r="A1587" s="117" t="s">
        <v>5855</v>
      </c>
      <c r="B1587" s="131" t="s">
        <v>5855</v>
      </c>
      <c r="C1587" s="117" t="s">
        <v>1129</v>
      </c>
      <c r="D1587" s="116" t="s">
        <v>5854</v>
      </c>
      <c r="E1587" s="116" t="s">
        <v>3415</v>
      </c>
      <c r="F1587" s="116" t="s">
        <v>2615</v>
      </c>
      <c r="G1587" s="115" t="s">
        <v>280</v>
      </c>
      <c r="H1587" s="118" t="s">
        <v>5856</v>
      </c>
      <c r="I1587" s="118" t="s">
        <v>2619</v>
      </c>
    </row>
    <row r="1588" spans="1:9" x14ac:dyDescent="0.2">
      <c r="A1588" s="117" t="s">
        <v>10039</v>
      </c>
      <c r="B1588" s="131" t="s">
        <v>10039</v>
      </c>
      <c r="C1588" s="117" t="s">
        <v>1130</v>
      </c>
      <c r="D1588" s="116" t="s">
        <v>10038</v>
      </c>
      <c r="E1588" s="116" t="s">
        <v>3116</v>
      </c>
      <c r="F1588" s="116" t="s">
        <v>2615</v>
      </c>
      <c r="G1588" s="115" t="s">
        <v>281</v>
      </c>
      <c r="H1588" s="118" t="s">
        <v>10040</v>
      </c>
      <c r="I1588" s="118" t="s">
        <v>2619</v>
      </c>
    </row>
    <row r="1589" spans="1:9" x14ac:dyDescent="0.2">
      <c r="A1589" s="117" t="s">
        <v>10042</v>
      </c>
      <c r="B1589" s="131" t="s">
        <v>10042</v>
      </c>
      <c r="C1589" s="117" t="s">
        <v>1130</v>
      </c>
      <c r="D1589" s="116" t="s">
        <v>10038</v>
      </c>
      <c r="E1589" s="116" t="s">
        <v>3116</v>
      </c>
      <c r="F1589" s="116" t="s">
        <v>2716</v>
      </c>
      <c r="G1589" s="115" t="s">
        <v>10041</v>
      </c>
      <c r="H1589" s="118" t="s">
        <v>10040</v>
      </c>
      <c r="I1589" s="118" t="s">
        <v>2619</v>
      </c>
    </row>
    <row r="1590" spans="1:9" x14ac:dyDescent="0.2">
      <c r="A1590" s="117" t="s">
        <v>5463</v>
      </c>
      <c r="B1590" s="131" t="s">
        <v>5463</v>
      </c>
      <c r="C1590" s="117" t="s">
        <v>1131</v>
      </c>
      <c r="D1590" s="116" t="s">
        <v>5462</v>
      </c>
      <c r="E1590" s="116" t="s">
        <v>2614</v>
      </c>
      <c r="F1590" s="116" t="s">
        <v>2615</v>
      </c>
      <c r="G1590" s="115" t="s">
        <v>282</v>
      </c>
      <c r="H1590" s="118" t="s">
        <v>5464</v>
      </c>
      <c r="I1590" s="118" t="s">
        <v>2619</v>
      </c>
    </row>
    <row r="1591" spans="1:9" x14ac:dyDescent="0.2">
      <c r="A1591" s="117" t="s">
        <v>5439</v>
      </c>
      <c r="B1591" s="131" t="s">
        <v>5439</v>
      </c>
      <c r="C1591" s="117" t="s">
        <v>1132</v>
      </c>
      <c r="D1591" s="116" t="s">
        <v>5438</v>
      </c>
      <c r="E1591" s="116" t="s">
        <v>3116</v>
      </c>
      <c r="F1591" s="116" t="s">
        <v>2615</v>
      </c>
      <c r="G1591" s="115" t="s">
        <v>283</v>
      </c>
      <c r="H1591" s="118" t="s">
        <v>5440</v>
      </c>
      <c r="I1591" s="118" t="s">
        <v>2619</v>
      </c>
    </row>
    <row r="1592" spans="1:9" x14ac:dyDescent="0.2">
      <c r="A1592" s="117" t="s">
        <v>5442</v>
      </c>
      <c r="B1592" s="131" t="s">
        <v>5442</v>
      </c>
      <c r="C1592" s="117" t="s">
        <v>1132</v>
      </c>
      <c r="D1592" s="116" t="s">
        <v>5438</v>
      </c>
      <c r="E1592" s="116" t="s">
        <v>3116</v>
      </c>
      <c r="F1592" s="116" t="s">
        <v>2716</v>
      </c>
      <c r="G1592" s="115" t="s">
        <v>5441</v>
      </c>
      <c r="H1592" s="118" t="s">
        <v>5440</v>
      </c>
      <c r="I1592" s="118" t="s">
        <v>2619</v>
      </c>
    </row>
    <row r="1593" spans="1:9" x14ac:dyDescent="0.2">
      <c r="A1593" s="117" t="s">
        <v>10518</v>
      </c>
      <c r="B1593" s="131" t="s">
        <v>10518</v>
      </c>
      <c r="C1593" s="117" t="s">
        <v>1017</v>
      </c>
      <c r="D1593" s="116" t="s">
        <v>10467</v>
      </c>
      <c r="E1593" s="116" t="s">
        <v>2614</v>
      </c>
      <c r="F1593" s="116" t="s">
        <v>3620</v>
      </c>
      <c r="G1593" s="115" t="s">
        <v>10517</v>
      </c>
      <c r="H1593" s="118" t="s">
        <v>10469</v>
      </c>
      <c r="I1593" s="118" t="s">
        <v>2619</v>
      </c>
    </row>
    <row r="1594" spans="1:9" x14ac:dyDescent="0.2">
      <c r="A1594" s="117" t="s">
        <v>11937</v>
      </c>
      <c r="B1594" s="131" t="s">
        <v>11937</v>
      </c>
      <c r="C1594" s="117" t="s">
        <v>1133</v>
      </c>
      <c r="D1594" s="116" t="s">
        <v>11936</v>
      </c>
      <c r="E1594" s="116" t="s">
        <v>2614</v>
      </c>
      <c r="F1594" s="116" t="s">
        <v>2615</v>
      </c>
      <c r="G1594" s="115" t="s">
        <v>284</v>
      </c>
      <c r="H1594" s="118" t="s">
        <v>11938</v>
      </c>
      <c r="I1594" s="118" t="s">
        <v>2619</v>
      </c>
    </row>
    <row r="1595" spans="1:9" x14ac:dyDescent="0.2">
      <c r="A1595" s="117" t="s">
        <v>6945</v>
      </c>
      <c r="B1595" s="131" t="s">
        <v>6945</v>
      </c>
      <c r="C1595" s="117" t="s">
        <v>992</v>
      </c>
      <c r="D1595" s="116" t="s">
        <v>6091</v>
      </c>
      <c r="E1595" s="116" t="s">
        <v>3150</v>
      </c>
      <c r="F1595" s="116" t="s">
        <v>6943</v>
      </c>
      <c r="G1595" s="115" t="s">
        <v>6944</v>
      </c>
      <c r="H1595" s="118" t="s">
        <v>6097</v>
      </c>
      <c r="I1595" s="118" t="s">
        <v>2619</v>
      </c>
    </row>
    <row r="1596" spans="1:9" x14ac:dyDescent="0.2">
      <c r="A1596" s="117" t="s">
        <v>11940</v>
      </c>
      <c r="B1596" s="131" t="s">
        <v>11940</v>
      </c>
      <c r="C1596" s="117" t="s">
        <v>1133</v>
      </c>
      <c r="D1596" s="116" t="s">
        <v>11936</v>
      </c>
      <c r="E1596" s="116" t="s">
        <v>2614</v>
      </c>
      <c r="F1596" s="116" t="s">
        <v>2663</v>
      </c>
      <c r="G1596" s="115" t="s">
        <v>11939</v>
      </c>
      <c r="H1596" s="118" t="s">
        <v>11941</v>
      </c>
      <c r="I1596" s="118" t="s">
        <v>2619</v>
      </c>
    </row>
    <row r="1597" spans="1:9" x14ac:dyDescent="0.2">
      <c r="A1597" s="117" t="s">
        <v>11943</v>
      </c>
      <c r="B1597" s="131" t="s">
        <v>11943</v>
      </c>
      <c r="C1597" s="117" t="s">
        <v>1133</v>
      </c>
      <c r="D1597" s="116" t="s">
        <v>11936</v>
      </c>
      <c r="E1597" s="116" t="s">
        <v>2614</v>
      </c>
      <c r="F1597" s="116" t="s">
        <v>2694</v>
      </c>
      <c r="G1597" s="115" t="s">
        <v>11942</v>
      </c>
      <c r="H1597" s="118" t="s">
        <v>11944</v>
      </c>
      <c r="I1597" s="118" t="s">
        <v>2619</v>
      </c>
    </row>
    <row r="1598" spans="1:9" x14ac:dyDescent="0.2">
      <c r="A1598" s="117" t="s">
        <v>12148</v>
      </c>
      <c r="B1598" s="131" t="s">
        <v>12148</v>
      </c>
      <c r="C1598" s="117" t="s">
        <v>854</v>
      </c>
      <c r="D1598" s="116" t="s">
        <v>12135</v>
      </c>
      <c r="E1598" s="116" t="s">
        <v>2614</v>
      </c>
      <c r="F1598" s="116" t="s">
        <v>2818</v>
      </c>
      <c r="G1598" s="115" t="s">
        <v>12147</v>
      </c>
      <c r="H1598" s="118" t="s">
        <v>12149</v>
      </c>
      <c r="I1598" s="118" t="s">
        <v>2619</v>
      </c>
    </row>
    <row r="1599" spans="1:9" x14ac:dyDescent="0.2">
      <c r="A1599" s="117" t="s">
        <v>12316</v>
      </c>
      <c r="B1599" s="131" t="s">
        <v>12316</v>
      </c>
      <c r="C1599" s="117" t="s">
        <v>1013</v>
      </c>
      <c r="D1599" s="116" t="s">
        <v>12283</v>
      </c>
      <c r="E1599" s="116" t="s">
        <v>3116</v>
      </c>
      <c r="F1599" s="116" t="s">
        <v>3103</v>
      </c>
      <c r="G1599" s="115" t="s">
        <v>12315</v>
      </c>
      <c r="H1599" s="118" t="s">
        <v>12317</v>
      </c>
      <c r="I1599" s="118" t="s">
        <v>2619</v>
      </c>
    </row>
    <row r="1600" spans="1:9" x14ac:dyDescent="0.2">
      <c r="A1600" s="117" t="s">
        <v>12319</v>
      </c>
      <c r="B1600" s="131" t="s">
        <v>12319</v>
      </c>
      <c r="C1600" s="117" t="s">
        <v>1013</v>
      </c>
      <c r="D1600" s="116" t="s">
        <v>12283</v>
      </c>
      <c r="E1600" s="116" t="s">
        <v>3116</v>
      </c>
      <c r="F1600" s="116" t="s">
        <v>3022</v>
      </c>
      <c r="G1600" s="115" t="s">
        <v>12318</v>
      </c>
      <c r="H1600" s="118" t="s">
        <v>12320</v>
      </c>
      <c r="I1600" s="118" t="s">
        <v>2619</v>
      </c>
    </row>
    <row r="1601" spans="1:9" x14ac:dyDescent="0.2">
      <c r="A1601" s="117" t="s">
        <v>4451</v>
      </c>
      <c r="B1601" s="131" t="s">
        <v>4451</v>
      </c>
      <c r="C1601" s="117" t="s">
        <v>1200</v>
      </c>
      <c r="D1601" s="116" t="s">
        <v>4437</v>
      </c>
      <c r="E1601" s="116" t="s">
        <v>3415</v>
      </c>
      <c r="F1601" s="116" t="s">
        <v>3022</v>
      </c>
      <c r="G1601" s="115" t="s">
        <v>4450</v>
      </c>
      <c r="I1601" s="118" t="s">
        <v>2619</v>
      </c>
    </row>
    <row r="1602" spans="1:9" x14ac:dyDescent="0.2">
      <c r="A1602" s="117" t="s">
        <v>12053</v>
      </c>
      <c r="B1602" s="131" t="s">
        <v>12053</v>
      </c>
      <c r="C1602" s="117" t="s">
        <v>1066</v>
      </c>
      <c r="D1602" s="116" t="s">
        <v>12036</v>
      </c>
      <c r="E1602" s="116" t="s">
        <v>2614</v>
      </c>
      <c r="F1602" s="116" t="s">
        <v>2653</v>
      </c>
      <c r="G1602" s="115" t="s">
        <v>12052</v>
      </c>
      <c r="I1602" s="118" t="s">
        <v>2619</v>
      </c>
    </row>
    <row r="1603" spans="1:9" x14ac:dyDescent="0.2">
      <c r="A1603" s="117" t="s">
        <v>8826</v>
      </c>
      <c r="B1603" s="131" t="s">
        <v>8826</v>
      </c>
      <c r="C1603" s="117" t="s">
        <v>14381</v>
      </c>
      <c r="D1603" s="116" t="s">
        <v>8822</v>
      </c>
      <c r="E1603" s="116" t="s">
        <v>3116</v>
      </c>
      <c r="F1603" s="116" t="s">
        <v>2666</v>
      </c>
      <c r="G1603" s="115" t="s">
        <v>8825</v>
      </c>
      <c r="H1603" s="118" t="s">
        <v>8827</v>
      </c>
      <c r="I1603" s="118" t="s">
        <v>2619</v>
      </c>
    </row>
    <row r="1604" spans="1:9" x14ac:dyDescent="0.2">
      <c r="A1604" s="117" t="s">
        <v>8637</v>
      </c>
      <c r="B1604" s="131" t="s">
        <v>8637</v>
      </c>
      <c r="C1604" s="117" t="s">
        <v>1134</v>
      </c>
      <c r="D1604" s="116" t="s">
        <v>8636</v>
      </c>
      <c r="E1604" s="116" t="s">
        <v>3415</v>
      </c>
      <c r="F1604" s="116" t="s">
        <v>2615</v>
      </c>
      <c r="G1604" s="115" t="s">
        <v>285</v>
      </c>
      <c r="H1604" s="118" t="s">
        <v>8638</v>
      </c>
      <c r="I1604" s="118" t="s">
        <v>2619</v>
      </c>
    </row>
    <row r="1605" spans="1:9" x14ac:dyDescent="0.2">
      <c r="A1605" s="117" t="s">
        <v>11111</v>
      </c>
      <c r="B1605" s="131" t="s">
        <v>11111</v>
      </c>
      <c r="C1605" s="117" t="s">
        <v>1647</v>
      </c>
      <c r="D1605" s="116" t="s">
        <v>11077</v>
      </c>
      <c r="E1605" s="116" t="s">
        <v>2614</v>
      </c>
      <c r="F1605" s="116" t="s">
        <v>2644</v>
      </c>
      <c r="G1605" s="115" t="s">
        <v>11110</v>
      </c>
      <c r="H1605" s="118" t="s">
        <v>11112</v>
      </c>
      <c r="I1605" s="118" t="s">
        <v>2619</v>
      </c>
    </row>
    <row r="1606" spans="1:9" x14ac:dyDescent="0.2">
      <c r="A1606" s="117" t="s">
        <v>3514</v>
      </c>
      <c r="B1606" s="131" t="s">
        <v>3514</v>
      </c>
      <c r="C1606" s="117" t="s">
        <v>1137</v>
      </c>
      <c r="D1606" s="116" t="s">
        <v>3506</v>
      </c>
      <c r="E1606" s="116" t="s">
        <v>3116</v>
      </c>
      <c r="F1606" s="116" t="s">
        <v>2716</v>
      </c>
      <c r="G1606" s="115" t="s">
        <v>3513</v>
      </c>
      <c r="H1606" s="118" t="s">
        <v>3508</v>
      </c>
      <c r="I1606" s="118" t="s">
        <v>2619</v>
      </c>
    </row>
    <row r="1607" spans="1:9" x14ac:dyDescent="0.2">
      <c r="A1607" s="117" t="s">
        <v>8587</v>
      </c>
      <c r="B1607" s="131" t="s">
        <v>8587</v>
      </c>
      <c r="C1607" s="117" t="s">
        <v>1468</v>
      </c>
      <c r="D1607" s="116" t="s">
        <v>8579</v>
      </c>
      <c r="E1607" s="116" t="s">
        <v>3415</v>
      </c>
      <c r="F1607" s="116" t="s">
        <v>2734</v>
      </c>
      <c r="G1607" s="115" t="s">
        <v>8586</v>
      </c>
      <c r="H1607" s="118" t="s">
        <v>8581</v>
      </c>
      <c r="I1607" s="118" t="s">
        <v>2619</v>
      </c>
    </row>
    <row r="1608" spans="1:9" x14ac:dyDescent="0.2">
      <c r="A1608" s="117" t="s">
        <v>12778</v>
      </c>
      <c r="B1608" s="131" t="s">
        <v>12778</v>
      </c>
      <c r="C1608" s="117" t="s">
        <v>1433</v>
      </c>
      <c r="D1608" s="116" t="s">
        <v>12740</v>
      </c>
      <c r="E1608" s="116" t="s">
        <v>3150</v>
      </c>
      <c r="F1608" s="116" t="s">
        <v>3205</v>
      </c>
      <c r="G1608" s="115" t="s">
        <v>12777</v>
      </c>
      <c r="H1608" s="118" t="s">
        <v>12742</v>
      </c>
      <c r="I1608" s="118" t="s">
        <v>2619</v>
      </c>
    </row>
    <row r="1609" spans="1:9" x14ac:dyDescent="0.2">
      <c r="A1609" s="117" t="s">
        <v>4494</v>
      </c>
      <c r="B1609" s="131" t="s">
        <v>4494</v>
      </c>
      <c r="C1609" s="117" t="s">
        <v>1376</v>
      </c>
      <c r="D1609" s="116" t="s">
        <v>4486</v>
      </c>
      <c r="E1609" s="116" t="s">
        <v>3415</v>
      </c>
      <c r="F1609" s="116" t="s">
        <v>2641</v>
      </c>
      <c r="G1609" s="115" t="s">
        <v>4493</v>
      </c>
      <c r="H1609" s="118" t="s">
        <v>4488</v>
      </c>
      <c r="I1609" s="118" t="s">
        <v>2619</v>
      </c>
    </row>
    <row r="1610" spans="1:9" x14ac:dyDescent="0.2">
      <c r="A1610" s="117" t="s">
        <v>8804</v>
      </c>
      <c r="B1610" s="131" t="s">
        <v>8804</v>
      </c>
      <c r="C1610" s="117" t="s">
        <v>1135</v>
      </c>
      <c r="D1610" s="116" t="s">
        <v>8800</v>
      </c>
      <c r="E1610" s="116" t="s">
        <v>3091</v>
      </c>
      <c r="F1610" s="116" t="s">
        <v>2620</v>
      </c>
      <c r="G1610" s="115" t="s">
        <v>8803</v>
      </c>
      <c r="H1610" s="118" t="s">
        <v>8805</v>
      </c>
      <c r="I1610" s="118" t="s">
        <v>2619</v>
      </c>
    </row>
    <row r="1611" spans="1:9" x14ac:dyDescent="0.2">
      <c r="A1611" s="117" t="s">
        <v>8807</v>
      </c>
      <c r="B1611" s="131" t="s">
        <v>8807</v>
      </c>
      <c r="C1611" s="117" t="s">
        <v>1135</v>
      </c>
      <c r="D1611" s="116" t="s">
        <v>8800</v>
      </c>
      <c r="E1611" s="116" t="s">
        <v>3091</v>
      </c>
      <c r="F1611" s="116" t="s">
        <v>2722</v>
      </c>
      <c r="G1611" s="115" t="s">
        <v>8806</v>
      </c>
      <c r="H1611" s="118" t="s">
        <v>8808</v>
      </c>
      <c r="I1611" s="118" t="s">
        <v>2619</v>
      </c>
    </row>
    <row r="1612" spans="1:9" x14ac:dyDescent="0.2">
      <c r="A1612" s="117" t="s">
        <v>8813</v>
      </c>
      <c r="B1612" s="131" t="s">
        <v>8813</v>
      </c>
      <c r="C1612" s="117" t="s">
        <v>1135</v>
      </c>
      <c r="D1612" s="116" t="s">
        <v>8800</v>
      </c>
      <c r="E1612" s="116" t="s">
        <v>3091</v>
      </c>
      <c r="F1612" s="116" t="s">
        <v>3159</v>
      </c>
      <c r="G1612" s="115" t="s">
        <v>8812</v>
      </c>
      <c r="H1612" s="118" t="s">
        <v>8814</v>
      </c>
      <c r="I1612" s="118" t="s">
        <v>2619</v>
      </c>
    </row>
    <row r="1613" spans="1:9" x14ac:dyDescent="0.2">
      <c r="A1613" s="117" t="s">
        <v>8801</v>
      </c>
      <c r="B1613" s="131" t="s">
        <v>8801</v>
      </c>
      <c r="C1613" s="117" t="s">
        <v>1135</v>
      </c>
      <c r="D1613" s="116" t="s">
        <v>8800</v>
      </c>
      <c r="E1613" s="116" t="s">
        <v>3091</v>
      </c>
      <c r="F1613" s="116" t="s">
        <v>2615</v>
      </c>
      <c r="G1613" s="115" t="s">
        <v>286</v>
      </c>
      <c r="H1613" s="118" t="s">
        <v>8802</v>
      </c>
      <c r="I1613" s="118" t="s">
        <v>2619</v>
      </c>
    </row>
    <row r="1614" spans="1:9" x14ac:dyDescent="0.2">
      <c r="A1614" s="117" t="s">
        <v>8810</v>
      </c>
      <c r="B1614" s="131" t="s">
        <v>8810</v>
      </c>
      <c r="C1614" s="117" t="s">
        <v>1135</v>
      </c>
      <c r="D1614" s="116" t="s">
        <v>8800</v>
      </c>
      <c r="E1614" s="116" t="s">
        <v>3091</v>
      </c>
      <c r="F1614" s="116" t="s">
        <v>2663</v>
      </c>
      <c r="G1614" s="115" t="s">
        <v>8809</v>
      </c>
      <c r="H1614" s="118" t="s">
        <v>8811</v>
      </c>
      <c r="I1614" s="118" t="s">
        <v>2619</v>
      </c>
    </row>
    <row r="1615" spans="1:9" x14ac:dyDescent="0.2">
      <c r="A1615" s="117" t="s">
        <v>10260</v>
      </c>
      <c r="B1615" s="131" t="s">
        <v>10260</v>
      </c>
      <c r="C1615" s="117" t="s">
        <v>1537</v>
      </c>
      <c r="D1615" s="116" t="s">
        <v>10191</v>
      </c>
      <c r="E1615" s="116" t="s">
        <v>2660</v>
      </c>
      <c r="F1615" s="116" t="s">
        <v>2680</v>
      </c>
      <c r="G1615" s="115" t="s">
        <v>10259</v>
      </c>
      <c r="H1615" s="118" t="s">
        <v>10261</v>
      </c>
      <c r="I1615" s="118" t="s">
        <v>2619</v>
      </c>
    </row>
    <row r="1616" spans="1:9" x14ac:dyDescent="0.2">
      <c r="A1616" s="117" t="s">
        <v>3987</v>
      </c>
      <c r="B1616" s="131" t="s">
        <v>3987</v>
      </c>
      <c r="C1616" s="117" t="s">
        <v>1383</v>
      </c>
      <c r="D1616" s="116" t="s">
        <v>3976</v>
      </c>
      <c r="E1616" s="116" t="s">
        <v>3091</v>
      </c>
      <c r="F1616" s="116" t="s">
        <v>3022</v>
      </c>
      <c r="G1616" s="115" t="s">
        <v>3986</v>
      </c>
      <c r="H1616" s="118" t="s">
        <v>3988</v>
      </c>
      <c r="I1616" s="118" t="s">
        <v>2619</v>
      </c>
    </row>
    <row r="1617" spans="1:9" x14ac:dyDescent="0.2">
      <c r="A1617" s="117" t="s">
        <v>3978</v>
      </c>
      <c r="B1617" s="131" t="s">
        <v>3978</v>
      </c>
      <c r="C1617" s="117" t="s">
        <v>1383</v>
      </c>
      <c r="D1617" s="116" t="s">
        <v>3976</v>
      </c>
      <c r="E1617" s="116" t="s">
        <v>3091</v>
      </c>
      <c r="F1617" s="116" t="s">
        <v>2615</v>
      </c>
      <c r="G1617" s="115" t="s">
        <v>3977</v>
      </c>
      <c r="H1617" s="118" t="s">
        <v>3979</v>
      </c>
      <c r="I1617" s="118" t="s">
        <v>2619</v>
      </c>
    </row>
    <row r="1618" spans="1:9" x14ac:dyDescent="0.2">
      <c r="A1618" s="117" t="s">
        <v>3981</v>
      </c>
      <c r="B1618" s="131" t="s">
        <v>3981</v>
      </c>
      <c r="C1618" s="117" t="s">
        <v>1383</v>
      </c>
      <c r="D1618" s="116" t="s">
        <v>3976</v>
      </c>
      <c r="E1618" s="116" t="s">
        <v>3091</v>
      </c>
      <c r="F1618" s="116" t="s">
        <v>2620</v>
      </c>
      <c r="G1618" s="115" t="s">
        <v>3980</v>
      </c>
      <c r="H1618" s="118" t="s">
        <v>3982</v>
      </c>
      <c r="I1618" s="118" t="s">
        <v>2619</v>
      </c>
    </row>
    <row r="1619" spans="1:9" x14ac:dyDescent="0.2">
      <c r="A1619" s="117" t="s">
        <v>3990</v>
      </c>
      <c r="B1619" s="131" t="s">
        <v>3990</v>
      </c>
      <c r="C1619" s="117" t="s">
        <v>1383</v>
      </c>
      <c r="D1619" s="116" t="s">
        <v>3976</v>
      </c>
      <c r="E1619" s="116" t="s">
        <v>3091</v>
      </c>
      <c r="F1619" s="116" t="s">
        <v>2708</v>
      </c>
      <c r="G1619" s="115" t="s">
        <v>3989</v>
      </c>
      <c r="H1619" s="118" t="s">
        <v>3991</v>
      </c>
      <c r="I1619" s="118" t="s">
        <v>2619</v>
      </c>
    </row>
    <row r="1620" spans="1:9" x14ac:dyDescent="0.2">
      <c r="A1620" s="117" t="s">
        <v>3984</v>
      </c>
      <c r="B1620" s="131" t="s">
        <v>3984</v>
      </c>
      <c r="C1620" s="117" t="s">
        <v>1383</v>
      </c>
      <c r="D1620" s="116" t="s">
        <v>3976</v>
      </c>
      <c r="E1620" s="116" t="s">
        <v>3091</v>
      </c>
      <c r="F1620" s="116" t="s">
        <v>2722</v>
      </c>
      <c r="G1620" s="115" t="s">
        <v>3983</v>
      </c>
      <c r="H1620" s="118" t="s">
        <v>3985</v>
      </c>
      <c r="I1620" s="118" t="s">
        <v>2619</v>
      </c>
    </row>
    <row r="1621" spans="1:9" x14ac:dyDescent="0.2">
      <c r="A1621" s="117" t="s">
        <v>3526</v>
      </c>
      <c r="B1621" s="131" t="s">
        <v>3526</v>
      </c>
      <c r="C1621" s="117" t="s">
        <v>1136</v>
      </c>
      <c r="D1621" s="116" t="s">
        <v>3525</v>
      </c>
      <c r="E1621" s="116" t="s">
        <v>3415</v>
      </c>
      <c r="F1621" s="116" t="s">
        <v>2615</v>
      </c>
      <c r="G1621" s="115" t="s">
        <v>287</v>
      </c>
      <c r="H1621" s="118" t="s">
        <v>3527</v>
      </c>
      <c r="I1621" s="118" t="s">
        <v>2619</v>
      </c>
    </row>
    <row r="1622" spans="1:9" x14ac:dyDescent="0.2">
      <c r="A1622" s="117" t="s">
        <v>13612</v>
      </c>
      <c r="B1622" s="131" t="s">
        <v>13612</v>
      </c>
      <c r="C1622" s="117" t="s">
        <v>1059</v>
      </c>
      <c r="D1622" s="116" t="s">
        <v>13602</v>
      </c>
      <c r="E1622" s="116" t="s">
        <v>3415</v>
      </c>
      <c r="F1622" s="116" t="s">
        <v>2641</v>
      </c>
      <c r="G1622" s="115" t="s">
        <v>13611</v>
      </c>
      <c r="H1622" s="118" t="s">
        <v>13606</v>
      </c>
      <c r="I1622" s="118" t="s">
        <v>2619</v>
      </c>
    </row>
    <row r="1623" spans="1:9" x14ac:dyDescent="0.2">
      <c r="A1623" s="117" t="s">
        <v>8414</v>
      </c>
      <c r="B1623" s="131" t="s">
        <v>8414</v>
      </c>
      <c r="C1623" s="117" t="s">
        <v>1307</v>
      </c>
      <c r="D1623" s="116" t="s">
        <v>8386</v>
      </c>
      <c r="E1623" s="116" t="s">
        <v>2614</v>
      </c>
      <c r="F1623" s="116" t="s">
        <v>2656</v>
      </c>
      <c r="G1623" s="115" t="s">
        <v>8413</v>
      </c>
      <c r="H1623" s="118" t="s">
        <v>8388</v>
      </c>
      <c r="I1623" s="118" t="s">
        <v>2619</v>
      </c>
    </row>
    <row r="1624" spans="1:9" x14ac:dyDescent="0.2">
      <c r="A1624" s="117" t="s">
        <v>10685</v>
      </c>
      <c r="B1624" s="131" t="s">
        <v>10685</v>
      </c>
      <c r="C1624" s="117" t="s">
        <v>1202</v>
      </c>
      <c r="D1624" s="116" t="s">
        <v>10674</v>
      </c>
      <c r="E1624" s="116" t="s">
        <v>2614</v>
      </c>
      <c r="F1624" s="116" t="s">
        <v>2674</v>
      </c>
      <c r="G1624" s="115" t="s">
        <v>10684</v>
      </c>
      <c r="I1624" s="118" t="s">
        <v>2619</v>
      </c>
    </row>
    <row r="1625" spans="1:9" x14ac:dyDescent="0.2">
      <c r="A1625" s="117" t="s">
        <v>8652</v>
      </c>
      <c r="B1625" s="131" t="s">
        <v>8652</v>
      </c>
      <c r="C1625" s="117" t="s">
        <v>1274</v>
      </c>
      <c r="D1625" s="116" t="s">
        <v>8648</v>
      </c>
      <c r="E1625" s="116" t="s">
        <v>3415</v>
      </c>
      <c r="F1625" s="116" t="s">
        <v>3170</v>
      </c>
      <c r="G1625" s="115" t="s">
        <v>8651</v>
      </c>
      <c r="I1625" s="118" t="s">
        <v>2619</v>
      </c>
    </row>
    <row r="1626" spans="1:9" x14ac:dyDescent="0.2">
      <c r="A1626" s="117" t="s">
        <v>8583</v>
      </c>
      <c r="B1626" s="131" t="s">
        <v>8583</v>
      </c>
      <c r="C1626" s="117" t="s">
        <v>1468</v>
      </c>
      <c r="D1626" s="116" t="s">
        <v>8579</v>
      </c>
      <c r="E1626" s="116" t="s">
        <v>3415</v>
      </c>
      <c r="F1626" s="116" t="s">
        <v>3470</v>
      </c>
      <c r="G1626" s="115" t="s">
        <v>8582</v>
      </c>
      <c r="H1626" s="118" t="s">
        <v>8581</v>
      </c>
      <c r="I1626" s="118" t="s">
        <v>2619</v>
      </c>
    </row>
    <row r="1627" spans="1:9" x14ac:dyDescent="0.2">
      <c r="A1627" s="117" t="s">
        <v>3507</v>
      </c>
      <c r="B1627" s="131" t="s">
        <v>3507</v>
      </c>
      <c r="C1627" s="117" t="s">
        <v>1137</v>
      </c>
      <c r="D1627" s="116" t="s">
        <v>3506</v>
      </c>
      <c r="E1627" s="116" t="s">
        <v>3116</v>
      </c>
      <c r="F1627" s="116" t="s">
        <v>2615</v>
      </c>
      <c r="G1627" s="115" t="s">
        <v>288</v>
      </c>
      <c r="H1627" s="118" t="s">
        <v>3508</v>
      </c>
      <c r="I1627" s="118" t="s">
        <v>2619</v>
      </c>
    </row>
    <row r="1628" spans="1:9" x14ac:dyDescent="0.2">
      <c r="A1628" s="117" t="s">
        <v>12939</v>
      </c>
      <c r="B1628" s="131" t="s">
        <v>12939</v>
      </c>
      <c r="C1628" s="117" t="s">
        <v>1057</v>
      </c>
      <c r="D1628" s="116" t="s">
        <v>12935</v>
      </c>
      <c r="E1628" s="116" t="s">
        <v>3415</v>
      </c>
      <c r="F1628" s="116" t="s">
        <v>2694</v>
      </c>
      <c r="G1628" s="115" t="s">
        <v>12938</v>
      </c>
      <c r="H1628" s="118" t="s">
        <v>12937</v>
      </c>
      <c r="I1628" s="118" t="s">
        <v>2619</v>
      </c>
    </row>
    <row r="1629" spans="1:9" x14ac:dyDescent="0.2">
      <c r="A1629" s="117" t="s">
        <v>11114</v>
      </c>
      <c r="B1629" s="131" t="s">
        <v>11114</v>
      </c>
      <c r="C1629" s="117" t="s">
        <v>1647</v>
      </c>
      <c r="D1629" s="116" t="s">
        <v>11077</v>
      </c>
      <c r="E1629" s="116" t="s">
        <v>2614</v>
      </c>
      <c r="F1629" s="116" t="s">
        <v>2674</v>
      </c>
      <c r="G1629" s="115" t="s">
        <v>11113</v>
      </c>
      <c r="H1629" s="118" t="s">
        <v>11115</v>
      </c>
      <c r="I1629" s="118" t="s">
        <v>2619</v>
      </c>
    </row>
    <row r="1630" spans="1:9" x14ac:dyDescent="0.2">
      <c r="A1630" s="117" t="s">
        <v>13375</v>
      </c>
      <c r="B1630" s="131" t="s">
        <v>13375</v>
      </c>
      <c r="C1630" s="117" t="s">
        <v>880</v>
      </c>
      <c r="D1630" s="116" t="s">
        <v>13357</v>
      </c>
      <c r="E1630" s="116" t="s">
        <v>2614</v>
      </c>
      <c r="F1630" s="116" t="s">
        <v>2653</v>
      </c>
      <c r="G1630" s="115" t="s">
        <v>11113</v>
      </c>
      <c r="H1630" s="118" t="s">
        <v>13376</v>
      </c>
      <c r="I1630" s="118" t="s">
        <v>2619</v>
      </c>
    </row>
    <row r="1631" spans="1:9" x14ac:dyDescent="0.2">
      <c r="A1631" s="117" t="s">
        <v>13361</v>
      </c>
      <c r="B1631" s="131" t="s">
        <v>13361</v>
      </c>
      <c r="C1631" s="117" t="s">
        <v>880</v>
      </c>
      <c r="D1631" s="116" t="s">
        <v>13357</v>
      </c>
      <c r="E1631" s="116" t="s">
        <v>2614</v>
      </c>
      <c r="F1631" s="116" t="s">
        <v>2620</v>
      </c>
      <c r="G1631" s="115" t="s">
        <v>13360</v>
      </c>
      <c r="H1631" s="118" t="s">
        <v>13362</v>
      </c>
      <c r="I1631" s="118" t="s">
        <v>2619</v>
      </c>
    </row>
    <row r="1632" spans="1:9" x14ac:dyDescent="0.2">
      <c r="A1632" s="117" t="s">
        <v>13373</v>
      </c>
      <c r="B1632" s="131" t="s">
        <v>13373</v>
      </c>
      <c r="C1632" s="117" t="s">
        <v>880</v>
      </c>
      <c r="D1632" s="116" t="s">
        <v>13357</v>
      </c>
      <c r="E1632" s="116" t="s">
        <v>2614</v>
      </c>
      <c r="F1632" s="116" t="s">
        <v>2734</v>
      </c>
      <c r="G1632" s="115" t="s">
        <v>13372</v>
      </c>
      <c r="H1632" s="118" t="s">
        <v>13374</v>
      </c>
      <c r="I1632" s="118" t="s">
        <v>2619</v>
      </c>
    </row>
    <row r="1633" spans="1:9" x14ac:dyDescent="0.2">
      <c r="A1633" s="117" t="s">
        <v>13364</v>
      </c>
      <c r="B1633" s="131" t="s">
        <v>13364</v>
      </c>
      <c r="C1633" s="117" t="s">
        <v>880</v>
      </c>
      <c r="D1633" s="116" t="s">
        <v>13357</v>
      </c>
      <c r="E1633" s="116" t="s">
        <v>2614</v>
      </c>
      <c r="F1633" s="116" t="s">
        <v>2694</v>
      </c>
      <c r="G1633" s="115" t="s">
        <v>13363</v>
      </c>
      <c r="H1633" s="118" t="s">
        <v>13365</v>
      </c>
      <c r="I1633" s="118" t="s">
        <v>2619</v>
      </c>
    </row>
    <row r="1634" spans="1:9" x14ac:dyDescent="0.2">
      <c r="A1634" s="117" t="s">
        <v>6913</v>
      </c>
      <c r="B1634" s="131" t="s">
        <v>6913</v>
      </c>
      <c r="C1634" s="117" t="s">
        <v>992</v>
      </c>
      <c r="D1634" s="116" t="s">
        <v>6091</v>
      </c>
      <c r="E1634" s="116" t="s">
        <v>3150</v>
      </c>
      <c r="F1634" s="116" t="s">
        <v>6911</v>
      </c>
      <c r="G1634" s="115" t="s">
        <v>6912</v>
      </c>
      <c r="H1634" s="118" t="s">
        <v>6097</v>
      </c>
      <c r="I1634" s="118" t="s">
        <v>2619</v>
      </c>
    </row>
    <row r="1635" spans="1:9" x14ac:dyDescent="0.2">
      <c r="A1635" s="117" t="s">
        <v>3810</v>
      </c>
      <c r="B1635" s="131" t="s">
        <v>3810</v>
      </c>
      <c r="C1635" s="117" t="s">
        <v>1138</v>
      </c>
      <c r="D1635" s="116" t="s">
        <v>3809</v>
      </c>
      <c r="E1635" s="116" t="s">
        <v>3415</v>
      </c>
      <c r="F1635" s="116" t="s">
        <v>2615</v>
      </c>
      <c r="G1635" s="115" t="s">
        <v>289</v>
      </c>
      <c r="H1635" s="118" t="s">
        <v>3811</v>
      </c>
      <c r="I1635" s="118" t="s">
        <v>2619</v>
      </c>
    </row>
    <row r="1636" spans="1:9" x14ac:dyDescent="0.2">
      <c r="A1636" s="117" t="s">
        <v>3813</v>
      </c>
      <c r="B1636" s="131" t="s">
        <v>3813</v>
      </c>
      <c r="C1636" s="117" t="s">
        <v>1138</v>
      </c>
      <c r="D1636" s="116" t="s">
        <v>3809</v>
      </c>
      <c r="E1636" s="116" t="s">
        <v>3415</v>
      </c>
      <c r="F1636" s="116" t="s">
        <v>2694</v>
      </c>
      <c r="G1636" s="115" t="s">
        <v>3812</v>
      </c>
      <c r="H1636" s="118" t="s">
        <v>3811</v>
      </c>
      <c r="I1636" s="118" t="s">
        <v>2619</v>
      </c>
    </row>
    <row r="1637" spans="1:9" x14ac:dyDescent="0.2">
      <c r="A1637" s="117" t="s">
        <v>10493</v>
      </c>
      <c r="B1637" s="131" t="s">
        <v>10493</v>
      </c>
      <c r="C1637" s="117" t="s">
        <v>1017</v>
      </c>
      <c r="D1637" s="116" t="s">
        <v>10467</v>
      </c>
      <c r="E1637" s="116" t="s">
        <v>2614</v>
      </c>
      <c r="F1637" s="116" t="s">
        <v>3717</v>
      </c>
      <c r="G1637" s="115" t="s">
        <v>10492</v>
      </c>
      <c r="H1637" s="118" t="s">
        <v>10469</v>
      </c>
      <c r="I1637" s="118" t="s">
        <v>2619</v>
      </c>
    </row>
    <row r="1638" spans="1:9" x14ac:dyDescent="0.2">
      <c r="A1638" s="117" t="s">
        <v>13979</v>
      </c>
      <c r="B1638" s="131" t="s">
        <v>13979</v>
      </c>
      <c r="C1638" s="117" t="s">
        <v>1214</v>
      </c>
      <c r="D1638" s="116" t="s">
        <v>13973</v>
      </c>
      <c r="E1638" s="116" t="s">
        <v>3334</v>
      </c>
      <c r="F1638" s="116" t="s">
        <v>2694</v>
      </c>
      <c r="G1638" s="115" t="s">
        <v>13978</v>
      </c>
      <c r="I1638" s="118" t="s">
        <v>2619</v>
      </c>
    </row>
    <row r="1639" spans="1:9" x14ac:dyDescent="0.2">
      <c r="A1639" s="117" t="s">
        <v>6529</v>
      </c>
      <c r="B1639" s="131" t="s">
        <v>6529</v>
      </c>
      <c r="C1639" s="117" t="s">
        <v>992</v>
      </c>
      <c r="D1639" s="116" t="s">
        <v>6091</v>
      </c>
      <c r="E1639" s="116" t="s">
        <v>3150</v>
      </c>
      <c r="F1639" s="116" t="s">
        <v>6527</v>
      </c>
      <c r="G1639" s="115" t="s">
        <v>6528</v>
      </c>
      <c r="H1639" s="118" t="s">
        <v>6097</v>
      </c>
      <c r="I1639" s="118" t="s">
        <v>2619</v>
      </c>
    </row>
    <row r="1640" spans="1:9" x14ac:dyDescent="0.2">
      <c r="A1640" s="117" t="s">
        <v>13797</v>
      </c>
      <c r="B1640" s="131" t="s">
        <v>13797</v>
      </c>
      <c r="C1640" s="117" t="s">
        <v>1081</v>
      </c>
      <c r="D1640" s="116" t="s">
        <v>13785</v>
      </c>
      <c r="E1640" s="116" t="s">
        <v>2614</v>
      </c>
      <c r="F1640" s="116" t="s">
        <v>2734</v>
      </c>
      <c r="G1640" s="115" t="s">
        <v>13796</v>
      </c>
      <c r="I1640" s="118" t="s">
        <v>2619</v>
      </c>
    </row>
    <row r="1641" spans="1:9" x14ac:dyDescent="0.2">
      <c r="A1641" s="117" t="s">
        <v>13949</v>
      </c>
      <c r="B1641" s="131" t="s">
        <v>13949</v>
      </c>
      <c r="C1641" s="117" t="s">
        <v>1184</v>
      </c>
      <c r="D1641" s="116" t="s">
        <v>13943</v>
      </c>
      <c r="E1641" s="116" t="s">
        <v>3116</v>
      </c>
      <c r="F1641" s="116" t="s">
        <v>2641</v>
      </c>
      <c r="G1641" s="115" t="s">
        <v>13948</v>
      </c>
      <c r="H1641" s="118" t="s">
        <v>13945</v>
      </c>
      <c r="I1641" s="118" t="s">
        <v>2619</v>
      </c>
    </row>
    <row r="1642" spans="1:9" x14ac:dyDescent="0.2">
      <c r="A1642" s="117" t="s">
        <v>8780</v>
      </c>
      <c r="B1642" s="131" t="s">
        <v>8780</v>
      </c>
      <c r="C1642" s="117" t="s">
        <v>1683</v>
      </c>
      <c r="D1642" s="116" t="s">
        <v>8772</v>
      </c>
      <c r="E1642" s="116" t="s">
        <v>3415</v>
      </c>
      <c r="F1642" s="116" t="s">
        <v>2623</v>
      </c>
      <c r="G1642" s="115" t="s">
        <v>8779</v>
      </c>
      <c r="H1642" s="118" t="s">
        <v>8774</v>
      </c>
      <c r="I1642" s="118" t="s">
        <v>2619</v>
      </c>
    </row>
    <row r="1643" spans="1:9" x14ac:dyDescent="0.2">
      <c r="A1643" s="117" t="s">
        <v>10403</v>
      </c>
      <c r="B1643" s="131" t="s">
        <v>10403</v>
      </c>
      <c r="C1643" s="117" t="s">
        <v>877</v>
      </c>
      <c r="D1643" s="116" t="s">
        <v>10384</v>
      </c>
      <c r="E1643" s="116" t="s">
        <v>2660</v>
      </c>
      <c r="F1643" s="116" t="s">
        <v>2653</v>
      </c>
      <c r="G1643" s="115" t="s">
        <v>10402</v>
      </c>
      <c r="H1643" s="118" t="s">
        <v>10386</v>
      </c>
      <c r="I1643" s="118" t="s">
        <v>2619</v>
      </c>
    </row>
    <row r="1644" spans="1:9" x14ac:dyDescent="0.2">
      <c r="A1644" s="117" t="s">
        <v>4223</v>
      </c>
      <c r="B1644" s="131" t="s">
        <v>4223</v>
      </c>
      <c r="C1644" s="117" t="s">
        <v>990</v>
      </c>
      <c r="D1644" s="116" t="s">
        <v>4208</v>
      </c>
      <c r="E1644" s="116" t="s">
        <v>3415</v>
      </c>
      <c r="F1644" s="116" t="s">
        <v>2734</v>
      </c>
      <c r="G1644" s="115" t="s">
        <v>4222</v>
      </c>
      <c r="H1644" s="118" t="s">
        <v>4210</v>
      </c>
      <c r="I1644" s="118" t="s">
        <v>2619</v>
      </c>
    </row>
    <row r="1645" spans="1:9" x14ac:dyDescent="0.2">
      <c r="A1645" s="117" t="s">
        <v>13281</v>
      </c>
      <c r="B1645" s="131" t="s">
        <v>13281</v>
      </c>
      <c r="C1645" s="117" t="s">
        <v>1061</v>
      </c>
      <c r="D1645" s="116" t="s">
        <v>13251</v>
      </c>
      <c r="E1645" s="116" t="s">
        <v>2660</v>
      </c>
      <c r="F1645" s="116" t="s">
        <v>5534</v>
      </c>
      <c r="G1645" s="115" t="s">
        <v>13280</v>
      </c>
      <c r="H1645" s="118" t="s">
        <v>13253</v>
      </c>
      <c r="I1645" s="118" t="s">
        <v>2619</v>
      </c>
    </row>
    <row r="1646" spans="1:9" x14ac:dyDescent="0.2">
      <c r="A1646" s="117" t="s">
        <v>9043</v>
      </c>
      <c r="B1646" s="131" t="s">
        <v>9043</v>
      </c>
      <c r="C1646" s="117" t="s">
        <v>1199</v>
      </c>
      <c r="D1646" s="116" t="s">
        <v>9031</v>
      </c>
      <c r="E1646" s="116" t="s">
        <v>2614</v>
      </c>
      <c r="F1646" s="116" t="s">
        <v>2694</v>
      </c>
      <c r="G1646" s="115" t="s">
        <v>9042</v>
      </c>
      <c r="I1646" s="118" t="s">
        <v>2619</v>
      </c>
    </row>
    <row r="1647" spans="1:9" x14ac:dyDescent="0.2">
      <c r="A1647" s="117" t="s">
        <v>4724</v>
      </c>
      <c r="B1647" s="131" t="s">
        <v>4724</v>
      </c>
      <c r="C1647" s="117" t="s">
        <v>1452</v>
      </c>
      <c r="D1647" s="116" t="s">
        <v>4712</v>
      </c>
      <c r="E1647" s="116" t="s">
        <v>3415</v>
      </c>
      <c r="F1647" s="116" t="s">
        <v>2818</v>
      </c>
      <c r="G1647" s="115" t="s">
        <v>4723</v>
      </c>
      <c r="I1647" s="118" t="s">
        <v>2619</v>
      </c>
    </row>
    <row r="1648" spans="1:9" x14ac:dyDescent="0.2">
      <c r="A1648" s="117" t="s">
        <v>9386</v>
      </c>
      <c r="B1648" s="131" t="s">
        <v>9386</v>
      </c>
      <c r="C1648" s="117" t="s">
        <v>1139</v>
      </c>
      <c r="D1648" s="116" t="s">
        <v>9385</v>
      </c>
      <c r="E1648" s="116" t="s">
        <v>2614</v>
      </c>
      <c r="F1648" s="116" t="s">
        <v>2615</v>
      </c>
      <c r="G1648" s="115" t="s">
        <v>290</v>
      </c>
      <c r="H1648" s="118" t="s">
        <v>9387</v>
      </c>
      <c r="I1648" s="118" t="s">
        <v>2619</v>
      </c>
    </row>
    <row r="1649" spans="1:9" x14ac:dyDescent="0.2">
      <c r="A1649" s="117" t="s">
        <v>9391</v>
      </c>
      <c r="B1649" s="131" t="s">
        <v>9391</v>
      </c>
      <c r="C1649" s="117" t="s">
        <v>1139</v>
      </c>
      <c r="D1649" s="116" t="s">
        <v>9385</v>
      </c>
      <c r="E1649" s="116" t="s">
        <v>2614</v>
      </c>
      <c r="F1649" s="116" t="s">
        <v>2716</v>
      </c>
      <c r="G1649" s="115" t="s">
        <v>9390</v>
      </c>
      <c r="H1649" s="118" t="s">
        <v>9387</v>
      </c>
      <c r="I1649" s="118" t="s">
        <v>2619</v>
      </c>
    </row>
    <row r="1650" spans="1:9" x14ac:dyDescent="0.2">
      <c r="A1650" s="117" t="s">
        <v>9389</v>
      </c>
      <c r="B1650" s="131" t="s">
        <v>9389</v>
      </c>
      <c r="C1650" s="117" t="s">
        <v>1139</v>
      </c>
      <c r="D1650" s="116" t="s">
        <v>9385</v>
      </c>
      <c r="E1650" s="116" t="s">
        <v>2614</v>
      </c>
      <c r="F1650" s="116" t="s">
        <v>2620</v>
      </c>
      <c r="G1650" s="115" t="s">
        <v>9388</v>
      </c>
      <c r="H1650" s="118" t="s">
        <v>9387</v>
      </c>
      <c r="I1650" s="118" t="s">
        <v>2619</v>
      </c>
    </row>
    <row r="1651" spans="1:9" x14ac:dyDescent="0.2">
      <c r="A1651" s="117" t="s">
        <v>12065</v>
      </c>
      <c r="B1651" s="131" t="s">
        <v>12065</v>
      </c>
      <c r="C1651" s="117" t="s">
        <v>1066</v>
      </c>
      <c r="D1651" s="116" t="s">
        <v>12036</v>
      </c>
      <c r="E1651" s="116" t="s">
        <v>2614</v>
      </c>
      <c r="F1651" s="116" t="s">
        <v>3103</v>
      </c>
      <c r="G1651" s="115" t="s">
        <v>12064</v>
      </c>
      <c r="I1651" s="118" t="s">
        <v>2619</v>
      </c>
    </row>
    <row r="1652" spans="1:9" x14ac:dyDescent="0.2">
      <c r="A1652" s="117" t="s">
        <v>6919</v>
      </c>
      <c r="B1652" s="131" t="s">
        <v>6919</v>
      </c>
      <c r="C1652" s="117" t="s">
        <v>992</v>
      </c>
      <c r="D1652" s="116" t="s">
        <v>6091</v>
      </c>
      <c r="E1652" s="116" t="s">
        <v>3150</v>
      </c>
      <c r="F1652" s="116" t="s">
        <v>6917</v>
      </c>
      <c r="G1652" s="115" t="s">
        <v>6918</v>
      </c>
      <c r="H1652" s="118" t="s">
        <v>6097</v>
      </c>
      <c r="I1652" s="118" t="s">
        <v>2619</v>
      </c>
    </row>
    <row r="1653" spans="1:9" x14ac:dyDescent="0.2">
      <c r="A1653" s="117" t="s">
        <v>8753</v>
      </c>
      <c r="B1653" s="131" t="s">
        <v>8753</v>
      </c>
      <c r="C1653" s="117" t="s">
        <v>1140</v>
      </c>
      <c r="D1653" s="116" t="s">
        <v>8749</v>
      </c>
      <c r="E1653" s="116" t="s">
        <v>3415</v>
      </c>
      <c r="F1653" s="116" t="s">
        <v>2638</v>
      </c>
      <c r="G1653" s="115" t="s">
        <v>8752</v>
      </c>
      <c r="H1653" s="118" t="s">
        <v>8751</v>
      </c>
      <c r="I1653" s="118" t="s">
        <v>2619</v>
      </c>
    </row>
    <row r="1654" spans="1:9" x14ac:dyDescent="0.2">
      <c r="A1654" s="117" t="s">
        <v>8750</v>
      </c>
      <c r="B1654" s="131" t="s">
        <v>8750</v>
      </c>
      <c r="C1654" s="117" t="s">
        <v>1140</v>
      </c>
      <c r="D1654" s="116" t="s">
        <v>8749</v>
      </c>
      <c r="E1654" s="116" t="s">
        <v>3415</v>
      </c>
      <c r="F1654" s="116" t="s">
        <v>2615</v>
      </c>
      <c r="G1654" s="115" t="s">
        <v>291</v>
      </c>
      <c r="H1654" s="118" t="s">
        <v>8751</v>
      </c>
      <c r="I1654" s="118" t="s">
        <v>2619</v>
      </c>
    </row>
    <row r="1655" spans="1:9" x14ac:dyDescent="0.2">
      <c r="A1655" s="117" t="s">
        <v>8755</v>
      </c>
      <c r="B1655" s="131" t="s">
        <v>8755</v>
      </c>
      <c r="C1655" s="117" t="s">
        <v>1140</v>
      </c>
      <c r="D1655" s="116" t="s">
        <v>8749</v>
      </c>
      <c r="E1655" s="116" t="s">
        <v>3415</v>
      </c>
      <c r="F1655" s="116" t="s">
        <v>2623</v>
      </c>
      <c r="G1655" s="115" t="s">
        <v>8754</v>
      </c>
      <c r="H1655" s="118" t="s">
        <v>8751</v>
      </c>
      <c r="I1655" s="118" t="s">
        <v>2619</v>
      </c>
    </row>
    <row r="1656" spans="1:9" x14ac:dyDescent="0.2">
      <c r="A1656" s="117" t="s">
        <v>10379</v>
      </c>
      <c r="B1656" s="131" t="s">
        <v>10379</v>
      </c>
      <c r="C1656" s="117" t="s">
        <v>885</v>
      </c>
      <c r="D1656" s="116" t="s">
        <v>10357</v>
      </c>
      <c r="E1656" s="116" t="s">
        <v>2660</v>
      </c>
      <c r="F1656" s="116" t="s">
        <v>2674</v>
      </c>
      <c r="G1656" s="115" t="s">
        <v>10378</v>
      </c>
      <c r="H1656" s="118" t="s">
        <v>10380</v>
      </c>
      <c r="I1656" s="118" t="s">
        <v>2619</v>
      </c>
    </row>
    <row r="1657" spans="1:9" x14ac:dyDescent="0.2">
      <c r="A1657" s="117" t="s">
        <v>11888</v>
      </c>
      <c r="B1657" s="131" t="s">
        <v>11888</v>
      </c>
      <c r="C1657" s="117" t="s">
        <v>1211</v>
      </c>
      <c r="D1657" s="116" t="s">
        <v>11880</v>
      </c>
      <c r="E1657" s="116" t="s">
        <v>2614</v>
      </c>
      <c r="F1657" s="116" t="s">
        <v>2653</v>
      </c>
      <c r="G1657" s="115" t="s">
        <v>11887</v>
      </c>
      <c r="H1657" s="118" t="s">
        <v>11882</v>
      </c>
      <c r="I1657" s="118" t="s">
        <v>2619</v>
      </c>
    </row>
    <row r="1658" spans="1:9" x14ac:dyDescent="0.2">
      <c r="A1658" s="117" t="s">
        <v>6922</v>
      </c>
      <c r="B1658" s="131" t="s">
        <v>6922</v>
      </c>
      <c r="C1658" s="117" t="s">
        <v>992</v>
      </c>
      <c r="D1658" s="116" t="s">
        <v>6091</v>
      </c>
      <c r="E1658" s="116" t="s">
        <v>3150</v>
      </c>
      <c r="F1658" s="116" t="s">
        <v>6920</v>
      </c>
      <c r="G1658" s="115" t="s">
        <v>6921</v>
      </c>
      <c r="H1658" s="118" t="s">
        <v>6097</v>
      </c>
      <c r="I1658" s="118" t="s">
        <v>2619</v>
      </c>
    </row>
    <row r="1659" spans="1:9" x14ac:dyDescent="0.2">
      <c r="A1659" s="117" t="s">
        <v>7993</v>
      </c>
      <c r="B1659" s="131" t="s">
        <v>7993</v>
      </c>
      <c r="C1659" s="117" t="s">
        <v>992</v>
      </c>
      <c r="D1659" s="116" t="s">
        <v>6091</v>
      </c>
      <c r="E1659" s="116" t="s">
        <v>3150</v>
      </c>
      <c r="F1659" s="116" t="s">
        <v>7991</v>
      </c>
      <c r="G1659" s="115" t="s">
        <v>7992</v>
      </c>
      <c r="H1659" s="118" t="s">
        <v>6097</v>
      </c>
      <c r="I1659" s="118" t="s">
        <v>2619</v>
      </c>
    </row>
    <row r="1660" spans="1:9" x14ac:dyDescent="0.2">
      <c r="A1660" s="117" t="s">
        <v>2710</v>
      </c>
      <c r="B1660" s="131" t="s">
        <v>2710</v>
      </c>
      <c r="C1660" s="117" t="s">
        <v>887</v>
      </c>
      <c r="D1660" s="116" t="s">
        <v>2699</v>
      </c>
      <c r="E1660" s="116" t="s">
        <v>2614</v>
      </c>
      <c r="F1660" s="116" t="s">
        <v>2708</v>
      </c>
      <c r="G1660" s="115" t="s">
        <v>2709</v>
      </c>
      <c r="I1660" s="118" t="s">
        <v>2619</v>
      </c>
    </row>
    <row r="1661" spans="1:9" x14ac:dyDescent="0.2">
      <c r="A1661" s="117" t="s">
        <v>5908</v>
      </c>
      <c r="B1661" s="131" t="s">
        <v>5908</v>
      </c>
      <c r="C1661" s="117" t="s">
        <v>1141</v>
      </c>
      <c r="D1661" s="116" t="s">
        <v>5907</v>
      </c>
      <c r="E1661" s="116" t="s">
        <v>3116</v>
      </c>
      <c r="F1661" s="116" t="s">
        <v>2615</v>
      </c>
      <c r="G1661" s="115" t="s">
        <v>292</v>
      </c>
      <c r="H1661" s="118" t="s">
        <v>5889</v>
      </c>
      <c r="I1661" s="118" t="s">
        <v>2619</v>
      </c>
    </row>
    <row r="1662" spans="1:9" x14ac:dyDescent="0.2">
      <c r="A1662" s="117" t="s">
        <v>5910</v>
      </c>
      <c r="B1662" s="131" t="s">
        <v>5910</v>
      </c>
      <c r="C1662" s="117" t="s">
        <v>1141</v>
      </c>
      <c r="D1662" s="116" t="s">
        <v>5907</v>
      </c>
      <c r="E1662" s="116" t="s">
        <v>3116</v>
      </c>
      <c r="F1662" s="116" t="s">
        <v>2716</v>
      </c>
      <c r="G1662" s="115" t="s">
        <v>5909</v>
      </c>
      <c r="H1662" s="118" t="s">
        <v>5889</v>
      </c>
      <c r="I1662" s="118" t="s">
        <v>2619</v>
      </c>
    </row>
    <row r="1663" spans="1:9" x14ac:dyDescent="0.2">
      <c r="A1663" s="117" t="s">
        <v>14183</v>
      </c>
      <c r="B1663" s="131" t="s">
        <v>14183</v>
      </c>
      <c r="C1663" s="117" t="s">
        <v>1439</v>
      </c>
      <c r="D1663" s="116" t="s">
        <v>14154</v>
      </c>
      <c r="E1663" s="116" t="s">
        <v>2660</v>
      </c>
      <c r="F1663" s="116" t="s">
        <v>2734</v>
      </c>
      <c r="G1663" s="115" t="s">
        <v>5909</v>
      </c>
      <c r="H1663" s="118" t="s">
        <v>14156</v>
      </c>
      <c r="I1663" s="118" t="s">
        <v>2619</v>
      </c>
    </row>
    <row r="1664" spans="1:9" x14ac:dyDescent="0.2">
      <c r="A1664" s="117" t="s">
        <v>14099</v>
      </c>
      <c r="B1664" s="131" t="s">
        <v>14099</v>
      </c>
      <c r="C1664" s="117" t="s">
        <v>1106</v>
      </c>
      <c r="D1664" s="116" t="s">
        <v>14091</v>
      </c>
      <c r="E1664" s="116" t="s">
        <v>3116</v>
      </c>
      <c r="F1664" s="116" t="s">
        <v>2669</v>
      </c>
      <c r="G1664" s="115" t="s">
        <v>14098</v>
      </c>
      <c r="H1664" s="118" t="s">
        <v>14093</v>
      </c>
      <c r="I1664" s="118" t="s">
        <v>2619</v>
      </c>
    </row>
    <row r="1665" spans="1:9" x14ac:dyDescent="0.2">
      <c r="A1665" s="117" t="s">
        <v>11580</v>
      </c>
      <c r="B1665" s="131" t="s">
        <v>11580</v>
      </c>
      <c r="C1665" s="117" t="s">
        <v>1142</v>
      </c>
      <c r="D1665" s="116" t="s">
        <v>11579</v>
      </c>
      <c r="E1665" s="116" t="s">
        <v>3116</v>
      </c>
      <c r="F1665" s="116" t="s">
        <v>2615</v>
      </c>
      <c r="G1665" s="115" t="s">
        <v>293</v>
      </c>
      <c r="H1665" s="118" t="s">
        <v>11581</v>
      </c>
      <c r="I1665" s="118" t="s">
        <v>2619</v>
      </c>
    </row>
    <row r="1666" spans="1:9" x14ac:dyDescent="0.2">
      <c r="A1666" s="117" t="s">
        <v>11583</v>
      </c>
      <c r="B1666" s="131" t="s">
        <v>11583</v>
      </c>
      <c r="C1666" s="117" t="s">
        <v>1142</v>
      </c>
      <c r="D1666" s="116" t="s">
        <v>11579</v>
      </c>
      <c r="E1666" s="116" t="s">
        <v>3116</v>
      </c>
      <c r="F1666" s="116" t="s">
        <v>2716</v>
      </c>
      <c r="G1666" s="115" t="s">
        <v>11582</v>
      </c>
      <c r="H1666" s="118" t="s">
        <v>11581</v>
      </c>
      <c r="I1666" s="118" t="s">
        <v>2619</v>
      </c>
    </row>
    <row r="1667" spans="1:9" x14ac:dyDescent="0.2">
      <c r="A1667" s="117" t="s">
        <v>9679</v>
      </c>
      <c r="B1667" s="131" t="s">
        <v>9679</v>
      </c>
      <c r="C1667" s="117" t="s">
        <v>14384</v>
      </c>
      <c r="D1667" s="116" t="s">
        <v>9640</v>
      </c>
      <c r="E1667" s="116" t="s">
        <v>2614</v>
      </c>
      <c r="F1667" s="116" t="s">
        <v>3109</v>
      </c>
      <c r="G1667" s="115" t="s">
        <v>9678</v>
      </c>
      <c r="H1667" s="118" t="s">
        <v>9643</v>
      </c>
      <c r="I1667" s="118" t="s">
        <v>2619</v>
      </c>
    </row>
    <row r="1668" spans="1:9" x14ac:dyDescent="0.2">
      <c r="A1668" s="117" t="s">
        <v>9632</v>
      </c>
      <c r="B1668" s="131" t="s">
        <v>9632</v>
      </c>
      <c r="C1668" s="117" t="s">
        <v>1686</v>
      </c>
      <c r="D1668" s="116" t="s">
        <v>9616</v>
      </c>
      <c r="E1668" s="116" t="s">
        <v>2614</v>
      </c>
      <c r="F1668" s="116" t="s">
        <v>2656</v>
      </c>
      <c r="G1668" s="115" t="s">
        <v>9631</v>
      </c>
      <c r="H1668" s="118" t="s">
        <v>9618</v>
      </c>
      <c r="I1668" s="118" t="s">
        <v>2619</v>
      </c>
    </row>
    <row r="1669" spans="1:9" x14ac:dyDescent="0.2">
      <c r="A1669" s="117" t="s">
        <v>12087</v>
      </c>
      <c r="B1669" s="131" t="s">
        <v>12087</v>
      </c>
      <c r="C1669" s="117" t="s">
        <v>1143</v>
      </c>
      <c r="D1669" s="116" t="s">
        <v>12086</v>
      </c>
      <c r="E1669" s="116" t="s">
        <v>2614</v>
      </c>
      <c r="F1669" s="116" t="s">
        <v>2615</v>
      </c>
      <c r="G1669" s="115" t="s">
        <v>294</v>
      </c>
      <c r="H1669" s="118" t="s">
        <v>12088</v>
      </c>
      <c r="I1669" s="118" t="s">
        <v>2619</v>
      </c>
    </row>
    <row r="1670" spans="1:9" x14ac:dyDescent="0.2">
      <c r="A1670" s="117" t="s">
        <v>12090</v>
      </c>
      <c r="B1670" s="131" t="s">
        <v>12090</v>
      </c>
      <c r="C1670" s="117" t="s">
        <v>1143</v>
      </c>
      <c r="D1670" s="116" t="s">
        <v>12086</v>
      </c>
      <c r="E1670" s="116" t="s">
        <v>2614</v>
      </c>
      <c r="F1670" s="116" t="s">
        <v>2620</v>
      </c>
      <c r="G1670" s="115" t="s">
        <v>12089</v>
      </c>
      <c r="H1670" s="118" t="s">
        <v>12088</v>
      </c>
      <c r="I1670" s="118" t="s">
        <v>2619</v>
      </c>
    </row>
    <row r="1671" spans="1:9" x14ac:dyDescent="0.2">
      <c r="A1671" s="117" t="s">
        <v>13143</v>
      </c>
      <c r="B1671" s="131" t="s">
        <v>13143</v>
      </c>
      <c r="C1671" s="117" t="s">
        <v>1144</v>
      </c>
      <c r="D1671" s="116" t="s">
        <v>13142</v>
      </c>
      <c r="E1671" s="116" t="s">
        <v>3116</v>
      </c>
      <c r="F1671" s="116" t="s">
        <v>2615</v>
      </c>
      <c r="G1671" s="115" t="s">
        <v>295</v>
      </c>
      <c r="H1671" s="118" t="s">
        <v>13144</v>
      </c>
      <c r="I1671" s="118" t="s">
        <v>2619</v>
      </c>
    </row>
    <row r="1672" spans="1:9" x14ac:dyDescent="0.2">
      <c r="A1672" s="117" t="s">
        <v>11428</v>
      </c>
      <c r="B1672" s="131" t="s">
        <v>11428</v>
      </c>
      <c r="C1672" s="117" t="s">
        <v>1145</v>
      </c>
      <c r="D1672" s="116" t="s">
        <v>11427</v>
      </c>
      <c r="E1672" s="116" t="s">
        <v>3056</v>
      </c>
      <c r="F1672" s="116" t="s">
        <v>2615</v>
      </c>
      <c r="G1672" s="115" t="s">
        <v>296</v>
      </c>
      <c r="H1672" s="118" t="s">
        <v>11429</v>
      </c>
      <c r="I1672" s="118" t="s">
        <v>2619</v>
      </c>
    </row>
    <row r="1673" spans="1:9" x14ac:dyDescent="0.2">
      <c r="A1673" s="117" t="s">
        <v>11431</v>
      </c>
      <c r="B1673" s="131" t="s">
        <v>11431</v>
      </c>
      <c r="C1673" s="117" t="s">
        <v>1145</v>
      </c>
      <c r="D1673" s="116" t="s">
        <v>11427</v>
      </c>
      <c r="E1673" s="116" t="s">
        <v>3056</v>
      </c>
      <c r="F1673" s="116" t="s">
        <v>2620</v>
      </c>
      <c r="G1673" s="115" t="s">
        <v>11430</v>
      </c>
      <c r="H1673" s="118" t="s">
        <v>11429</v>
      </c>
      <c r="I1673" s="118" t="s">
        <v>2619</v>
      </c>
    </row>
    <row r="1674" spans="1:9" x14ac:dyDescent="0.2">
      <c r="A1674" s="117" t="s">
        <v>4078</v>
      </c>
      <c r="B1674" s="131" t="s">
        <v>4078</v>
      </c>
      <c r="C1674" s="117" t="s">
        <v>893</v>
      </c>
      <c r="D1674" s="116" t="s">
        <v>4072</v>
      </c>
      <c r="E1674" s="116" t="s">
        <v>3415</v>
      </c>
      <c r="F1674" s="116" t="s">
        <v>2716</v>
      </c>
      <c r="G1674" s="115" t="s">
        <v>4077</v>
      </c>
      <c r="H1674" s="118" t="s">
        <v>4074</v>
      </c>
      <c r="I1674" s="118" t="s">
        <v>2619</v>
      </c>
    </row>
    <row r="1675" spans="1:9" x14ac:dyDescent="0.2">
      <c r="A1675" s="117" t="s">
        <v>13146</v>
      </c>
      <c r="B1675" s="131" t="s">
        <v>13146</v>
      </c>
      <c r="C1675" s="117" t="s">
        <v>1144</v>
      </c>
      <c r="D1675" s="116" t="s">
        <v>13142</v>
      </c>
      <c r="E1675" s="116" t="s">
        <v>3116</v>
      </c>
      <c r="F1675" s="116" t="s">
        <v>3164</v>
      </c>
      <c r="G1675" s="115" t="s">
        <v>13145</v>
      </c>
      <c r="H1675" s="118" t="s">
        <v>13144</v>
      </c>
      <c r="I1675" s="118" t="s">
        <v>2619</v>
      </c>
    </row>
    <row r="1676" spans="1:9" x14ac:dyDescent="0.2">
      <c r="A1676" s="117" t="s">
        <v>10748</v>
      </c>
      <c r="B1676" s="131" t="s">
        <v>10748</v>
      </c>
      <c r="C1676" s="117" t="s">
        <v>1146</v>
      </c>
      <c r="D1676" s="116" t="s">
        <v>10747</v>
      </c>
      <c r="E1676" s="116" t="s">
        <v>2614</v>
      </c>
      <c r="F1676" s="116" t="s">
        <v>2615</v>
      </c>
      <c r="G1676" s="115" t="s">
        <v>297</v>
      </c>
      <c r="H1676" s="118" t="s">
        <v>10749</v>
      </c>
      <c r="I1676" s="118" t="s">
        <v>2619</v>
      </c>
    </row>
    <row r="1677" spans="1:9" x14ac:dyDescent="0.2">
      <c r="A1677" s="117" t="s">
        <v>10753</v>
      </c>
      <c r="B1677" s="131" t="s">
        <v>10753</v>
      </c>
      <c r="C1677" s="117" t="s">
        <v>1146</v>
      </c>
      <c r="D1677" s="116" t="s">
        <v>10747</v>
      </c>
      <c r="E1677" s="116" t="s">
        <v>2614</v>
      </c>
      <c r="F1677" s="116" t="s">
        <v>2623</v>
      </c>
      <c r="G1677" s="115" t="s">
        <v>10752</v>
      </c>
      <c r="H1677" s="118" t="s">
        <v>10749</v>
      </c>
      <c r="I1677" s="118" t="s">
        <v>2619</v>
      </c>
    </row>
    <row r="1678" spans="1:9" x14ac:dyDescent="0.2">
      <c r="A1678" s="117" t="s">
        <v>10751</v>
      </c>
      <c r="B1678" s="131" t="s">
        <v>10751</v>
      </c>
      <c r="C1678" s="117" t="s">
        <v>1146</v>
      </c>
      <c r="D1678" s="116" t="s">
        <v>10747</v>
      </c>
      <c r="E1678" s="116" t="s">
        <v>2614</v>
      </c>
      <c r="F1678" s="116" t="s">
        <v>2620</v>
      </c>
      <c r="G1678" s="115" t="s">
        <v>10750</v>
      </c>
      <c r="H1678" s="118" t="s">
        <v>10749</v>
      </c>
      <c r="I1678" s="118" t="s">
        <v>2619</v>
      </c>
    </row>
    <row r="1679" spans="1:9" x14ac:dyDescent="0.2">
      <c r="A1679" s="117" t="s">
        <v>4085</v>
      </c>
      <c r="B1679" s="131" t="s">
        <v>4085</v>
      </c>
      <c r="C1679" s="117" t="s">
        <v>893</v>
      </c>
      <c r="D1679" s="116" t="s">
        <v>4072</v>
      </c>
      <c r="E1679" s="116" t="s">
        <v>3415</v>
      </c>
      <c r="F1679" s="116" t="s">
        <v>2674</v>
      </c>
      <c r="G1679" s="115" t="s">
        <v>4084</v>
      </c>
      <c r="H1679" s="118" t="s">
        <v>4074</v>
      </c>
      <c r="I1679" s="118" t="s">
        <v>2619</v>
      </c>
    </row>
    <row r="1680" spans="1:9" x14ac:dyDescent="0.2">
      <c r="A1680" s="117" t="s">
        <v>12031</v>
      </c>
      <c r="B1680" s="131" t="s">
        <v>12031</v>
      </c>
      <c r="C1680" s="117" t="s">
        <v>1177</v>
      </c>
      <c r="D1680" s="116" t="s">
        <v>12016</v>
      </c>
      <c r="E1680" s="116" t="s">
        <v>2614</v>
      </c>
      <c r="F1680" s="116" t="s">
        <v>2734</v>
      </c>
      <c r="G1680" s="115" t="s">
        <v>12030</v>
      </c>
      <c r="H1680" s="118" t="s">
        <v>12032</v>
      </c>
      <c r="I1680" s="118" t="s">
        <v>2619</v>
      </c>
    </row>
    <row r="1681" spans="1:9" x14ac:dyDescent="0.2">
      <c r="A1681" s="117" t="s">
        <v>11002</v>
      </c>
      <c r="B1681" s="131" t="s">
        <v>11002</v>
      </c>
      <c r="C1681" s="117" t="s">
        <v>1147</v>
      </c>
      <c r="D1681" s="116" t="s">
        <v>10998</v>
      </c>
      <c r="E1681" s="116" t="s">
        <v>3415</v>
      </c>
      <c r="F1681" s="116" t="s">
        <v>2716</v>
      </c>
      <c r="G1681" s="115" t="s">
        <v>11001</v>
      </c>
      <c r="H1681" s="118" t="s">
        <v>11000</v>
      </c>
      <c r="I1681" s="118" t="s">
        <v>2619</v>
      </c>
    </row>
    <row r="1682" spans="1:9" x14ac:dyDescent="0.2">
      <c r="A1682" s="117" t="s">
        <v>10999</v>
      </c>
      <c r="B1682" s="131" t="s">
        <v>10999</v>
      </c>
      <c r="C1682" s="117" t="s">
        <v>1147</v>
      </c>
      <c r="D1682" s="116" t="s">
        <v>10998</v>
      </c>
      <c r="E1682" s="116" t="s">
        <v>3415</v>
      </c>
      <c r="F1682" s="116" t="s">
        <v>2615</v>
      </c>
      <c r="G1682" s="115" t="s">
        <v>298</v>
      </c>
      <c r="H1682" s="118" t="s">
        <v>11000</v>
      </c>
      <c r="I1682" s="118" t="s">
        <v>2619</v>
      </c>
    </row>
    <row r="1683" spans="1:9" x14ac:dyDescent="0.2">
      <c r="A1683" s="117" t="s">
        <v>6925</v>
      </c>
      <c r="B1683" s="131" t="s">
        <v>6925</v>
      </c>
      <c r="C1683" s="117" t="s">
        <v>992</v>
      </c>
      <c r="D1683" s="116" t="s">
        <v>6091</v>
      </c>
      <c r="E1683" s="116" t="s">
        <v>3150</v>
      </c>
      <c r="F1683" s="116" t="s">
        <v>6923</v>
      </c>
      <c r="G1683" s="115" t="s">
        <v>6924</v>
      </c>
      <c r="H1683" s="118" t="s">
        <v>6097</v>
      </c>
      <c r="I1683" s="118" t="s">
        <v>2619</v>
      </c>
    </row>
    <row r="1684" spans="1:9" x14ac:dyDescent="0.2">
      <c r="A1684" s="117" t="s">
        <v>3368</v>
      </c>
      <c r="B1684" s="131" t="s">
        <v>3368</v>
      </c>
      <c r="C1684" s="117" t="s">
        <v>1412</v>
      </c>
      <c r="D1684" s="116" t="s">
        <v>3333</v>
      </c>
      <c r="E1684" s="116" t="s">
        <v>3116</v>
      </c>
      <c r="F1684" s="116" t="s">
        <v>3106</v>
      </c>
      <c r="G1684" s="115" t="s">
        <v>3367</v>
      </c>
      <c r="H1684" s="118" t="s">
        <v>3336</v>
      </c>
      <c r="I1684" s="118" t="s">
        <v>2619</v>
      </c>
    </row>
    <row r="1685" spans="1:9" x14ac:dyDescent="0.2">
      <c r="A1685" s="117" t="s">
        <v>8284</v>
      </c>
      <c r="B1685" s="131" t="s">
        <v>8284</v>
      </c>
      <c r="C1685" s="117" t="s">
        <v>1514</v>
      </c>
      <c r="D1685" s="116" t="s">
        <v>8280</v>
      </c>
      <c r="E1685" s="116" t="s">
        <v>3116</v>
      </c>
      <c r="F1685" s="116" t="s">
        <v>2716</v>
      </c>
      <c r="G1685" s="115" t="s">
        <v>8283</v>
      </c>
      <c r="H1685" s="118" t="s">
        <v>8282</v>
      </c>
      <c r="I1685" s="118" t="s">
        <v>2619</v>
      </c>
    </row>
    <row r="1686" spans="1:9" x14ac:dyDescent="0.2">
      <c r="A1686" s="117" t="s">
        <v>11035</v>
      </c>
      <c r="B1686" s="131" t="s">
        <v>11035</v>
      </c>
      <c r="C1686" s="117" t="s">
        <v>1148</v>
      </c>
      <c r="D1686" s="116" t="s">
        <v>11034</v>
      </c>
      <c r="E1686" s="116" t="s">
        <v>3116</v>
      </c>
      <c r="F1686" s="116" t="s">
        <v>2615</v>
      </c>
      <c r="G1686" s="115" t="s">
        <v>299</v>
      </c>
      <c r="H1686" s="118" t="s">
        <v>11036</v>
      </c>
      <c r="I1686" s="118" t="s">
        <v>2619</v>
      </c>
    </row>
    <row r="1687" spans="1:9" x14ac:dyDescent="0.2">
      <c r="A1687" s="117" t="s">
        <v>11451</v>
      </c>
      <c r="B1687" s="131" t="s">
        <v>11451</v>
      </c>
      <c r="C1687" s="117" t="s">
        <v>1149</v>
      </c>
      <c r="D1687" s="116" t="s">
        <v>11447</v>
      </c>
      <c r="E1687" s="116" t="s">
        <v>3056</v>
      </c>
      <c r="F1687" s="116" t="s">
        <v>2620</v>
      </c>
      <c r="G1687" s="115" t="s">
        <v>11450</v>
      </c>
      <c r="H1687" s="118" t="s">
        <v>11449</v>
      </c>
      <c r="I1687" s="118" t="s">
        <v>2619</v>
      </c>
    </row>
    <row r="1688" spans="1:9" x14ac:dyDescent="0.2">
      <c r="A1688" s="117" t="s">
        <v>11448</v>
      </c>
      <c r="B1688" s="131" t="s">
        <v>11448</v>
      </c>
      <c r="C1688" s="117" t="s">
        <v>1149</v>
      </c>
      <c r="D1688" s="116" t="s">
        <v>11447</v>
      </c>
      <c r="E1688" s="116" t="s">
        <v>3056</v>
      </c>
      <c r="F1688" s="116" t="s">
        <v>2615</v>
      </c>
      <c r="G1688" s="115" t="s">
        <v>300</v>
      </c>
      <c r="H1688" s="118" t="s">
        <v>11449</v>
      </c>
      <c r="I1688" s="118" t="s">
        <v>2619</v>
      </c>
    </row>
    <row r="1689" spans="1:9" x14ac:dyDescent="0.2">
      <c r="A1689" s="117" t="s">
        <v>11054</v>
      </c>
      <c r="B1689" s="131" t="s">
        <v>11054</v>
      </c>
      <c r="C1689" s="117" t="s">
        <v>1148</v>
      </c>
      <c r="D1689" s="116" t="s">
        <v>11034</v>
      </c>
      <c r="E1689" s="116" t="s">
        <v>3116</v>
      </c>
      <c r="F1689" s="116" t="s">
        <v>3022</v>
      </c>
      <c r="G1689" s="115" t="s">
        <v>11053</v>
      </c>
      <c r="H1689" s="118" t="s">
        <v>11036</v>
      </c>
      <c r="I1689" s="118" t="s">
        <v>2619</v>
      </c>
    </row>
    <row r="1690" spans="1:9" x14ac:dyDescent="0.2">
      <c r="A1690" s="117" t="s">
        <v>11038</v>
      </c>
      <c r="B1690" s="131" t="s">
        <v>11038</v>
      </c>
      <c r="C1690" s="117" t="s">
        <v>1148</v>
      </c>
      <c r="D1690" s="116" t="s">
        <v>11034</v>
      </c>
      <c r="E1690" s="116" t="s">
        <v>3116</v>
      </c>
      <c r="F1690" s="116" t="s">
        <v>2638</v>
      </c>
      <c r="G1690" s="115" t="s">
        <v>11037</v>
      </c>
      <c r="H1690" s="118" t="s">
        <v>11036</v>
      </c>
      <c r="I1690" s="118" t="s">
        <v>2619</v>
      </c>
    </row>
    <row r="1691" spans="1:9" x14ac:dyDescent="0.2">
      <c r="A1691" s="117" t="s">
        <v>11453</v>
      </c>
      <c r="B1691" s="131" t="s">
        <v>11453</v>
      </c>
      <c r="C1691" s="117" t="s">
        <v>1149</v>
      </c>
      <c r="D1691" s="116" t="s">
        <v>11447</v>
      </c>
      <c r="E1691" s="116" t="s">
        <v>3056</v>
      </c>
      <c r="F1691" s="116" t="s">
        <v>2722</v>
      </c>
      <c r="G1691" s="115" t="s">
        <v>11452</v>
      </c>
      <c r="H1691" s="118" t="s">
        <v>11454</v>
      </c>
      <c r="I1691" s="118" t="s">
        <v>2619</v>
      </c>
    </row>
    <row r="1692" spans="1:9" x14ac:dyDescent="0.2">
      <c r="A1692" s="117" t="s">
        <v>9287</v>
      </c>
      <c r="B1692" s="131" t="s">
        <v>9287</v>
      </c>
      <c r="C1692" s="117" t="s">
        <v>1150</v>
      </c>
      <c r="D1692" s="116" t="s">
        <v>9286</v>
      </c>
      <c r="E1692" s="116" t="s">
        <v>2614</v>
      </c>
      <c r="F1692" s="116" t="s">
        <v>2615</v>
      </c>
      <c r="G1692" s="115" t="s">
        <v>301</v>
      </c>
      <c r="H1692" s="118" t="s">
        <v>9288</v>
      </c>
      <c r="I1692" s="118" t="s">
        <v>2619</v>
      </c>
    </row>
    <row r="1693" spans="1:9" x14ac:dyDescent="0.2">
      <c r="A1693" s="117" t="s">
        <v>9290</v>
      </c>
      <c r="B1693" s="131" t="s">
        <v>9290</v>
      </c>
      <c r="C1693" s="117" t="s">
        <v>1150</v>
      </c>
      <c r="D1693" s="116" t="s">
        <v>9286</v>
      </c>
      <c r="E1693" s="116" t="s">
        <v>2614</v>
      </c>
      <c r="F1693" s="116" t="s">
        <v>2663</v>
      </c>
      <c r="G1693" s="115" t="s">
        <v>9289</v>
      </c>
      <c r="H1693" s="118" t="s">
        <v>9288</v>
      </c>
      <c r="I1693" s="118" t="s">
        <v>2619</v>
      </c>
    </row>
    <row r="1694" spans="1:9" x14ac:dyDescent="0.2">
      <c r="A1694" s="117" t="s">
        <v>7339</v>
      </c>
      <c r="B1694" s="131" t="s">
        <v>7339</v>
      </c>
      <c r="C1694" s="117" t="s">
        <v>992</v>
      </c>
      <c r="D1694" s="116" t="s">
        <v>6091</v>
      </c>
      <c r="E1694" s="116" t="s">
        <v>3150</v>
      </c>
      <c r="F1694" s="116" t="s">
        <v>7337</v>
      </c>
      <c r="G1694" s="115" t="s">
        <v>7338</v>
      </c>
      <c r="H1694" s="118" t="s">
        <v>6097</v>
      </c>
      <c r="I1694" s="118" t="s">
        <v>2619</v>
      </c>
    </row>
    <row r="1695" spans="1:9" x14ac:dyDescent="0.2">
      <c r="A1695" s="117" t="s">
        <v>3542</v>
      </c>
      <c r="B1695" s="131" t="s">
        <v>3542</v>
      </c>
      <c r="C1695" s="117" t="s">
        <v>1675</v>
      </c>
      <c r="D1695" s="116" t="s">
        <v>3534</v>
      </c>
      <c r="E1695" s="116" t="s">
        <v>3415</v>
      </c>
      <c r="F1695" s="116" t="s">
        <v>2623</v>
      </c>
      <c r="G1695" s="115" t="s">
        <v>3541</v>
      </c>
      <c r="H1695" s="118" t="s">
        <v>3536</v>
      </c>
      <c r="I1695" s="118" t="s">
        <v>2619</v>
      </c>
    </row>
    <row r="1696" spans="1:9" x14ac:dyDescent="0.2">
      <c r="A1696" s="117" t="s">
        <v>6927</v>
      </c>
      <c r="B1696" s="131" t="s">
        <v>6927</v>
      </c>
      <c r="C1696" s="117" t="s">
        <v>992</v>
      </c>
      <c r="D1696" s="116" t="s">
        <v>6091</v>
      </c>
      <c r="E1696" s="116" t="s">
        <v>3150</v>
      </c>
      <c r="F1696" s="116" t="s">
        <v>6926</v>
      </c>
      <c r="G1696" s="115" t="s">
        <v>3541</v>
      </c>
      <c r="H1696" s="118" t="s">
        <v>6097</v>
      </c>
      <c r="I1696" s="118" t="s">
        <v>2619</v>
      </c>
    </row>
    <row r="1697" spans="1:9" x14ac:dyDescent="0.2">
      <c r="A1697" s="117" t="s">
        <v>6572</v>
      </c>
      <c r="B1697" s="131" t="s">
        <v>6572</v>
      </c>
      <c r="C1697" s="117" t="s">
        <v>992</v>
      </c>
      <c r="D1697" s="116" t="s">
        <v>6091</v>
      </c>
      <c r="E1697" s="116" t="s">
        <v>3150</v>
      </c>
      <c r="F1697" s="116" t="s">
        <v>6570</v>
      </c>
      <c r="G1697" s="115" t="s">
        <v>6571</v>
      </c>
      <c r="H1697" s="118" t="s">
        <v>6097</v>
      </c>
      <c r="I1697" s="118" t="s">
        <v>2619</v>
      </c>
    </row>
    <row r="1698" spans="1:9" x14ac:dyDescent="0.2">
      <c r="A1698" s="117" t="s">
        <v>11483</v>
      </c>
      <c r="B1698" s="131" t="s">
        <v>11483</v>
      </c>
      <c r="C1698" s="117" t="s">
        <v>1372</v>
      </c>
      <c r="D1698" s="116" t="s">
        <v>11465</v>
      </c>
      <c r="E1698" s="116" t="s">
        <v>2614</v>
      </c>
      <c r="F1698" s="116" t="s">
        <v>4086</v>
      </c>
      <c r="G1698" s="115" t="s">
        <v>11482</v>
      </c>
      <c r="I1698" s="118" t="s">
        <v>2619</v>
      </c>
    </row>
    <row r="1699" spans="1:9" x14ac:dyDescent="0.2">
      <c r="A1699" s="117" t="s">
        <v>3474</v>
      </c>
      <c r="B1699" s="131" t="s">
        <v>3474</v>
      </c>
      <c r="C1699" s="117" t="s">
        <v>1381</v>
      </c>
      <c r="D1699" s="116" t="s">
        <v>3467</v>
      </c>
      <c r="E1699" s="116" t="s">
        <v>3415</v>
      </c>
      <c r="F1699" s="116" t="s">
        <v>2623</v>
      </c>
      <c r="G1699" s="115" t="s">
        <v>3473</v>
      </c>
      <c r="H1699" s="118" t="s">
        <v>3469</v>
      </c>
      <c r="I1699" s="118" t="s">
        <v>2619</v>
      </c>
    </row>
    <row r="1700" spans="1:9" x14ac:dyDescent="0.2">
      <c r="A1700" s="117" t="s">
        <v>5030</v>
      </c>
      <c r="B1700" s="131" t="s">
        <v>5030</v>
      </c>
      <c r="C1700" s="117" t="s">
        <v>983</v>
      </c>
      <c r="D1700" s="116" t="s">
        <v>5016</v>
      </c>
      <c r="E1700" s="116" t="s">
        <v>3415</v>
      </c>
      <c r="F1700" s="116" t="s">
        <v>2674</v>
      </c>
      <c r="G1700" s="115" t="s">
        <v>3473</v>
      </c>
      <c r="H1700" s="118" t="s">
        <v>5023</v>
      </c>
      <c r="I1700" s="118" t="s">
        <v>2619</v>
      </c>
    </row>
    <row r="1701" spans="1:9" x14ac:dyDescent="0.2">
      <c r="A1701" s="117" t="s">
        <v>3437</v>
      </c>
      <c r="B1701" s="131" t="s">
        <v>3437</v>
      </c>
      <c r="C1701" s="117" t="s">
        <v>866</v>
      </c>
      <c r="D1701" s="116" t="s">
        <v>3426</v>
      </c>
      <c r="E1701" s="116" t="s">
        <v>3415</v>
      </c>
      <c r="F1701" s="116" t="s">
        <v>2669</v>
      </c>
      <c r="G1701" s="115" t="s">
        <v>3436</v>
      </c>
      <c r="H1701" s="118" t="s">
        <v>3428</v>
      </c>
      <c r="I1701" s="118" t="s">
        <v>2619</v>
      </c>
    </row>
    <row r="1702" spans="1:9" x14ac:dyDescent="0.2">
      <c r="A1702" s="117" t="s">
        <v>8598</v>
      </c>
      <c r="B1702" s="131" t="s">
        <v>8598</v>
      </c>
      <c r="C1702" s="117" t="s">
        <v>1220</v>
      </c>
      <c r="D1702" s="116" t="s">
        <v>8590</v>
      </c>
      <c r="E1702" s="116" t="s">
        <v>3415</v>
      </c>
      <c r="F1702" s="116" t="s">
        <v>2641</v>
      </c>
      <c r="G1702" s="115" t="s">
        <v>8597</v>
      </c>
      <c r="H1702" s="118" t="s">
        <v>8592</v>
      </c>
      <c r="I1702" s="118" t="s">
        <v>2619</v>
      </c>
    </row>
    <row r="1703" spans="1:9" x14ac:dyDescent="0.2">
      <c r="A1703" s="117" t="s">
        <v>6930</v>
      </c>
      <c r="B1703" s="131" t="s">
        <v>6930</v>
      </c>
      <c r="C1703" s="117" t="s">
        <v>992</v>
      </c>
      <c r="D1703" s="116" t="s">
        <v>6091</v>
      </c>
      <c r="E1703" s="116" t="s">
        <v>3150</v>
      </c>
      <c r="F1703" s="116" t="s">
        <v>6928</v>
      </c>
      <c r="G1703" s="115" t="s">
        <v>6929</v>
      </c>
      <c r="H1703" s="118" t="s">
        <v>6097</v>
      </c>
      <c r="I1703" s="118" t="s">
        <v>2619</v>
      </c>
    </row>
    <row r="1704" spans="1:9" x14ac:dyDescent="0.2">
      <c r="A1704" s="117" t="s">
        <v>11874</v>
      </c>
      <c r="B1704" s="131" t="s">
        <v>11874</v>
      </c>
      <c r="C1704" s="117" t="s">
        <v>1151</v>
      </c>
      <c r="D1704" s="116" t="s">
        <v>11873</v>
      </c>
      <c r="E1704" s="116" t="s">
        <v>2614</v>
      </c>
      <c r="F1704" s="116" t="s">
        <v>2615</v>
      </c>
      <c r="G1704" s="115" t="s">
        <v>302</v>
      </c>
      <c r="H1704" s="118" t="s">
        <v>11875</v>
      </c>
      <c r="I1704" s="118" t="s">
        <v>2619</v>
      </c>
    </row>
    <row r="1705" spans="1:9" x14ac:dyDescent="0.2">
      <c r="A1705" s="117" t="s">
        <v>11879</v>
      </c>
      <c r="B1705" s="131" t="s">
        <v>11879</v>
      </c>
      <c r="C1705" s="117" t="s">
        <v>1151</v>
      </c>
      <c r="D1705" s="116" t="s">
        <v>11873</v>
      </c>
      <c r="E1705" s="116" t="s">
        <v>2614</v>
      </c>
      <c r="F1705" s="116" t="s">
        <v>2641</v>
      </c>
      <c r="G1705" s="115" t="s">
        <v>11878</v>
      </c>
      <c r="H1705" s="118" t="s">
        <v>11875</v>
      </c>
      <c r="I1705" s="118" t="s">
        <v>2619</v>
      </c>
    </row>
    <row r="1706" spans="1:9" x14ac:dyDescent="0.2">
      <c r="A1706" s="117" t="s">
        <v>11877</v>
      </c>
      <c r="B1706" s="131" t="s">
        <v>11877</v>
      </c>
      <c r="C1706" s="117" t="s">
        <v>1151</v>
      </c>
      <c r="D1706" s="116" t="s">
        <v>11873</v>
      </c>
      <c r="E1706" s="116" t="s">
        <v>2614</v>
      </c>
      <c r="F1706" s="116" t="s">
        <v>2620</v>
      </c>
      <c r="G1706" s="115" t="s">
        <v>11876</v>
      </c>
      <c r="H1706" s="118" t="s">
        <v>11875</v>
      </c>
      <c r="I1706" s="118" t="s">
        <v>2619</v>
      </c>
    </row>
    <row r="1707" spans="1:9" x14ac:dyDescent="0.2">
      <c r="A1707" s="117" t="s">
        <v>10405</v>
      </c>
      <c r="B1707" s="131" t="s">
        <v>10405</v>
      </c>
      <c r="C1707" s="117" t="s">
        <v>877</v>
      </c>
      <c r="D1707" s="116" t="s">
        <v>10384</v>
      </c>
      <c r="E1707" s="116" t="s">
        <v>2660</v>
      </c>
      <c r="F1707" s="116" t="s">
        <v>2656</v>
      </c>
      <c r="G1707" s="115" t="s">
        <v>10404</v>
      </c>
      <c r="H1707" s="118" t="s">
        <v>10386</v>
      </c>
      <c r="I1707" s="118" t="s">
        <v>2619</v>
      </c>
    </row>
    <row r="1708" spans="1:9" x14ac:dyDescent="0.2">
      <c r="A1708" s="117" t="s">
        <v>13309</v>
      </c>
      <c r="B1708" s="131" t="s">
        <v>13309</v>
      </c>
      <c r="C1708" s="117" t="s">
        <v>1152</v>
      </c>
      <c r="D1708" s="116" t="s">
        <v>13308</v>
      </c>
      <c r="E1708" s="116" t="s">
        <v>2614</v>
      </c>
      <c r="F1708" s="116" t="s">
        <v>2615</v>
      </c>
      <c r="G1708" s="115" t="s">
        <v>303</v>
      </c>
      <c r="H1708" s="118" t="s">
        <v>13310</v>
      </c>
      <c r="I1708" s="118" t="s">
        <v>2619</v>
      </c>
    </row>
    <row r="1709" spans="1:9" x14ac:dyDescent="0.2">
      <c r="A1709" s="117" t="s">
        <v>13314</v>
      </c>
      <c r="B1709" s="131" t="s">
        <v>13314</v>
      </c>
      <c r="C1709" s="117" t="s">
        <v>1152</v>
      </c>
      <c r="D1709" s="116" t="s">
        <v>13308</v>
      </c>
      <c r="E1709" s="116" t="s">
        <v>2614</v>
      </c>
      <c r="F1709" s="116" t="s">
        <v>2716</v>
      </c>
      <c r="G1709" s="115" t="s">
        <v>13313</v>
      </c>
      <c r="H1709" s="118" t="s">
        <v>13310</v>
      </c>
      <c r="I1709" s="118" t="s">
        <v>2619</v>
      </c>
    </row>
    <row r="1710" spans="1:9" x14ac:dyDescent="0.2">
      <c r="A1710" s="117" t="s">
        <v>13312</v>
      </c>
      <c r="B1710" s="131" t="s">
        <v>13312</v>
      </c>
      <c r="C1710" s="117" t="s">
        <v>1152</v>
      </c>
      <c r="D1710" s="116" t="s">
        <v>13308</v>
      </c>
      <c r="E1710" s="116" t="s">
        <v>2614</v>
      </c>
      <c r="F1710" s="116" t="s">
        <v>2620</v>
      </c>
      <c r="G1710" s="115" t="s">
        <v>13311</v>
      </c>
      <c r="H1710" s="118" t="s">
        <v>13310</v>
      </c>
      <c r="I1710" s="118" t="s">
        <v>2619</v>
      </c>
    </row>
    <row r="1711" spans="1:9" x14ac:dyDescent="0.2">
      <c r="A1711" s="117" t="s">
        <v>2864</v>
      </c>
      <c r="B1711" s="131" t="s">
        <v>2864</v>
      </c>
      <c r="C1711" s="117" t="s">
        <v>913</v>
      </c>
      <c r="D1711" s="116" t="s">
        <v>2856</v>
      </c>
      <c r="E1711" s="116" t="s">
        <v>2614</v>
      </c>
      <c r="F1711" s="116" t="s">
        <v>2641</v>
      </c>
      <c r="G1711" s="115" t="s">
        <v>2863</v>
      </c>
      <c r="H1711" s="118" t="s">
        <v>2860</v>
      </c>
      <c r="I1711" s="118" t="s">
        <v>2619</v>
      </c>
    </row>
    <row r="1712" spans="1:9" x14ac:dyDescent="0.2">
      <c r="A1712" s="117" t="s">
        <v>2862</v>
      </c>
      <c r="B1712" s="131" t="s">
        <v>2862</v>
      </c>
      <c r="C1712" s="117" t="s">
        <v>913</v>
      </c>
      <c r="D1712" s="116" t="s">
        <v>2856</v>
      </c>
      <c r="E1712" s="116" t="s">
        <v>2614</v>
      </c>
      <c r="F1712" s="116" t="s">
        <v>2694</v>
      </c>
      <c r="G1712" s="115" t="s">
        <v>2861</v>
      </c>
      <c r="I1712" s="118" t="s">
        <v>2619</v>
      </c>
    </row>
    <row r="1713" spans="1:9" x14ac:dyDescent="0.2">
      <c r="A1713" s="117" t="s">
        <v>4830</v>
      </c>
      <c r="B1713" s="131" t="s">
        <v>4830</v>
      </c>
      <c r="C1713" s="117" t="s">
        <v>1557</v>
      </c>
      <c r="D1713" s="116" t="s">
        <v>4824</v>
      </c>
      <c r="E1713" s="116" t="s">
        <v>3415</v>
      </c>
      <c r="F1713" s="116" t="s">
        <v>2716</v>
      </c>
      <c r="G1713" s="115" t="s">
        <v>4829</v>
      </c>
      <c r="H1713" s="118" t="s">
        <v>4826</v>
      </c>
      <c r="I1713" s="118" t="s">
        <v>2619</v>
      </c>
    </row>
    <row r="1714" spans="1:9" x14ac:dyDescent="0.2">
      <c r="A1714" s="117" t="s">
        <v>11116</v>
      </c>
      <c r="B1714" s="131" t="s">
        <v>11116</v>
      </c>
      <c r="C1714" s="117" t="s">
        <v>1647</v>
      </c>
      <c r="D1714" s="116" t="s">
        <v>11077</v>
      </c>
      <c r="E1714" s="116" t="s">
        <v>2614</v>
      </c>
      <c r="F1714" s="116" t="s">
        <v>2818</v>
      </c>
      <c r="G1714" s="115" t="s">
        <v>4829</v>
      </c>
      <c r="H1714" s="118" t="s">
        <v>11117</v>
      </c>
      <c r="I1714" s="118" t="s">
        <v>2619</v>
      </c>
    </row>
    <row r="1715" spans="1:9" x14ac:dyDescent="0.2">
      <c r="A1715" s="117" t="s">
        <v>12410</v>
      </c>
      <c r="B1715" s="131" t="s">
        <v>12410</v>
      </c>
      <c r="C1715" s="117" t="s">
        <v>1684</v>
      </c>
      <c r="D1715" s="116" t="s">
        <v>12393</v>
      </c>
      <c r="E1715" s="116" t="s">
        <v>2614</v>
      </c>
      <c r="F1715" s="116" t="s">
        <v>2669</v>
      </c>
      <c r="G1715" s="115" t="s">
        <v>4829</v>
      </c>
      <c r="H1715" s="118" t="s">
        <v>12411</v>
      </c>
      <c r="I1715" s="118" t="s">
        <v>2619</v>
      </c>
    </row>
    <row r="1716" spans="1:9" x14ac:dyDescent="0.2">
      <c r="A1716" s="117" t="s">
        <v>3201</v>
      </c>
      <c r="B1716" s="131" t="s">
        <v>3201</v>
      </c>
      <c r="C1716" s="117" t="s">
        <v>1509</v>
      </c>
      <c r="D1716" s="116" t="s">
        <v>3149</v>
      </c>
      <c r="E1716" s="116" t="s">
        <v>3150</v>
      </c>
      <c r="F1716" s="116" t="s">
        <v>3199</v>
      </c>
      <c r="G1716" s="115" t="s">
        <v>3200</v>
      </c>
      <c r="H1716" s="118" t="s">
        <v>3152</v>
      </c>
      <c r="I1716" s="118" t="s">
        <v>2619</v>
      </c>
    </row>
    <row r="1717" spans="1:9" x14ac:dyDescent="0.2">
      <c r="A1717" s="117" t="s">
        <v>5707</v>
      </c>
      <c r="B1717" s="131" t="s">
        <v>5707</v>
      </c>
      <c r="C1717" s="117" t="s">
        <v>962</v>
      </c>
      <c r="D1717" s="116" t="s">
        <v>5699</v>
      </c>
      <c r="E1717" s="116" t="s">
        <v>2614</v>
      </c>
      <c r="F1717" s="116" t="s">
        <v>2716</v>
      </c>
      <c r="G1717" s="115" t="s">
        <v>5706</v>
      </c>
      <c r="H1717" s="118" t="s">
        <v>5701</v>
      </c>
      <c r="I1717" s="118" t="s">
        <v>2619</v>
      </c>
    </row>
    <row r="1718" spans="1:9" x14ac:dyDescent="0.2">
      <c r="A1718" s="117" t="s">
        <v>6933</v>
      </c>
      <c r="B1718" s="131" t="s">
        <v>6933</v>
      </c>
      <c r="C1718" s="117" t="s">
        <v>992</v>
      </c>
      <c r="D1718" s="116" t="s">
        <v>6091</v>
      </c>
      <c r="E1718" s="116" t="s">
        <v>3150</v>
      </c>
      <c r="F1718" s="116" t="s">
        <v>6931</v>
      </c>
      <c r="G1718" s="115" t="s">
        <v>6932</v>
      </c>
      <c r="H1718" s="118" t="s">
        <v>6097</v>
      </c>
      <c r="I1718" s="118" t="s">
        <v>2619</v>
      </c>
    </row>
    <row r="1719" spans="1:9" x14ac:dyDescent="0.2">
      <c r="A1719" s="117" t="s">
        <v>6936</v>
      </c>
      <c r="B1719" s="131" t="s">
        <v>6936</v>
      </c>
      <c r="C1719" s="117" t="s">
        <v>992</v>
      </c>
      <c r="D1719" s="116" t="s">
        <v>6091</v>
      </c>
      <c r="E1719" s="116" t="s">
        <v>3150</v>
      </c>
      <c r="F1719" s="116" t="s">
        <v>6934</v>
      </c>
      <c r="G1719" s="115" t="s">
        <v>6935</v>
      </c>
      <c r="H1719" s="118" t="s">
        <v>6097</v>
      </c>
      <c r="I1719" s="118" t="s">
        <v>2619</v>
      </c>
    </row>
    <row r="1720" spans="1:9" x14ac:dyDescent="0.2">
      <c r="A1720" s="117" t="s">
        <v>2800</v>
      </c>
      <c r="B1720" s="131" t="s">
        <v>2800</v>
      </c>
      <c r="C1720" s="117" t="s">
        <v>1153</v>
      </c>
      <c r="D1720" s="116" t="s">
        <v>2799</v>
      </c>
      <c r="E1720" s="116" t="s">
        <v>2614</v>
      </c>
      <c r="F1720" s="116" t="s">
        <v>2615</v>
      </c>
      <c r="G1720" s="115" t="s">
        <v>304</v>
      </c>
      <c r="H1720" s="118" t="s">
        <v>2801</v>
      </c>
      <c r="I1720" s="118" t="s">
        <v>2619</v>
      </c>
    </row>
    <row r="1721" spans="1:9" x14ac:dyDescent="0.2">
      <c r="A1721" s="117" t="s">
        <v>2803</v>
      </c>
      <c r="B1721" s="131" t="s">
        <v>2803</v>
      </c>
      <c r="C1721" s="117" t="s">
        <v>1153</v>
      </c>
      <c r="D1721" s="116" t="s">
        <v>2799</v>
      </c>
      <c r="E1721" s="116" t="s">
        <v>2614</v>
      </c>
      <c r="F1721" s="116" t="s">
        <v>2722</v>
      </c>
      <c r="G1721" s="115" t="s">
        <v>2802</v>
      </c>
      <c r="H1721" s="118" t="s">
        <v>2801</v>
      </c>
      <c r="I1721" s="118" t="s">
        <v>2619</v>
      </c>
    </row>
    <row r="1722" spans="1:9" x14ac:dyDescent="0.2">
      <c r="A1722" s="117" t="s">
        <v>2805</v>
      </c>
      <c r="B1722" s="131" t="s">
        <v>2805</v>
      </c>
      <c r="C1722" s="117" t="s">
        <v>1153</v>
      </c>
      <c r="D1722" s="116" t="s">
        <v>2799</v>
      </c>
      <c r="E1722" s="116" t="s">
        <v>2614</v>
      </c>
      <c r="F1722" s="116" t="s">
        <v>2694</v>
      </c>
      <c r="G1722" s="115" t="s">
        <v>2804</v>
      </c>
      <c r="H1722" s="118" t="s">
        <v>2801</v>
      </c>
      <c r="I1722" s="118" t="s">
        <v>2619</v>
      </c>
    </row>
    <row r="1723" spans="1:9" x14ac:dyDescent="0.2">
      <c r="A1723" s="117" t="s">
        <v>2807</v>
      </c>
      <c r="B1723" s="131" t="s">
        <v>2807</v>
      </c>
      <c r="C1723" s="117" t="s">
        <v>1153</v>
      </c>
      <c r="D1723" s="116" t="s">
        <v>2799</v>
      </c>
      <c r="E1723" s="116" t="s">
        <v>2614</v>
      </c>
      <c r="F1723" s="116" t="s">
        <v>2716</v>
      </c>
      <c r="G1723" s="115" t="s">
        <v>2806</v>
      </c>
      <c r="H1723" s="118" t="s">
        <v>2801</v>
      </c>
      <c r="I1723" s="118" t="s">
        <v>2619</v>
      </c>
    </row>
    <row r="1724" spans="1:9" x14ac:dyDescent="0.2">
      <c r="A1724" s="117" t="s">
        <v>12103</v>
      </c>
      <c r="B1724" s="131" t="s">
        <v>12103</v>
      </c>
      <c r="C1724" s="117" t="s">
        <v>1143</v>
      </c>
      <c r="D1724" s="116" t="s">
        <v>12086</v>
      </c>
      <c r="E1724" s="116" t="s">
        <v>2614</v>
      </c>
      <c r="F1724" s="116" t="s">
        <v>3193</v>
      </c>
      <c r="G1724" s="115" t="s">
        <v>12102</v>
      </c>
      <c r="I1724" s="118" t="s">
        <v>2619</v>
      </c>
    </row>
    <row r="1725" spans="1:9" x14ac:dyDescent="0.2">
      <c r="A1725" s="117" t="s">
        <v>6939</v>
      </c>
      <c r="B1725" s="131" t="s">
        <v>6939</v>
      </c>
      <c r="C1725" s="117" t="s">
        <v>992</v>
      </c>
      <c r="D1725" s="116" t="s">
        <v>6091</v>
      </c>
      <c r="E1725" s="116" t="s">
        <v>3150</v>
      </c>
      <c r="F1725" s="116" t="s">
        <v>6937</v>
      </c>
      <c r="G1725" s="115" t="s">
        <v>6938</v>
      </c>
      <c r="H1725" s="118" t="s">
        <v>6097</v>
      </c>
      <c r="I1725" s="118" t="s">
        <v>2619</v>
      </c>
    </row>
    <row r="1726" spans="1:9" x14ac:dyDescent="0.2">
      <c r="A1726" s="117" t="s">
        <v>7602</v>
      </c>
      <c r="B1726" s="131" t="s">
        <v>7602</v>
      </c>
      <c r="C1726" s="117" t="s">
        <v>992</v>
      </c>
      <c r="D1726" s="116" t="s">
        <v>6091</v>
      </c>
      <c r="E1726" s="116" t="s">
        <v>3150</v>
      </c>
      <c r="F1726" s="116" t="s">
        <v>7600</v>
      </c>
      <c r="G1726" s="115" t="s">
        <v>7601</v>
      </c>
      <c r="H1726" s="118" t="s">
        <v>6097</v>
      </c>
      <c r="I1726" s="118" t="s">
        <v>2619</v>
      </c>
    </row>
    <row r="1727" spans="1:9" x14ac:dyDescent="0.2">
      <c r="A1727" s="117" t="s">
        <v>11500</v>
      </c>
      <c r="B1727" s="131" t="s">
        <v>11500</v>
      </c>
      <c r="C1727" s="117" t="s">
        <v>882</v>
      </c>
      <c r="D1727" s="116" t="s">
        <v>11484</v>
      </c>
      <c r="E1727" s="116" t="s">
        <v>2614</v>
      </c>
      <c r="F1727" s="116" t="s">
        <v>2669</v>
      </c>
      <c r="G1727" s="115" t="s">
        <v>11499</v>
      </c>
      <c r="H1727" s="118" t="s">
        <v>11486</v>
      </c>
      <c r="I1727" s="118" t="s">
        <v>2619</v>
      </c>
    </row>
    <row r="1728" spans="1:9" x14ac:dyDescent="0.2">
      <c r="A1728" s="117" t="s">
        <v>8433</v>
      </c>
      <c r="B1728" s="131" t="s">
        <v>8433</v>
      </c>
      <c r="C1728" s="117" t="s">
        <v>1307</v>
      </c>
      <c r="D1728" s="116" t="s">
        <v>8386</v>
      </c>
      <c r="E1728" s="116" t="s">
        <v>2614</v>
      </c>
      <c r="F1728" s="116" t="s">
        <v>3180</v>
      </c>
      <c r="G1728" s="115" t="s">
        <v>8432</v>
      </c>
      <c r="H1728" s="118" t="s">
        <v>8388</v>
      </c>
      <c r="I1728" s="118" t="s">
        <v>2619</v>
      </c>
    </row>
    <row r="1729" spans="1:9" x14ac:dyDescent="0.2">
      <c r="A1729" s="117" t="s">
        <v>3656</v>
      </c>
      <c r="B1729" s="131" t="s">
        <v>3656</v>
      </c>
      <c r="C1729" s="117" t="s">
        <v>1000</v>
      </c>
      <c r="D1729" s="116" t="s">
        <v>3652</v>
      </c>
      <c r="E1729" s="116" t="s">
        <v>3116</v>
      </c>
      <c r="F1729" s="116" t="s">
        <v>3173</v>
      </c>
      <c r="G1729" s="115" t="s">
        <v>3655</v>
      </c>
      <c r="H1729" s="118" t="s">
        <v>3657</v>
      </c>
      <c r="I1729" s="118" t="s">
        <v>2619</v>
      </c>
    </row>
    <row r="1730" spans="1:9" x14ac:dyDescent="0.2">
      <c r="A1730" s="117" t="s">
        <v>13716</v>
      </c>
      <c r="B1730" s="131" t="s">
        <v>13716</v>
      </c>
      <c r="C1730" s="117" t="s">
        <v>1337</v>
      </c>
      <c r="D1730" s="116" t="s">
        <v>13708</v>
      </c>
      <c r="E1730" s="116" t="s">
        <v>2614</v>
      </c>
      <c r="F1730" s="116" t="s">
        <v>2716</v>
      </c>
      <c r="G1730" s="115" t="s">
        <v>13715</v>
      </c>
      <c r="H1730" s="118" t="s">
        <v>13717</v>
      </c>
      <c r="I1730" s="118" t="s">
        <v>2619</v>
      </c>
    </row>
    <row r="1731" spans="1:9" x14ac:dyDescent="0.2">
      <c r="A1731" s="117" t="s">
        <v>3158</v>
      </c>
      <c r="B1731" s="131" t="s">
        <v>3158</v>
      </c>
      <c r="C1731" s="117" t="s">
        <v>1509</v>
      </c>
      <c r="D1731" s="116" t="s">
        <v>3149</v>
      </c>
      <c r="E1731" s="116" t="s">
        <v>3150</v>
      </c>
      <c r="F1731" s="116" t="s">
        <v>2663</v>
      </c>
      <c r="G1731" s="115" t="s">
        <v>3157</v>
      </c>
      <c r="H1731" s="118" t="s">
        <v>3152</v>
      </c>
      <c r="I1731" s="118" t="s">
        <v>2619</v>
      </c>
    </row>
    <row r="1732" spans="1:9" x14ac:dyDescent="0.2">
      <c r="A1732" s="117" t="s">
        <v>7740</v>
      </c>
      <c r="B1732" s="131" t="s">
        <v>7740</v>
      </c>
      <c r="C1732" s="117" t="s">
        <v>992</v>
      </c>
      <c r="D1732" s="116" t="s">
        <v>6091</v>
      </c>
      <c r="E1732" s="116" t="s">
        <v>3150</v>
      </c>
      <c r="F1732" s="116" t="s">
        <v>7738</v>
      </c>
      <c r="G1732" s="115" t="s">
        <v>7739</v>
      </c>
      <c r="H1732" s="118" t="s">
        <v>6097</v>
      </c>
      <c r="I1732" s="118" t="s">
        <v>2619</v>
      </c>
    </row>
    <row r="1733" spans="1:9" x14ac:dyDescent="0.2">
      <c r="A1733" s="117" t="s">
        <v>11067</v>
      </c>
      <c r="B1733" s="131" t="s">
        <v>11067</v>
      </c>
      <c r="C1733" s="117" t="s">
        <v>1154</v>
      </c>
      <c r="D1733" s="116" t="s">
        <v>11066</v>
      </c>
      <c r="E1733" s="116" t="s">
        <v>3415</v>
      </c>
      <c r="F1733" s="116" t="s">
        <v>2615</v>
      </c>
      <c r="G1733" s="115" t="s">
        <v>305</v>
      </c>
      <c r="H1733" s="118" t="s">
        <v>11068</v>
      </c>
      <c r="I1733" s="118" t="s">
        <v>2619</v>
      </c>
    </row>
    <row r="1734" spans="1:9" x14ac:dyDescent="0.2">
      <c r="A1734" s="117" t="s">
        <v>8163</v>
      </c>
      <c r="B1734" s="131" t="s">
        <v>8163</v>
      </c>
      <c r="C1734" s="117" t="s">
        <v>1030</v>
      </c>
      <c r="D1734" s="116" t="s">
        <v>8143</v>
      </c>
      <c r="E1734" s="116" t="s">
        <v>2614</v>
      </c>
      <c r="F1734" s="116" t="s">
        <v>3103</v>
      </c>
      <c r="G1734" s="115" t="s">
        <v>8162</v>
      </c>
      <c r="H1734" s="118" t="s">
        <v>8151</v>
      </c>
      <c r="I1734" s="118" t="s">
        <v>2619</v>
      </c>
    </row>
    <row r="1735" spans="1:9" x14ac:dyDescent="0.2">
      <c r="A1735" s="117" t="s">
        <v>9077</v>
      </c>
      <c r="B1735" s="131" t="s">
        <v>9077</v>
      </c>
      <c r="C1735" s="117" t="s">
        <v>1199</v>
      </c>
      <c r="D1735" s="116" t="s">
        <v>9031</v>
      </c>
      <c r="E1735" s="116" t="s">
        <v>2614</v>
      </c>
      <c r="F1735" s="116" t="s">
        <v>3112</v>
      </c>
      <c r="G1735" s="115" t="s">
        <v>9076</v>
      </c>
      <c r="H1735" s="118" t="s">
        <v>9033</v>
      </c>
      <c r="I1735" s="118" t="s">
        <v>2619</v>
      </c>
    </row>
    <row r="1736" spans="1:9" x14ac:dyDescent="0.2">
      <c r="A1736" s="117" t="s">
        <v>4178</v>
      </c>
      <c r="B1736" s="131" t="s">
        <v>4178</v>
      </c>
      <c r="C1736" s="117" t="s">
        <v>1393</v>
      </c>
      <c r="D1736" s="116" t="s">
        <v>4174</v>
      </c>
      <c r="E1736" s="116" t="s">
        <v>3415</v>
      </c>
      <c r="F1736" s="116" t="s">
        <v>2666</v>
      </c>
      <c r="G1736" s="115" t="s">
        <v>4177</v>
      </c>
      <c r="H1736" s="118" t="s">
        <v>4176</v>
      </c>
      <c r="I1736" s="118" t="s">
        <v>2619</v>
      </c>
    </row>
    <row r="1737" spans="1:9" x14ac:dyDescent="0.2">
      <c r="A1737" s="117" t="s">
        <v>10376</v>
      </c>
      <c r="B1737" s="131" t="s">
        <v>10376</v>
      </c>
      <c r="C1737" s="117" t="s">
        <v>885</v>
      </c>
      <c r="D1737" s="116" t="s">
        <v>10357</v>
      </c>
      <c r="E1737" s="116" t="s">
        <v>2660</v>
      </c>
      <c r="F1737" s="116" t="s">
        <v>2656</v>
      </c>
      <c r="G1737" s="115" t="s">
        <v>10375</v>
      </c>
      <c r="H1737" s="118" t="s">
        <v>10377</v>
      </c>
      <c r="I1737" s="118" t="s">
        <v>2619</v>
      </c>
    </row>
    <row r="1738" spans="1:9" x14ac:dyDescent="0.2">
      <c r="A1738" s="117" t="s">
        <v>4490</v>
      </c>
      <c r="B1738" s="131" t="s">
        <v>4490</v>
      </c>
      <c r="C1738" s="117" t="s">
        <v>1376</v>
      </c>
      <c r="D1738" s="116" t="s">
        <v>4486</v>
      </c>
      <c r="E1738" s="116" t="s">
        <v>3415</v>
      </c>
      <c r="F1738" s="116" t="s">
        <v>2638</v>
      </c>
      <c r="G1738" s="115" t="s">
        <v>4489</v>
      </c>
      <c r="H1738" s="118" t="s">
        <v>4488</v>
      </c>
      <c r="I1738" s="118" t="s">
        <v>2619</v>
      </c>
    </row>
    <row r="1739" spans="1:9" x14ac:dyDescent="0.2">
      <c r="A1739" s="117" t="s">
        <v>5111</v>
      </c>
      <c r="B1739" s="131" t="s">
        <v>5111</v>
      </c>
      <c r="C1739" s="117" t="s">
        <v>987</v>
      </c>
      <c r="D1739" s="116" t="s">
        <v>5105</v>
      </c>
      <c r="E1739" s="116" t="s">
        <v>3056</v>
      </c>
      <c r="F1739" s="116" t="s">
        <v>3159</v>
      </c>
      <c r="G1739" s="115" t="s">
        <v>5110</v>
      </c>
      <c r="H1739" s="118" t="s">
        <v>5107</v>
      </c>
      <c r="I1739" s="118" t="s">
        <v>2619</v>
      </c>
    </row>
    <row r="1740" spans="1:9" x14ac:dyDescent="0.2">
      <c r="A1740" s="117" t="s">
        <v>11128</v>
      </c>
      <c r="B1740" s="131" t="s">
        <v>11128</v>
      </c>
      <c r="C1740" s="117" t="s">
        <v>1647</v>
      </c>
      <c r="D1740" s="116" t="s">
        <v>11077</v>
      </c>
      <c r="E1740" s="116" t="s">
        <v>2614</v>
      </c>
      <c r="F1740" s="116" t="s">
        <v>3112</v>
      </c>
      <c r="G1740" s="115" t="s">
        <v>11127</v>
      </c>
      <c r="H1740" s="118" t="s">
        <v>11129</v>
      </c>
      <c r="I1740" s="118" t="s">
        <v>2619</v>
      </c>
    </row>
    <row r="1741" spans="1:9" x14ac:dyDescent="0.2">
      <c r="A1741" s="117" t="s">
        <v>12351</v>
      </c>
      <c r="B1741" s="131" t="s">
        <v>12351</v>
      </c>
      <c r="C1741" s="117" t="s">
        <v>986</v>
      </c>
      <c r="D1741" s="116" t="s">
        <v>12338</v>
      </c>
      <c r="E1741" s="116" t="s">
        <v>3056</v>
      </c>
      <c r="F1741" s="116" t="s">
        <v>3022</v>
      </c>
      <c r="G1741" s="115" t="s">
        <v>12350</v>
      </c>
      <c r="I1741" s="118" t="s">
        <v>2619</v>
      </c>
    </row>
    <row r="1742" spans="1:9" x14ac:dyDescent="0.2">
      <c r="A1742" s="117" t="s">
        <v>8640</v>
      </c>
      <c r="B1742" s="131" t="s">
        <v>8640</v>
      </c>
      <c r="C1742" s="117" t="s">
        <v>1134</v>
      </c>
      <c r="D1742" s="116" t="s">
        <v>8636</v>
      </c>
      <c r="E1742" s="116" t="s">
        <v>3415</v>
      </c>
      <c r="F1742" s="116" t="s">
        <v>3170</v>
      </c>
      <c r="G1742" s="115" t="s">
        <v>8639</v>
      </c>
      <c r="H1742" s="118" t="s">
        <v>8638</v>
      </c>
      <c r="I1742" s="118" t="s">
        <v>2619</v>
      </c>
    </row>
    <row r="1743" spans="1:9" x14ac:dyDescent="0.2">
      <c r="A1743" s="117" t="s">
        <v>13951</v>
      </c>
      <c r="B1743" s="131" t="s">
        <v>13951</v>
      </c>
      <c r="C1743" s="117" t="s">
        <v>1184</v>
      </c>
      <c r="D1743" s="116" t="s">
        <v>13943</v>
      </c>
      <c r="E1743" s="116" t="s">
        <v>3116</v>
      </c>
      <c r="F1743" s="116" t="s">
        <v>2734</v>
      </c>
      <c r="G1743" s="115" t="s">
        <v>13950</v>
      </c>
      <c r="H1743" s="118" t="s">
        <v>13945</v>
      </c>
      <c r="I1743" s="118" t="s">
        <v>2619</v>
      </c>
    </row>
    <row r="1744" spans="1:9" x14ac:dyDescent="0.2">
      <c r="A1744" s="117" t="s">
        <v>6942</v>
      </c>
      <c r="B1744" s="131" t="s">
        <v>6942</v>
      </c>
      <c r="C1744" s="117" t="s">
        <v>992</v>
      </c>
      <c r="D1744" s="116" t="s">
        <v>6091</v>
      </c>
      <c r="E1744" s="116" t="s">
        <v>3150</v>
      </c>
      <c r="F1744" s="116" t="s">
        <v>6940</v>
      </c>
      <c r="G1744" s="115" t="s">
        <v>6941</v>
      </c>
      <c r="H1744" s="118" t="s">
        <v>6097</v>
      </c>
      <c r="I1744" s="118" t="s">
        <v>2619</v>
      </c>
    </row>
    <row r="1745" spans="1:9" x14ac:dyDescent="0.2">
      <c r="A1745" s="117" t="s">
        <v>14072</v>
      </c>
      <c r="B1745" s="131" t="s">
        <v>14072</v>
      </c>
      <c r="C1745" s="117" t="s">
        <v>1360</v>
      </c>
      <c r="D1745" s="116" t="s">
        <v>14066</v>
      </c>
      <c r="E1745" s="116" t="s">
        <v>3415</v>
      </c>
      <c r="F1745" s="116" t="s">
        <v>2623</v>
      </c>
      <c r="G1745" s="115" t="s">
        <v>6941</v>
      </c>
      <c r="H1745" s="118" t="s">
        <v>14068</v>
      </c>
      <c r="I1745" s="118" t="s">
        <v>2619</v>
      </c>
    </row>
    <row r="1746" spans="1:9" x14ac:dyDescent="0.2">
      <c r="A1746" s="117" t="s">
        <v>6948</v>
      </c>
      <c r="B1746" s="131" t="s">
        <v>6948</v>
      </c>
      <c r="C1746" s="117" t="s">
        <v>992</v>
      </c>
      <c r="D1746" s="116" t="s">
        <v>6091</v>
      </c>
      <c r="E1746" s="116" t="s">
        <v>3150</v>
      </c>
      <c r="F1746" s="116" t="s">
        <v>6946</v>
      </c>
      <c r="G1746" s="115" t="s">
        <v>6947</v>
      </c>
      <c r="H1746" s="118" t="s">
        <v>6097</v>
      </c>
      <c r="I1746" s="118" t="s">
        <v>2619</v>
      </c>
    </row>
    <row r="1747" spans="1:9" x14ac:dyDescent="0.2">
      <c r="A1747" s="117" t="s">
        <v>6644</v>
      </c>
      <c r="B1747" s="131" t="s">
        <v>6644</v>
      </c>
      <c r="C1747" s="117" t="s">
        <v>992</v>
      </c>
      <c r="D1747" s="116" t="s">
        <v>6091</v>
      </c>
      <c r="E1747" s="116" t="s">
        <v>3150</v>
      </c>
      <c r="F1747" s="116" t="s">
        <v>6642</v>
      </c>
      <c r="G1747" s="115" t="s">
        <v>6643</v>
      </c>
      <c r="H1747" s="118" t="s">
        <v>6097</v>
      </c>
      <c r="I1747" s="118" t="s">
        <v>2619</v>
      </c>
    </row>
    <row r="1748" spans="1:9" x14ac:dyDescent="0.2">
      <c r="A1748" s="117" t="s">
        <v>11295</v>
      </c>
      <c r="B1748" s="131" t="s">
        <v>11295</v>
      </c>
      <c r="C1748" s="117" t="s">
        <v>1266</v>
      </c>
      <c r="D1748" s="116" t="s">
        <v>11287</v>
      </c>
      <c r="E1748" s="116" t="s">
        <v>3415</v>
      </c>
      <c r="F1748" s="116" t="s">
        <v>2641</v>
      </c>
      <c r="G1748" s="115" t="s">
        <v>11294</v>
      </c>
      <c r="H1748" s="118" t="s">
        <v>11289</v>
      </c>
      <c r="I1748" s="118" t="s">
        <v>2619</v>
      </c>
    </row>
    <row r="1749" spans="1:9" x14ac:dyDescent="0.2">
      <c r="A1749" s="117" t="s">
        <v>10407</v>
      </c>
      <c r="B1749" s="131" t="s">
        <v>10407</v>
      </c>
      <c r="C1749" s="117" t="s">
        <v>877</v>
      </c>
      <c r="D1749" s="116" t="s">
        <v>10384</v>
      </c>
      <c r="E1749" s="116" t="s">
        <v>2660</v>
      </c>
      <c r="F1749" s="116" t="s">
        <v>2644</v>
      </c>
      <c r="G1749" s="115" t="s">
        <v>10406</v>
      </c>
      <c r="H1749" s="118" t="s">
        <v>10386</v>
      </c>
      <c r="I1749" s="118" t="s">
        <v>2619</v>
      </c>
    </row>
    <row r="1750" spans="1:9" x14ac:dyDescent="0.2">
      <c r="A1750" s="117" t="s">
        <v>9905</v>
      </c>
      <c r="B1750" s="131" t="s">
        <v>9905</v>
      </c>
      <c r="C1750" s="117" t="s">
        <v>1155</v>
      </c>
      <c r="D1750" s="116" t="s">
        <v>9901</v>
      </c>
      <c r="E1750" s="116" t="s">
        <v>3091</v>
      </c>
      <c r="F1750" s="116" t="s">
        <v>2620</v>
      </c>
      <c r="G1750" s="115" t="s">
        <v>9904</v>
      </c>
      <c r="H1750" s="118" t="s">
        <v>9903</v>
      </c>
      <c r="I1750" s="118" t="s">
        <v>2619</v>
      </c>
    </row>
    <row r="1751" spans="1:9" x14ac:dyDescent="0.2">
      <c r="A1751" s="117" t="s">
        <v>9902</v>
      </c>
      <c r="B1751" s="131" t="s">
        <v>9902</v>
      </c>
      <c r="C1751" s="117" t="s">
        <v>1155</v>
      </c>
      <c r="D1751" s="116" t="s">
        <v>9901</v>
      </c>
      <c r="E1751" s="116" t="s">
        <v>3091</v>
      </c>
      <c r="F1751" s="116" t="s">
        <v>2615</v>
      </c>
      <c r="G1751" s="115" t="s">
        <v>306</v>
      </c>
      <c r="H1751" s="118" t="s">
        <v>9903</v>
      </c>
      <c r="I1751" s="118" t="s">
        <v>2619</v>
      </c>
    </row>
    <row r="1752" spans="1:9" x14ac:dyDescent="0.2">
      <c r="A1752" s="117" t="s">
        <v>12057</v>
      </c>
      <c r="B1752" s="131" t="s">
        <v>12057</v>
      </c>
      <c r="C1752" s="117" t="s">
        <v>1066</v>
      </c>
      <c r="D1752" s="116" t="s">
        <v>12036</v>
      </c>
      <c r="E1752" s="116" t="s">
        <v>2614</v>
      </c>
      <c r="F1752" s="116" t="s">
        <v>2644</v>
      </c>
      <c r="G1752" s="115" t="s">
        <v>12056</v>
      </c>
      <c r="H1752" s="118" t="s">
        <v>12058</v>
      </c>
      <c r="I1752" s="118" t="s">
        <v>2619</v>
      </c>
    </row>
    <row r="1753" spans="1:9" x14ac:dyDescent="0.2">
      <c r="A1753" s="117" t="s">
        <v>9773</v>
      </c>
      <c r="B1753" s="131" t="s">
        <v>9773</v>
      </c>
      <c r="C1753" s="117" t="s">
        <v>1156</v>
      </c>
      <c r="D1753" s="116" t="s">
        <v>9772</v>
      </c>
      <c r="E1753" s="116" t="s">
        <v>2913</v>
      </c>
      <c r="F1753" s="116" t="s">
        <v>2615</v>
      </c>
      <c r="G1753" s="115" t="s">
        <v>307</v>
      </c>
      <c r="H1753" s="118" t="s">
        <v>9774</v>
      </c>
      <c r="I1753" s="118" t="s">
        <v>2619</v>
      </c>
    </row>
    <row r="1754" spans="1:9" x14ac:dyDescent="0.2">
      <c r="A1754" s="117" t="s">
        <v>9150</v>
      </c>
      <c r="B1754" s="131" t="s">
        <v>9150</v>
      </c>
      <c r="C1754" s="117" t="s">
        <v>1157</v>
      </c>
      <c r="D1754" s="116" t="s">
        <v>9149</v>
      </c>
      <c r="E1754" s="116" t="s">
        <v>2614</v>
      </c>
      <c r="F1754" s="116" t="s">
        <v>2615</v>
      </c>
      <c r="G1754" s="115" t="s">
        <v>308</v>
      </c>
      <c r="H1754" s="118" t="s">
        <v>9151</v>
      </c>
      <c r="I1754" s="118" t="s">
        <v>2619</v>
      </c>
    </row>
    <row r="1755" spans="1:9" x14ac:dyDescent="0.2">
      <c r="A1755" s="117" t="s">
        <v>9153</v>
      </c>
      <c r="B1755" s="131" t="s">
        <v>9153</v>
      </c>
      <c r="C1755" s="117" t="s">
        <v>1157</v>
      </c>
      <c r="D1755" s="116" t="s">
        <v>9149</v>
      </c>
      <c r="E1755" s="116" t="s">
        <v>2614</v>
      </c>
      <c r="F1755" s="116" t="s">
        <v>2722</v>
      </c>
      <c r="G1755" s="115" t="s">
        <v>9152</v>
      </c>
      <c r="H1755" s="118" t="s">
        <v>9151</v>
      </c>
      <c r="I1755" s="118" t="s">
        <v>2619</v>
      </c>
    </row>
    <row r="1756" spans="1:9" x14ac:dyDescent="0.2">
      <c r="A1756" s="117" t="s">
        <v>9159</v>
      </c>
      <c r="B1756" s="131" t="s">
        <v>9159</v>
      </c>
      <c r="C1756" s="117" t="s">
        <v>1157</v>
      </c>
      <c r="D1756" s="116" t="s">
        <v>9149</v>
      </c>
      <c r="E1756" s="116" t="s">
        <v>2614</v>
      </c>
      <c r="F1756" s="116" t="s">
        <v>3022</v>
      </c>
      <c r="G1756" s="115" t="s">
        <v>9158</v>
      </c>
      <c r="H1756" s="118" t="s">
        <v>9151</v>
      </c>
      <c r="I1756" s="118" t="s">
        <v>2619</v>
      </c>
    </row>
    <row r="1757" spans="1:9" x14ac:dyDescent="0.2">
      <c r="A1757" s="117" t="s">
        <v>6951</v>
      </c>
      <c r="B1757" s="131" t="s">
        <v>6951</v>
      </c>
      <c r="C1757" s="117" t="s">
        <v>992</v>
      </c>
      <c r="D1757" s="116" t="s">
        <v>6091</v>
      </c>
      <c r="E1757" s="116" t="s">
        <v>3150</v>
      </c>
      <c r="F1757" s="116" t="s">
        <v>6949</v>
      </c>
      <c r="G1757" s="115" t="s">
        <v>6950</v>
      </c>
      <c r="H1757" s="118" t="s">
        <v>6097</v>
      </c>
      <c r="I1757" s="118" t="s">
        <v>2619</v>
      </c>
    </row>
    <row r="1758" spans="1:9" x14ac:dyDescent="0.2">
      <c r="A1758" s="117" t="s">
        <v>12963</v>
      </c>
      <c r="B1758" s="131" t="s">
        <v>12963</v>
      </c>
      <c r="C1758" s="117" t="s">
        <v>1327</v>
      </c>
      <c r="D1758" s="116" t="s">
        <v>12951</v>
      </c>
      <c r="E1758" s="116" t="s">
        <v>2660</v>
      </c>
      <c r="F1758" s="116" t="s">
        <v>3109</v>
      </c>
      <c r="G1758" s="115" t="s">
        <v>6950</v>
      </c>
      <c r="H1758" s="118" t="s">
        <v>12953</v>
      </c>
      <c r="I1758" s="118" t="s">
        <v>2619</v>
      </c>
    </row>
    <row r="1759" spans="1:9" x14ac:dyDescent="0.2">
      <c r="A1759" s="117" t="s">
        <v>9778</v>
      </c>
      <c r="B1759" s="131" t="s">
        <v>9778</v>
      </c>
      <c r="C1759" s="117" t="s">
        <v>1156</v>
      </c>
      <c r="D1759" s="116" t="s">
        <v>9772</v>
      </c>
      <c r="E1759" s="116" t="s">
        <v>2913</v>
      </c>
      <c r="F1759" s="116" t="s">
        <v>2669</v>
      </c>
      <c r="G1759" s="115" t="s">
        <v>9777</v>
      </c>
      <c r="H1759" s="118" t="s">
        <v>9774</v>
      </c>
      <c r="I1759" s="118" t="s">
        <v>2619</v>
      </c>
    </row>
    <row r="1760" spans="1:9" x14ac:dyDescent="0.2">
      <c r="A1760" s="117" t="s">
        <v>9776</v>
      </c>
      <c r="B1760" s="131" t="s">
        <v>9776</v>
      </c>
      <c r="C1760" s="117" t="s">
        <v>1156</v>
      </c>
      <c r="D1760" s="116" t="s">
        <v>9772</v>
      </c>
      <c r="E1760" s="116" t="s">
        <v>2913</v>
      </c>
      <c r="F1760" s="116" t="s">
        <v>2620</v>
      </c>
      <c r="G1760" s="115" t="s">
        <v>9775</v>
      </c>
      <c r="H1760" s="118" t="s">
        <v>9774</v>
      </c>
      <c r="I1760" s="118" t="s">
        <v>2619</v>
      </c>
    </row>
    <row r="1761" spans="1:9" x14ac:dyDescent="0.2">
      <c r="A1761" s="117" t="s">
        <v>4556</v>
      </c>
      <c r="B1761" s="131" t="s">
        <v>4556</v>
      </c>
      <c r="C1761" s="117" t="s">
        <v>874</v>
      </c>
      <c r="D1761" s="116" t="s">
        <v>4552</v>
      </c>
      <c r="E1761" s="116" t="s">
        <v>3415</v>
      </c>
      <c r="F1761" s="116" t="s">
        <v>2638</v>
      </c>
      <c r="G1761" s="115" t="s">
        <v>4555</v>
      </c>
      <c r="H1761" s="118" t="s">
        <v>4554</v>
      </c>
      <c r="I1761" s="118" t="s">
        <v>2619</v>
      </c>
    </row>
    <row r="1762" spans="1:9" x14ac:dyDescent="0.2">
      <c r="A1762" s="117" t="s">
        <v>6954</v>
      </c>
      <c r="B1762" s="131" t="s">
        <v>6954</v>
      </c>
      <c r="C1762" s="117" t="s">
        <v>992</v>
      </c>
      <c r="D1762" s="116" t="s">
        <v>6091</v>
      </c>
      <c r="E1762" s="116" t="s">
        <v>3150</v>
      </c>
      <c r="F1762" s="116" t="s">
        <v>6952</v>
      </c>
      <c r="G1762" s="115" t="s">
        <v>6953</v>
      </c>
      <c r="H1762" s="118" t="s">
        <v>6097</v>
      </c>
      <c r="I1762" s="118" t="s">
        <v>2619</v>
      </c>
    </row>
    <row r="1763" spans="1:9" x14ac:dyDescent="0.2">
      <c r="A1763" s="117" t="s">
        <v>6957</v>
      </c>
      <c r="B1763" s="131" t="s">
        <v>6957</v>
      </c>
      <c r="C1763" s="117" t="s">
        <v>992</v>
      </c>
      <c r="D1763" s="116" t="s">
        <v>6091</v>
      </c>
      <c r="E1763" s="116" t="s">
        <v>3150</v>
      </c>
      <c r="F1763" s="116" t="s">
        <v>6955</v>
      </c>
      <c r="G1763" s="115" t="s">
        <v>6956</v>
      </c>
      <c r="H1763" s="118" t="s">
        <v>6097</v>
      </c>
      <c r="I1763" s="118" t="s">
        <v>2619</v>
      </c>
    </row>
    <row r="1764" spans="1:9" x14ac:dyDescent="0.2">
      <c r="A1764" s="117" t="s">
        <v>10495</v>
      </c>
      <c r="B1764" s="131" t="s">
        <v>10495</v>
      </c>
      <c r="C1764" s="117" t="s">
        <v>1017</v>
      </c>
      <c r="D1764" s="116" t="s">
        <v>10467</v>
      </c>
      <c r="E1764" s="116" t="s">
        <v>2614</v>
      </c>
      <c r="F1764" s="116" t="s">
        <v>3106</v>
      </c>
      <c r="G1764" s="115" t="s">
        <v>10494</v>
      </c>
      <c r="H1764" s="118" t="s">
        <v>10469</v>
      </c>
      <c r="I1764" s="118" t="s">
        <v>2619</v>
      </c>
    </row>
    <row r="1765" spans="1:9" x14ac:dyDescent="0.2">
      <c r="A1765" s="117" t="s">
        <v>10473</v>
      </c>
      <c r="B1765" s="131" t="s">
        <v>10473</v>
      </c>
      <c r="C1765" s="117" t="s">
        <v>1017</v>
      </c>
      <c r="D1765" s="116" t="s">
        <v>10467</v>
      </c>
      <c r="E1765" s="116" t="s">
        <v>2614</v>
      </c>
      <c r="F1765" s="116" t="s">
        <v>2663</v>
      </c>
      <c r="G1765" s="115" t="s">
        <v>10472</v>
      </c>
      <c r="H1765" s="118" t="s">
        <v>10469</v>
      </c>
      <c r="I1765" s="118" t="s">
        <v>2619</v>
      </c>
    </row>
    <row r="1766" spans="1:9" x14ac:dyDescent="0.2">
      <c r="A1766" s="117" t="s">
        <v>10482</v>
      </c>
      <c r="B1766" s="131" t="s">
        <v>10482</v>
      </c>
      <c r="C1766" s="117" t="s">
        <v>1017</v>
      </c>
      <c r="D1766" s="116" t="s">
        <v>10467</v>
      </c>
      <c r="E1766" s="116" t="s">
        <v>2614</v>
      </c>
      <c r="F1766" s="116" t="s">
        <v>3167</v>
      </c>
      <c r="G1766" s="115" t="s">
        <v>10481</v>
      </c>
      <c r="H1766" s="118" t="s">
        <v>10469</v>
      </c>
      <c r="I1766" s="118" t="s">
        <v>2619</v>
      </c>
    </row>
    <row r="1767" spans="1:9" x14ac:dyDescent="0.2">
      <c r="A1767" s="117" t="s">
        <v>7877</v>
      </c>
      <c r="B1767" s="131" t="s">
        <v>7877</v>
      </c>
      <c r="C1767" s="117" t="s">
        <v>992</v>
      </c>
      <c r="D1767" s="116" t="s">
        <v>6091</v>
      </c>
      <c r="E1767" s="116" t="s">
        <v>3150</v>
      </c>
      <c r="F1767" s="116" t="s">
        <v>7875</v>
      </c>
      <c r="G1767" s="115" t="s">
        <v>7876</v>
      </c>
      <c r="H1767" s="118" t="s">
        <v>6097</v>
      </c>
      <c r="I1767" s="118" t="s">
        <v>2619</v>
      </c>
    </row>
    <row r="1768" spans="1:9" x14ac:dyDescent="0.2">
      <c r="A1768" s="117" t="s">
        <v>12917</v>
      </c>
      <c r="B1768" s="131" t="s">
        <v>12917</v>
      </c>
      <c r="C1768" s="117" t="s">
        <v>1158</v>
      </c>
      <c r="D1768" s="116" t="s">
        <v>12913</v>
      </c>
      <c r="E1768" s="116" t="s">
        <v>3415</v>
      </c>
      <c r="F1768" s="116" t="s">
        <v>2716</v>
      </c>
      <c r="G1768" s="115" t="s">
        <v>12916</v>
      </c>
      <c r="H1768" s="118" t="s">
        <v>12915</v>
      </c>
      <c r="I1768" s="118" t="s">
        <v>2619</v>
      </c>
    </row>
    <row r="1769" spans="1:9" x14ac:dyDescent="0.2">
      <c r="A1769" s="117" t="s">
        <v>12914</v>
      </c>
      <c r="B1769" s="131" t="s">
        <v>12914</v>
      </c>
      <c r="C1769" s="117" t="s">
        <v>1158</v>
      </c>
      <c r="D1769" s="116" t="s">
        <v>12913</v>
      </c>
      <c r="E1769" s="116" t="s">
        <v>3415</v>
      </c>
      <c r="F1769" s="116" t="s">
        <v>2615</v>
      </c>
      <c r="G1769" s="115" t="s">
        <v>309</v>
      </c>
      <c r="H1769" s="118" t="s">
        <v>12915</v>
      </c>
      <c r="I1769" s="118" t="s">
        <v>2619</v>
      </c>
    </row>
    <row r="1770" spans="1:9" x14ac:dyDescent="0.2">
      <c r="A1770" s="117" t="s">
        <v>6404</v>
      </c>
      <c r="B1770" s="131" t="s">
        <v>6404</v>
      </c>
      <c r="C1770" s="117" t="s">
        <v>992</v>
      </c>
      <c r="D1770" s="116" t="s">
        <v>6091</v>
      </c>
      <c r="E1770" s="116" t="s">
        <v>3150</v>
      </c>
      <c r="F1770" s="116" t="s">
        <v>6402</v>
      </c>
      <c r="G1770" s="115" t="s">
        <v>6403</v>
      </c>
      <c r="H1770" s="118" t="s">
        <v>6097</v>
      </c>
      <c r="I1770" s="118" t="s">
        <v>2619</v>
      </c>
    </row>
    <row r="1771" spans="1:9" x14ac:dyDescent="0.2">
      <c r="A1771" s="117" t="s">
        <v>12290</v>
      </c>
      <c r="B1771" s="131" t="s">
        <v>12290</v>
      </c>
      <c r="C1771" s="117" t="s">
        <v>1013</v>
      </c>
      <c r="D1771" s="116" t="s">
        <v>12283</v>
      </c>
      <c r="E1771" s="116" t="s">
        <v>3116</v>
      </c>
      <c r="F1771" s="116" t="s">
        <v>2886</v>
      </c>
      <c r="G1771" s="115" t="s">
        <v>12289</v>
      </c>
      <c r="H1771" s="118" t="s">
        <v>12288</v>
      </c>
      <c r="I1771" s="118" t="s">
        <v>2619</v>
      </c>
    </row>
    <row r="1772" spans="1:9" x14ac:dyDescent="0.2">
      <c r="A1772" s="117" t="s">
        <v>10263</v>
      </c>
      <c r="B1772" s="131" t="s">
        <v>10263</v>
      </c>
      <c r="C1772" s="117" t="s">
        <v>1537</v>
      </c>
      <c r="D1772" s="116" t="s">
        <v>10191</v>
      </c>
      <c r="E1772" s="116" t="s">
        <v>2660</v>
      </c>
      <c r="F1772" s="116" t="s">
        <v>3183</v>
      </c>
      <c r="G1772" s="115" t="s">
        <v>10262</v>
      </c>
      <c r="H1772" s="118" t="s">
        <v>10264</v>
      </c>
      <c r="I1772" s="118" t="s">
        <v>2619</v>
      </c>
    </row>
    <row r="1773" spans="1:9" x14ac:dyDescent="0.2">
      <c r="A1773" s="117" t="s">
        <v>3609</v>
      </c>
      <c r="B1773" s="131" t="s">
        <v>3609</v>
      </c>
      <c r="C1773" s="117" t="s">
        <v>1532</v>
      </c>
      <c r="D1773" s="116" t="s">
        <v>3574</v>
      </c>
      <c r="E1773" s="116" t="s">
        <v>3116</v>
      </c>
      <c r="F1773" s="116" t="s">
        <v>3106</v>
      </c>
      <c r="G1773" s="115" t="s">
        <v>3608</v>
      </c>
      <c r="H1773" s="118" t="s">
        <v>3576</v>
      </c>
      <c r="I1773" s="118" t="s">
        <v>2619</v>
      </c>
    </row>
    <row r="1774" spans="1:9" x14ac:dyDescent="0.2">
      <c r="A1774" s="117" t="s">
        <v>7653</v>
      </c>
      <c r="B1774" s="131" t="s">
        <v>7653</v>
      </c>
      <c r="C1774" s="117" t="s">
        <v>992</v>
      </c>
      <c r="D1774" s="116" t="s">
        <v>6091</v>
      </c>
      <c r="E1774" s="116" t="s">
        <v>3150</v>
      </c>
      <c r="F1774" s="116" t="s">
        <v>7651</v>
      </c>
      <c r="G1774" s="115" t="s">
        <v>7652</v>
      </c>
      <c r="H1774" s="118" t="s">
        <v>6097</v>
      </c>
      <c r="I1774" s="118" t="s">
        <v>2619</v>
      </c>
    </row>
    <row r="1775" spans="1:9" x14ac:dyDescent="0.2">
      <c r="A1775" s="117" t="s">
        <v>9161</v>
      </c>
      <c r="B1775" s="131" t="s">
        <v>9161</v>
      </c>
      <c r="C1775" s="117" t="s">
        <v>1159</v>
      </c>
      <c r="D1775" s="116" t="s">
        <v>9160</v>
      </c>
      <c r="E1775" s="116" t="s">
        <v>2614</v>
      </c>
      <c r="F1775" s="116" t="s">
        <v>2615</v>
      </c>
      <c r="G1775" s="115" t="s">
        <v>310</v>
      </c>
      <c r="H1775" s="118" t="s">
        <v>9162</v>
      </c>
      <c r="I1775" s="118" t="s">
        <v>2619</v>
      </c>
    </row>
    <row r="1776" spans="1:9" x14ac:dyDescent="0.2">
      <c r="A1776" s="117" t="s">
        <v>9169</v>
      </c>
      <c r="B1776" s="131" t="s">
        <v>9169</v>
      </c>
      <c r="C1776" s="117" t="s">
        <v>1159</v>
      </c>
      <c r="D1776" s="116" t="s">
        <v>9160</v>
      </c>
      <c r="E1776" s="116" t="s">
        <v>2614</v>
      </c>
      <c r="F1776" s="116" t="s">
        <v>2716</v>
      </c>
      <c r="G1776" s="115" t="s">
        <v>9168</v>
      </c>
      <c r="H1776" s="118" t="s">
        <v>9165</v>
      </c>
      <c r="I1776" s="118" t="s">
        <v>2619</v>
      </c>
    </row>
    <row r="1777" spans="1:9" x14ac:dyDescent="0.2">
      <c r="A1777" s="117" t="s">
        <v>9164</v>
      </c>
      <c r="B1777" s="131" t="s">
        <v>9164</v>
      </c>
      <c r="C1777" s="117" t="s">
        <v>1159</v>
      </c>
      <c r="D1777" s="116" t="s">
        <v>9160</v>
      </c>
      <c r="E1777" s="116" t="s">
        <v>2614</v>
      </c>
      <c r="F1777" s="116" t="s">
        <v>2663</v>
      </c>
      <c r="G1777" s="115" t="s">
        <v>9163</v>
      </c>
      <c r="H1777" s="118" t="s">
        <v>9165</v>
      </c>
      <c r="I1777" s="118" t="s">
        <v>2619</v>
      </c>
    </row>
    <row r="1778" spans="1:9" x14ac:dyDescent="0.2">
      <c r="A1778" s="117" t="s">
        <v>9167</v>
      </c>
      <c r="B1778" s="131" t="s">
        <v>9167</v>
      </c>
      <c r="C1778" s="117" t="s">
        <v>1159</v>
      </c>
      <c r="D1778" s="116" t="s">
        <v>9160</v>
      </c>
      <c r="E1778" s="116" t="s">
        <v>2614</v>
      </c>
      <c r="F1778" s="116" t="s">
        <v>2638</v>
      </c>
      <c r="G1778" s="115" t="s">
        <v>9166</v>
      </c>
      <c r="H1778" s="118" t="s">
        <v>9165</v>
      </c>
      <c r="I1778" s="118" t="s">
        <v>2619</v>
      </c>
    </row>
    <row r="1779" spans="1:9" x14ac:dyDescent="0.2">
      <c r="A1779" s="117" t="s">
        <v>11533</v>
      </c>
      <c r="B1779" s="131" t="s">
        <v>11533</v>
      </c>
      <c r="C1779" s="117" t="s">
        <v>14391</v>
      </c>
      <c r="D1779" s="116" t="s">
        <v>11525</v>
      </c>
      <c r="E1779" s="116" t="s">
        <v>2614</v>
      </c>
      <c r="F1779" s="116" t="s">
        <v>2623</v>
      </c>
      <c r="G1779" s="115" t="s">
        <v>11532</v>
      </c>
      <c r="H1779" s="118" t="s">
        <v>11527</v>
      </c>
      <c r="I1779" s="118" t="s">
        <v>2619</v>
      </c>
    </row>
    <row r="1780" spans="1:9" x14ac:dyDescent="0.2">
      <c r="A1780" s="117" t="s">
        <v>10921</v>
      </c>
      <c r="B1780" s="131" t="s">
        <v>10921</v>
      </c>
      <c r="C1780" s="117" t="s">
        <v>1329</v>
      </c>
      <c r="D1780" s="116" t="s">
        <v>10913</v>
      </c>
      <c r="E1780" s="116" t="s">
        <v>2614</v>
      </c>
      <c r="F1780" s="116" t="s">
        <v>2716</v>
      </c>
      <c r="G1780" s="115" t="s">
        <v>10920</v>
      </c>
      <c r="H1780" s="118" t="s">
        <v>10915</v>
      </c>
      <c r="I1780" s="118" t="s">
        <v>2619</v>
      </c>
    </row>
    <row r="1781" spans="1:9" x14ac:dyDescent="0.2">
      <c r="A1781" s="117" t="s">
        <v>6120</v>
      </c>
      <c r="B1781" s="131" t="s">
        <v>6120</v>
      </c>
      <c r="C1781" s="117" t="s">
        <v>992</v>
      </c>
      <c r="D1781" s="116" t="s">
        <v>6091</v>
      </c>
      <c r="E1781" s="116" t="s">
        <v>3150</v>
      </c>
      <c r="F1781" s="116" t="s">
        <v>6118</v>
      </c>
      <c r="G1781" s="115" t="s">
        <v>6119</v>
      </c>
      <c r="H1781" s="118" t="s">
        <v>6097</v>
      </c>
      <c r="I1781" s="118" t="s">
        <v>2619</v>
      </c>
    </row>
    <row r="1782" spans="1:9" x14ac:dyDescent="0.2">
      <c r="A1782" s="117" t="s">
        <v>3088</v>
      </c>
      <c r="B1782" s="131" t="s">
        <v>3088</v>
      </c>
      <c r="C1782" s="117" t="s">
        <v>1160</v>
      </c>
      <c r="D1782" s="116" t="s">
        <v>3084</v>
      </c>
      <c r="E1782" s="116" t="s">
        <v>2660</v>
      </c>
      <c r="F1782" s="116" t="s">
        <v>2722</v>
      </c>
      <c r="G1782" s="115" t="s">
        <v>3087</v>
      </c>
      <c r="H1782" s="118" t="s">
        <v>3089</v>
      </c>
      <c r="I1782" s="118" t="s">
        <v>2619</v>
      </c>
    </row>
    <row r="1783" spans="1:9" x14ac:dyDescent="0.2">
      <c r="A1783" s="117" t="s">
        <v>3092</v>
      </c>
      <c r="B1783" s="131" t="s">
        <v>3092</v>
      </c>
      <c r="C1783" s="117" t="s">
        <v>1160</v>
      </c>
      <c r="D1783" s="116" t="s">
        <v>3084</v>
      </c>
      <c r="E1783" s="116" t="s">
        <v>2660</v>
      </c>
      <c r="F1783" s="116" t="s">
        <v>2886</v>
      </c>
      <c r="G1783" s="115" t="s">
        <v>3090</v>
      </c>
      <c r="H1783" s="118" t="s">
        <v>3086</v>
      </c>
      <c r="I1783" s="118" t="s">
        <v>2619</v>
      </c>
    </row>
    <row r="1784" spans="1:9" x14ac:dyDescent="0.2">
      <c r="A1784" s="117" t="s">
        <v>3085</v>
      </c>
      <c r="B1784" s="131" t="s">
        <v>3085</v>
      </c>
      <c r="C1784" s="117" t="s">
        <v>1160</v>
      </c>
      <c r="D1784" s="116" t="s">
        <v>3084</v>
      </c>
      <c r="E1784" s="116" t="s">
        <v>2660</v>
      </c>
      <c r="F1784" s="116" t="s">
        <v>2615</v>
      </c>
      <c r="G1784" s="115" t="s">
        <v>311</v>
      </c>
      <c r="H1784" s="118" t="s">
        <v>3086</v>
      </c>
      <c r="I1784" s="118" t="s">
        <v>2619</v>
      </c>
    </row>
    <row r="1785" spans="1:9" x14ac:dyDescent="0.2">
      <c r="A1785" s="117" t="s">
        <v>13206</v>
      </c>
      <c r="B1785" s="131" t="s">
        <v>13206</v>
      </c>
      <c r="C1785" s="117" t="s">
        <v>1161</v>
      </c>
      <c r="D1785" s="116" t="s">
        <v>13205</v>
      </c>
      <c r="E1785" s="116" t="s">
        <v>3415</v>
      </c>
      <c r="F1785" s="116" t="s">
        <v>2615</v>
      </c>
      <c r="G1785" s="115" t="s">
        <v>312</v>
      </c>
      <c r="H1785" s="118" t="s">
        <v>13207</v>
      </c>
      <c r="I1785" s="118" t="s">
        <v>2619</v>
      </c>
    </row>
    <row r="1786" spans="1:9" x14ac:dyDescent="0.2">
      <c r="A1786" s="117" t="s">
        <v>13213</v>
      </c>
      <c r="B1786" s="131" t="s">
        <v>13213</v>
      </c>
      <c r="C1786" s="117" t="s">
        <v>1161</v>
      </c>
      <c r="D1786" s="116" t="s">
        <v>13205</v>
      </c>
      <c r="E1786" s="116" t="s">
        <v>3415</v>
      </c>
      <c r="F1786" s="116" t="s">
        <v>2641</v>
      </c>
      <c r="G1786" s="115" t="s">
        <v>13212</v>
      </c>
      <c r="I1786" s="118" t="s">
        <v>2619</v>
      </c>
    </row>
    <row r="1787" spans="1:9" x14ac:dyDescent="0.2">
      <c r="A1787" s="117" t="s">
        <v>4521</v>
      </c>
      <c r="B1787" s="131" t="s">
        <v>4521</v>
      </c>
      <c r="C1787" s="117" t="s">
        <v>1485</v>
      </c>
      <c r="D1787" s="116" t="s">
        <v>4511</v>
      </c>
      <c r="E1787" s="116" t="s">
        <v>3415</v>
      </c>
      <c r="F1787" s="116" t="s">
        <v>2641</v>
      </c>
      <c r="G1787" s="115" t="s">
        <v>4520</v>
      </c>
      <c r="H1787" s="118" t="s">
        <v>4513</v>
      </c>
      <c r="I1787" s="118" t="s">
        <v>2619</v>
      </c>
    </row>
    <row r="1788" spans="1:9" x14ac:dyDescent="0.2">
      <c r="A1788" s="117" t="s">
        <v>12763</v>
      </c>
      <c r="B1788" s="131" t="s">
        <v>12763</v>
      </c>
      <c r="C1788" s="117" t="s">
        <v>1433</v>
      </c>
      <c r="D1788" s="116" t="s">
        <v>12740</v>
      </c>
      <c r="E1788" s="116" t="s">
        <v>3150</v>
      </c>
      <c r="F1788" s="116" t="s">
        <v>3164</v>
      </c>
      <c r="G1788" s="115" t="s">
        <v>12762</v>
      </c>
      <c r="H1788" s="118" t="s">
        <v>12742</v>
      </c>
      <c r="I1788" s="118" t="s">
        <v>2619</v>
      </c>
    </row>
    <row r="1789" spans="1:9" x14ac:dyDescent="0.2">
      <c r="A1789" s="117" t="s">
        <v>3567</v>
      </c>
      <c r="B1789" s="131" t="s">
        <v>3567</v>
      </c>
      <c r="C1789" s="117" t="s">
        <v>1669</v>
      </c>
      <c r="D1789" s="116" t="s">
        <v>3559</v>
      </c>
      <c r="E1789" s="116" t="s">
        <v>3415</v>
      </c>
      <c r="F1789" s="116" t="s">
        <v>2641</v>
      </c>
      <c r="G1789" s="115" t="s">
        <v>3566</v>
      </c>
      <c r="H1789" s="118" t="s">
        <v>3561</v>
      </c>
      <c r="I1789" s="118" t="s">
        <v>2619</v>
      </c>
    </row>
    <row r="1790" spans="1:9" x14ac:dyDescent="0.2">
      <c r="A1790" s="117" t="s">
        <v>10257</v>
      </c>
      <c r="B1790" s="131" t="s">
        <v>10257</v>
      </c>
      <c r="C1790" s="117" t="s">
        <v>1537</v>
      </c>
      <c r="D1790" s="116" t="s">
        <v>10191</v>
      </c>
      <c r="E1790" s="116" t="s">
        <v>2660</v>
      </c>
      <c r="F1790" s="116" t="s">
        <v>2677</v>
      </c>
      <c r="G1790" s="115" t="s">
        <v>10256</v>
      </c>
      <c r="H1790" s="118" t="s">
        <v>10258</v>
      </c>
      <c r="I1790" s="118" t="s">
        <v>2619</v>
      </c>
    </row>
    <row r="1791" spans="1:9" x14ac:dyDescent="0.2">
      <c r="A1791" s="117" t="s">
        <v>6577</v>
      </c>
      <c r="B1791" s="131" t="s">
        <v>6577</v>
      </c>
      <c r="C1791" s="117" t="s">
        <v>992</v>
      </c>
      <c r="D1791" s="116" t="s">
        <v>6091</v>
      </c>
      <c r="E1791" s="116" t="s">
        <v>3150</v>
      </c>
      <c r="F1791" s="116" t="s">
        <v>6575</v>
      </c>
      <c r="G1791" s="115" t="s">
        <v>6576</v>
      </c>
      <c r="H1791" s="118" t="s">
        <v>6097</v>
      </c>
      <c r="I1791" s="118" t="s">
        <v>2619</v>
      </c>
    </row>
    <row r="1792" spans="1:9" x14ac:dyDescent="0.2">
      <c r="A1792" s="117" t="s">
        <v>9199</v>
      </c>
      <c r="B1792" s="131" t="s">
        <v>9199</v>
      </c>
      <c r="C1792" s="117" t="s">
        <v>1162</v>
      </c>
      <c r="D1792" s="116" t="s">
        <v>9198</v>
      </c>
      <c r="E1792" s="116" t="s">
        <v>2614</v>
      </c>
      <c r="F1792" s="116" t="s">
        <v>2615</v>
      </c>
      <c r="G1792" s="115" t="s">
        <v>313</v>
      </c>
      <c r="H1792" s="118" t="s">
        <v>9200</v>
      </c>
      <c r="I1792" s="118" t="s">
        <v>2619</v>
      </c>
    </row>
    <row r="1793" spans="1:9" x14ac:dyDescent="0.2">
      <c r="A1793" s="117" t="s">
        <v>9202</v>
      </c>
      <c r="B1793" s="131" t="s">
        <v>9202</v>
      </c>
      <c r="C1793" s="117" t="s">
        <v>1162</v>
      </c>
      <c r="D1793" s="116" t="s">
        <v>9198</v>
      </c>
      <c r="E1793" s="116" t="s">
        <v>2614</v>
      </c>
      <c r="F1793" s="116" t="s">
        <v>2620</v>
      </c>
      <c r="G1793" s="115" t="s">
        <v>9201</v>
      </c>
      <c r="H1793" s="118" t="s">
        <v>9200</v>
      </c>
      <c r="I1793" s="118" t="s">
        <v>2619</v>
      </c>
    </row>
    <row r="1794" spans="1:9" x14ac:dyDescent="0.2">
      <c r="A1794" s="117" t="s">
        <v>9204</v>
      </c>
      <c r="B1794" s="131" t="s">
        <v>9204</v>
      </c>
      <c r="C1794" s="117" t="s">
        <v>1162</v>
      </c>
      <c r="D1794" s="116" t="s">
        <v>9198</v>
      </c>
      <c r="E1794" s="116" t="s">
        <v>2614</v>
      </c>
      <c r="F1794" s="116" t="s">
        <v>2694</v>
      </c>
      <c r="G1794" s="115" t="s">
        <v>9203</v>
      </c>
      <c r="H1794" s="118" t="s">
        <v>9200</v>
      </c>
      <c r="I1794" s="118" t="s">
        <v>2619</v>
      </c>
    </row>
    <row r="1795" spans="1:9" x14ac:dyDescent="0.2">
      <c r="A1795" s="117" t="s">
        <v>12275</v>
      </c>
      <c r="B1795" s="131" t="s">
        <v>12275</v>
      </c>
      <c r="C1795" s="117" t="s">
        <v>1163</v>
      </c>
      <c r="D1795" s="116" t="s">
        <v>12271</v>
      </c>
      <c r="E1795" s="116" t="s">
        <v>3415</v>
      </c>
      <c r="F1795" s="116" t="s">
        <v>2716</v>
      </c>
      <c r="G1795" s="115" t="s">
        <v>12274</v>
      </c>
      <c r="H1795" s="118" t="s">
        <v>12273</v>
      </c>
      <c r="I1795" s="118" t="s">
        <v>2619</v>
      </c>
    </row>
    <row r="1796" spans="1:9" x14ac:dyDescent="0.2">
      <c r="A1796" s="117" t="s">
        <v>12272</v>
      </c>
      <c r="B1796" s="131" t="s">
        <v>12272</v>
      </c>
      <c r="C1796" s="117" t="s">
        <v>1163</v>
      </c>
      <c r="D1796" s="116" t="s">
        <v>12271</v>
      </c>
      <c r="E1796" s="116" t="s">
        <v>3415</v>
      </c>
      <c r="F1796" s="116" t="s">
        <v>2615</v>
      </c>
      <c r="G1796" s="115" t="s">
        <v>314</v>
      </c>
      <c r="H1796" s="118" t="s">
        <v>12273</v>
      </c>
      <c r="I1796" s="118" t="s">
        <v>2619</v>
      </c>
    </row>
    <row r="1797" spans="1:9" x14ac:dyDescent="0.2">
      <c r="A1797" s="117" t="s">
        <v>10631</v>
      </c>
      <c r="B1797" s="131" t="s">
        <v>10631</v>
      </c>
      <c r="C1797" s="117" t="s">
        <v>1125</v>
      </c>
      <c r="D1797" s="116" t="s">
        <v>10618</v>
      </c>
      <c r="E1797" s="116" t="s">
        <v>2614</v>
      </c>
      <c r="F1797" s="116" t="s">
        <v>2669</v>
      </c>
      <c r="G1797" s="115" t="s">
        <v>10630</v>
      </c>
      <c r="H1797" s="118" t="s">
        <v>10632</v>
      </c>
      <c r="I1797" s="118" t="s">
        <v>2619</v>
      </c>
    </row>
    <row r="1798" spans="1:9" x14ac:dyDescent="0.2">
      <c r="A1798" s="117" t="s">
        <v>10475</v>
      </c>
      <c r="B1798" s="131" t="s">
        <v>10475</v>
      </c>
      <c r="C1798" s="117" t="s">
        <v>1017</v>
      </c>
      <c r="D1798" s="116" t="s">
        <v>10467</v>
      </c>
      <c r="E1798" s="116" t="s">
        <v>2614</v>
      </c>
      <c r="F1798" s="116" t="s">
        <v>3159</v>
      </c>
      <c r="G1798" s="115" t="s">
        <v>10474</v>
      </c>
      <c r="H1798" s="118" t="s">
        <v>10469</v>
      </c>
      <c r="I1798" s="118" t="s">
        <v>2619</v>
      </c>
    </row>
    <row r="1799" spans="1:9" x14ac:dyDescent="0.2">
      <c r="A1799" s="117" t="s">
        <v>4475</v>
      </c>
      <c r="B1799" s="131" t="s">
        <v>4475</v>
      </c>
      <c r="C1799" s="117" t="s">
        <v>931</v>
      </c>
      <c r="D1799" s="116" t="s">
        <v>4457</v>
      </c>
      <c r="E1799" s="116" t="s">
        <v>3415</v>
      </c>
      <c r="F1799" s="116" t="s">
        <v>3103</v>
      </c>
      <c r="G1799" s="115" t="s">
        <v>4474</v>
      </c>
      <c r="H1799" s="118" t="s">
        <v>4459</v>
      </c>
      <c r="I1799" s="118" t="s">
        <v>2619</v>
      </c>
    </row>
    <row r="1800" spans="1:9" x14ac:dyDescent="0.2">
      <c r="A1800" s="117" t="s">
        <v>12198</v>
      </c>
      <c r="B1800" s="131" t="s">
        <v>12198</v>
      </c>
      <c r="C1800" s="117" t="s">
        <v>1679</v>
      </c>
      <c r="D1800" s="116" t="s">
        <v>12190</v>
      </c>
      <c r="E1800" s="116" t="s">
        <v>3713</v>
      </c>
      <c r="F1800" s="116" t="s">
        <v>2669</v>
      </c>
      <c r="G1800" s="115" t="s">
        <v>12197</v>
      </c>
      <c r="H1800" s="118" t="s">
        <v>12192</v>
      </c>
      <c r="I1800" s="118" t="s">
        <v>2619</v>
      </c>
    </row>
    <row r="1801" spans="1:9" x14ac:dyDescent="0.2">
      <c r="A1801" s="117" t="s">
        <v>8310</v>
      </c>
      <c r="B1801" s="131" t="s">
        <v>8310</v>
      </c>
      <c r="C1801" s="117" t="s">
        <v>1164</v>
      </c>
      <c r="D1801" s="116" t="s">
        <v>8309</v>
      </c>
      <c r="E1801" s="116" t="s">
        <v>2614</v>
      </c>
      <c r="F1801" s="116" t="s">
        <v>2615</v>
      </c>
      <c r="G1801" s="115" t="s">
        <v>315</v>
      </c>
      <c r="H1801" s="118" t="s">
        <v>8311</v>
      </c>
      <c r="I1801" s="118" t="s">
        <v>2619</v>
      </c>
    </row>
    <row r="1802" spans="1:9" x14ac:dyDescent="0.2">
      <c r="A1802" s="117" t="s">
        <v>8313</v>
      </c>
      <c r="B1802" s="131" t="s">
        <v>8313</v>
      </c>
      <c r="C1802" s="117" t="s">
        <v>1164</v>
      </c>
      <c r="D1802" s="116" t="s">
        <v>8309</v>
      </c>
      <c r="E1802" s="116" t="s">
        <v>2614</v>
      </c>
      <c r="F1802" s="116" t="s">
        <v>2620</v>
      </c>
      <c r="G1802" s="115" t="s">
        <v>8312</v>
      </c>
      <c r="H1802" s="118" t="s">
        <v>8311</v>
      </c>
      <c r="I1802" s="118" t="s">
        <v>2619</v>
      </c>
    </row>
    <row r="1803" spans="1:9" x14ac:dyDescent="0.2">
      <c r="A1803" s="117" t="s">
        <v>12322</v>
      </c>
      <c r="B1803" s="131" t="s">
        <v>12322</v>
      </c>
      <c r="C1803" s="117" t="s">
        <v>1165</v>
      </c>
      <c r="D1803" s="116" t="s">
        <v>12321</v>
      </c>
      <c r="E1803" s="116" t="s">
        <v>2614</v>
      </c>
      <c r="F1803" s="116" t="s">
        <v>2615</v>
      </c>
      <c r="G1803" s="115" t="s">
        <v>316</v>
      </c>
      <c r="H1803" s="118" t="s">
        <v>12323</v>
      </c>
      <c r="I1803" s="118" t="s">
        <v>2619</v>
      </c>
    </row>
    <row r="1804" spans="1:9" x14ac:dyDescent="0.2">
      <c r="A1804" s="117" t="s">
        <v>6963</v>
      </c>
      <c r="B1804" s="131" t="s">
        <v>6963</v>
      </c>
      <c r="C1804" s="117" t="s">
        <v>992</v>
      </c>
      <c r="D1804" s="116" t="s">
        <v>6091</v>
      </c>
      <c r="E1804" s="116" t="s">
        <v>3150</v>
      </c>
      <c r="F1804" s="116" t="s">
        <v>6961</v>
      </c>
      <c r="G1804" s="115" t="s">
        <v>6962</v>
      </c>
      <c r="H1804" s="118" t="s">
        <v>6097</v>
      </c>
      <c r="I1804" s="118" t="s">
        <v>2619</v>
      </c>
    </row>
    <row r="1805" spans="1:9" x14ac:dyDescent="0.2">
      <c r="A1805" s="117" t="s">
        <v>12325</v>
      </c>
      <c r="B1805" s="131" t="s">
        <v>12325</v>
      </c>
      <c r="C1805" s="117" t="s">
        <v>1165</v>
      </c>
      <c r="D1805" s="116" t="s">
        <v>12321</v>
      </c>
      <c r="E1805" s="116" t="s">
        <v>2614</v>
      </c>
      <c r="F1805" s="116" t="s">
        <v>2620</v>
      </c>
      <c r="G1805" s="115" t="s">
        <v>12324</v>
      </c>
      <c r="H1805" s="118" t="s">
        <v>12323</v>
      </c>
      <c r="I1805" s="118" t="s">
        <v>2619</v>
      </c>
    </row>
    <row r="1806" spans="1:9" x14ac:dyDescent="0.2">
      <c r="A1806" s="117" t="s">
        <v>12327</v>
      </c>
      <c r="B1806" s="131" t="s">
        <v>12327</v>
      </c>
      <c r="C1806" s="117" t="s">
        <v>1165</v>
      </c>
      <c r="D1806" s="116" t="s">
        <v>12321</v>
      </c>
      <c r="E1806" s="116" t="s">
        <v>2614</v>
      </c>
      <c r="F1806" s="116" t="s">
        <v>2694</v>
      </c>
      <c r="G1806" s="115" t="s">
        <v>12326</v>
      </c>
      <c r="H1806" s="118" t="s">
        <v>12323</v>
      </c>
      <c r="I1806" s="118" t="s">
        <v>2619</v>
      </c>
    </row>
    <row r="1807" spans="1:9" x14ac:dyDescent="0.2">
      <c r="A1807" s="117" t="s">
        <v>13511</v>
      </c>
      <c r="B1807" s="131" t="s">
        <v>13511</v>
      </c>
      <c r="C1807" s="117" t="s">
        <v>1569</v>
      </c>
      <c r="D1807" s="116" t="s">
        <v>13433</v>
      </c>
      <c r="E1807" s="116" t="s">
        <v>3150</v>
      </c>
      <c r="F1807" s="116" t="s">
        <v>10312</v>
      </c>
      <c r="G1807" s="115" t="s">
        <v>13510</v>
      </c>
      <c r="H1807" s="118" t="s">
        <v>13512</v>
      </c>
      <c r="I1807" s="118" t="s">
        <v>2619</v>
      </c>
    </row>
    <row r="1808" spans="1:9" x14ac:dyDescent="0.2">
      <c r="A1808" s="117" t="s">
        <v>4845</v>
      </c>
      <c r="B1808" s="131" t="s">
        <v>4845</v>
      </c>
      <c r="C1808" s="117" t="s">
        <v>1166</v>
      </c>
      <c r="D1808" s="116" t="s">
        <v>4844</v>
      </c>
      <c r="E1808" s="116" t="s">
        <v>3415</v>
      </c>
      <c r="F1808" s="116" t="s">
        <v>2615</v>
      </c>
      <c r="G1808" s="115" t="s">
        <v>317</v>
      </c>
      <c r="H1808" s="118" t="s">
        <v>4846</v>
      </c>
      <c r="I1808" s="118" t="s">
        <v>2619</v>
      </c>
    </row>
    <row r="1809" spans="1:9" x14ac:dyDescent="0.2">
      <c r="A1809" s="117" t="s">
        <v>3207</v>
      </c>
      <c r="B1809" s="131" t="s">
        <v>3207</v>
      </c>
      <c r="C1809" s="117" t="s">
        <v>1509</v>
      </c>
      <c r="D1809" s="116" t="s">
        <v>3149</v>
      </c>
      <c r="E1809" s="116" t="s">
        <v>3150</v>
      </c>
      <c r="F1809" s="116" t="s">
        <v>3205</v>
      </c>
      <c r="G1809" s="115" t="s">
        <v>3206</v>
      </c>
      <c r="H1809" s="118" t="s">
        <v>3152</v>
      </c>
      <c r="I1809" s="118" t="s">
        <v>2619</v>
      </c>
    </row>
    <row r="1810" spans="1:9" x14ac:dyDescent="0.2">
      <c r="A1810" s="117" t="s">
        <v>6966</v>
      </c>
      <c r="B1810" s="131" t="s">
        <v>6966</v>
      </c>
      <c r="C1810" s="117" t="s">
        <v>992</v>
      </c>
      <c r="D1810" s="116" t="s">
        <v>6091</v>
      </c>
      <c r="E1810" s="116" t="s">
        <v>3150</v>
      </c>
      <c r="F1810" s="116" t="s">
        <v>6964</v>
      </c>
      <c r="G1810" s="115" t="s">
        <v>6965</v>
      </c>
      <c r="H1810" s="118" t="s">
        <v>6097</v>
      </c>
      <c r="I1810" s="118" t="s">
        <v>2619</v>
      </c>
    </row>
    <row r="1811" spans="1:9" x14ac:dyDescent="0.2">
      <c r="A1811" s="117" t="s">
        <v>13540</v>
      </c>
      <c r="B1811" s="131" t="s">
        <v>13540</v>
      </c>
      <c r="C1811" s="117" t="s">
        <v>1167</v>
      </c>
      <c r="D1811" s="116" t="s">
        <v>13539</v>
      </c>
      <c r="E1811" s="116" t="s">
        <v>2614</v>
      </c>
      <c r="F1811" s="116" t="s">
        <v>2615</v>
      </c>
      <c r="G1811" s="115" t="s">
        <v>318</v>
      </c>
      <c r="H1811" s="118" t="s">
        <v>13541</v>
      </c>
      <c r="I1811" s="118" t="s">
        <v>2619</v>
      </c>
    </row>
    <row r="1812" spans="1:9" x14ac:dyDescent="0.2">
      <c r="A1812" s="117" t="s">
        <v>13543</v>
      </c>
      <c r="B1812" s="131" t="s">
        <v>13543</v>
      </c>
      <c r="C1812" s="117" t="s">
        <v>1167</v>
      </c>
      <c r="D1812" s="116" t="s">
        <v>13539</v>
      </c>
      <c r="E1812" s="116" t="s">
        <v>2614</v>
      </c>
      <c r="F1812" s="116" t="s">
        <v>2620</v>
      </c>
      <c r="G1812" s="115" t="s">
        <v>13542</v>
      </c>
      <c r="H1812" s="118" t="s">
        <v>13541</v>
      </c>
      <c r="I1812" s="118" t="s">
        <v>2619</v>
      </c>
    </row>
    <row r="1813" spans="1:9" x14ac:dyDescent="0.2">
      <c r="A1813" s="117" t="s">
        <v>13545</v>
      </c>
      <c r="B1813" s="131" t="s">
        <v>13545</v>
      </c>
      <c r="C1813" s="117" t="s">
        <v>1167</v>
      </c>
      <c r="D1813" s="116" t="s">
        <v>13539</v>
      </c>
      <c r="E1813" s="116" t="s">
        <v>2614</v>
      </c>
      <c r="F1813" s="116" t="s">
        <v>2638</v>
      </c>
      <c r="G1813" s="115" t="s">
        <v>13544</v>
      </c>
      <c r="H1813" s="118" t="s">
        <v>13541</v>
      </c>
      <c r="I1813" s="118" t="s">
        <v>2619</v>
      </c>
    </row>
    <row r="1814" spans="1:9" x14ac:dyDescent="0.2">
      <c r="A1814" s="117" t="s">
        <v>3762</v>
      </c>
      <c r="B1814" s="131" t="s">
        <v>3762</v>
      </c>
      <c r="C1814" s="117" t="s">
        <v>1082</v>
      </c>
      <c r="D1814" s="116" t="s">
        <v>3755</v>
      </c>
      <c r="E1814" s="116" t="s">
        <v>3116</v>
      </c>
      <c r="F1814" s="116" t="s">
        <v>3391</v>
      </c>
      <c r="G1814" s="115" t="s">
        <v>3761</v>
      </c>
      <c r="H1814" s="118" t="s">
        <v>3763</v>
      </c>
      <c r="I1814" s="118" t="s">
        <v>2619</v>
      </c>
    </row>
    <row r="1815" spans="1:9" x14ac:dyDescent="0.2">
      <c r="A1815" s="117" t="s">
        <v>11197</v>
      </c>
      <c r="B1815" s="131" t="s">
        <v>11197</v>
      </c>
      <c r="C1815" s="117" t="s">
        <v>1168</v>
      </c>
      <c r="D1815" s="116" t="s">
        <v>11183</v>
      </c>
      <c r="E1815" s="116" t="s">
        <v>3116</v>
      </c>
      <c r="F1815" s="116" t="s">
        <v>2656</v>
      </c>
      <c r="G1815" s="115" t="s">
        <v>11196</v>
      </c>
      <c r="H1815" s="118" t="s">
        <v>11185</v>
      </c>
      <c r="I1815" s="118" t="s">
        <v>2619</v>
      </c>
    </row>
    <row r="1816" spans="1:9" x14ac:dyDescent="0.2">
      <c r="A1816" s="117" t="s">
        <v>11184</v>
      </c>
      <c r="B1816" s="131" t="s">
        <v>11184</v>
      </c>
      <c r="C1816" s="117" t="s">
        <v>1168</v>
      </c>
      <c r="D1816" s="116" t="s">
        <v>11183</v>
      </c>
      <c r="E1816" s="116" t="s">
        <v>3116</v>
      </c>
      <c r="F1816" s="116" t="s">
        <v>2615</v>
      </c>
      <c r="G1816" s="115" t="s">
        <v>319</v>
      </c>
      <c r="H1816" s="118" t="s">
        <v>11185</v>
      </c>
      <c r="I1816" s="118" t="s">
        <v>2619</v>
      </c>
    </row>
    <row r="1817" spans="1:9" x14ac:dyDescent="0.2">
      <c r="A1817" s="117" t="s">
        <v>6001</v>
      </c>
      <c r="B1817" s="131" t="s">
        <v>6001</v>
      </c>
      <c r="C1817" s="117" t="s">
        <v>1522</v>
      </c>
      <c r="D1817" s="116" t="s">
        <v>5997</v>
      </c>
      <c r="E1817" s="116" t="s">
        <v>3415</v>
      </c>
      <c r="F1817" s="116" t="s">
        <v>2669</v>
      </c>
      <c r="G1817" s="115" t="s">
        <v>6000</v>
      </c>
      <c r="H1817" s="118" t="s">
        <v>5999</v>
      </c>
      <c r="I1817" s="118" t="s">
        <v>2619</v>
      </c>
    </row>
    <row r="1818" spans="1:9" x14ac:dyDescent="0.2">
      <c r="A1818" s="117" t="s">
        <v>11191</v>
      </c>
      <c r="B1818" s="131" t="s">
        <v>11191</v>
      </c>
      <c r="C1818" s="117" t="s">
        <v>1168</v>
      </c>
      <c r="D1818" s="116" t="s">
        <v>11183</v>
      </c>
      <c r="E1818" s="116" t="s">
        <v>3116</v>
      </c>
      <c r="F1818" s="116" t="s">
        <v>2623</v>
      </c>
      <c r="G1818" s="115" t="s">
        <v>11190</v>
      </c>
      <c r="H1818" s="118" t="s">
        <v>11185</v>
      </c>
      <c r="I1818" s="118" t="s">
        <v>2619</v>
      </c>
    </row>
    <row r="1819" spans="1:9" x14ac:dyDescent="0.2">
      <c r="A1819" s="117" t="s">
        <v>11193</v>
      </c>
      <c r="B1819" s="131" t="s">
        <v>11193</v>
      </c>
      <c r="C1819" s="117" t="s">
        <v>1168</v>
      </c>
      <c r="D1819" s="116" t="s">
        <v>11183</v>
      </c>
      <c r="E1819" s="116" t="s">
        <v>3116</v>
      </c>
      <c r="F1819" s="116" t="s">
        <v>2669</v>
      </c>
      <c r="G1819" s="115" t="s">
        <v>11192</v>
      </c>
      <c r="H1819" s="118" t="s">
        <v>11185</v>
      </c>
      <c r="I1819" s="118" t="s">
        <v>2619</v>
      </c>
    </row>
    <row r="1820" spans="1:9" x14ac:dyDescent="0.2">
      <c r="A1820" s="117" t="s">
        <v>11189</v>
      </c>
      <c r="B1820" s="131" t="s">
        <v>11189</v>
      </c>
      <c r="C1820" s="117" t="s">
        <v>1168</v>
      </c>
      <c r="D1820" s="116" t="s">
        <v>11183</v>
      </c>
      <c r="E1820" s="116" t="s">
        <v>3116</v>
      </c>
      <c r="F1820" s="116" t="s">
        <v>2716</v>
      </c>
      <c r="G1820" s="115" t="s">
        <v>11188</v>
      </c>
      <c r="H1820" s="118" t="s">
        <v>11185</v>
      </c>
      <c r="I1820" s="118" t="s">
        <v>2619</v>
      </c>
    </row>
    <row r="1821" spans="1:9" x14ac:dyDescent="0.2">
      <c r="A1821" s="117" t="s">
        <v>11187</v>
      </c>
      <c r="B1821" s="131" t="s">
        <v>11187</v>
      </c>
      <c r="C1821" s="117" t="s">
        <v>1168</v>
      </c>
      <c r="D1821" s="116" t="s">
        <v>11183</v>
      </c>
      <c r="E1821" s="116" t="s">
        <v>3116</v>
      </c>
      <c r="F1821" s="116" t="s">
        <v>2638</v>
      </c>
      <c r="G1821" s="115" t="s">
        <v>11186</v>
      </c>
      <c r="H1821" s="118" t="s">
        <v>11185</v>
      </c>
      <c r="I1821" s="118" t="s">
        <v>2619</v>
      </c>
    </row>
    <row r="1822" spans="1:9" x14ac:dyDescent="0.2">
      <c r="A1822" s="117" t="s">
        <v>11199</v>
      </c>
      <c r="B1822" s="131" t="s">
        <v>11199</v>
      </c>
      <c r="C1822" s="117" t="s">
        <v>1168</v>
      </c>
      <c r="D1822" s="116" t="s">
        <v>11183</v>
      </c>
      <c r="E1822" s="116" t="s">
        <v>3116</v>
      </c>
      <c r="F1822" s="116" t="s">
        <v>2644</v>
      </c>
      <c r="G1822" s="115" t="s">
        <v>11198</v>
      </c>
      <c r="H1822" s="118" t="s">
        <v>11185</v>
      </c>
      <c r="I1822" s="118" t="s">
        <v>2619</v>
      </c>
    </row>
    <row r="1823" spans="1:9" x14ac:dyDescent="0.2">
      <c r="A1823" s="117" t="s">
        <v>11201</v>
      </c>
      <c r="B1823" s="131" t="s">
        <v>11201</v>
      </c>
      <c r="C1823" s="117" t="s">
        <v>1168</v>
      </c>
      <c r="D1823" s="116" t="s">
        <v>11183</v>
      </c>
      <c r="E1823" s="116" t="s">
        <v>3116</v>
      </c>
      <c r="F1823" s="116" t="s">
        <v>2674</v>
      </c>
      <c r="G1823" s="115" t="s">
        <v>11200</v>
      </c>
      <c r="I1823" s="118" t="s">
        <v>2619</v>
      </c>
    </row>
    <row r="1824" spans="1:9" x14ac:dyDescent="0.2">
      <c r="A1824" s="117" t="s">
        <v>11195</v>
      </c>
      <c r="B1824" s="131" t="s">
        <v>11195</v>
      </c>
      <c r="C1824" s="117" t="s">
        <v>1168</v>
      </c>
      <c r="D1824" s="116" t="s">
        <v>11183</v>
      </c>
      <c r="E1824" s="116" t="s">
        <v>3116</v>
      </c>
      <c r="F1824" s="116" t="s">
        <v>2653</v>
      </c>
      <c r="G1824" s="115" t="s">
        <v>11194</v>
      </c>
      <c r="H1824" s="118" t="s">
        <v>11185</v>
      </c>
      <c r="I1824" s="118" t="s">
        <v>2619</v>
      </c>
    </row>
    <row r="1825" spans="1:9" x14ac:dyDescent="0.2">
      <c r="A1825" s="117" t="s">
        <v>6969</v>
      </c>
      <c r="B1825" s="131" t="s">
        <v>6969</v>
      </c>
      <c r="C1825" s="117" t="s">
        <v>992</v>
      </c>
      <c r="D1825" s="116" t="s">
        <v>6091</v>
      </c>
      <c r="E1825" s="116" t="s">
        <v>3150</v>
      </c>
      <c r="F1825" s="116" t="s">
        <v>6967</v>
      </c>
      <c r="G1825" s="115" t="s">
        <v>6968</v>
      </c>
      <c r="H1825" s="118" t="s">
        <v>6097</v>
      </c>
      <c r="I1825" s="118" t="s">
        <v>2619</v>
      </c>
    </row>
    <row r="1826" spans="1:9" x14ac:dyDescent="0.2">
      <c r="A1826" s="117" t="s">
        <v>8927</v>
      </c>
      <c r="B1826" s="131" t="s">
        <v>8927</v>
      </c>
      <c r="C1826" s="117" t="s">
        <v>1015</v>
      </c>
      <c r="D1826" s="116" t="s">
        <v>8909</v>
      </c>
      <c r="E1826" s="116" t="s">
        <v>2614</v>
      </c>
      <c r="F1826" s="116" t="s">
        <v>2623</v>
      </c>
      <c r="G1826" s="115" t="s">
        <v>8926</v>
      </c>
      <c r="H1826" s="118" t="s">
        <v>8911</v>
      </c>
      <c r="I1826" s="118" t="s">
        <v>2619</v>
      </c>
    </row>
    <row r="1827" spans="1:9" x14ac:dyDescent="0.2">
      <c r="A1827" s="117" t="s">
        <v>9124</v>
      </c>
      <c r="B1827" s="131" t="s">
        <v>9124</v>
      </c>
      <c r="C1827" s="117" t="s">
        <v>1072</v>
      </c>
      <c r="D1827" s="116" t="s">
        <v>9108</v>
      </c>
      <c r="E1827" s="116" t="s">
        <v>2614</v>
      </c>
      <c r="F1827" s="116" t="s">
        <v>2653</v>
      </c>
      <c r="G1827" s="115" t="s">
        <v>8926</v>
      </c>
      <c r="H1827" s="118" t="s">
        <v>9110</v>
      </c>
      <c r="I1827" s="118" t="s">
        <v>2619</v>
      </c>
    </row>
    <row r="1828" spans="1:9" x14ac:dyDescent="0.2">
      <c r="A1828" s="117" t="s">
        <v>7611</v>
      </c>
      <c r="B1828" s="131" t="s">
        <v>7611</v>
      </c>
      <c r="C1828" s="117" t="s">
        <v>992</v>
      </c>
      <c r="D1828" s="116" t="s">
        <v>6091</v>
      </c>
      <c r="E1828" s="116" t="s">
        <v>3150</v>
      </c>
      <c r="F1828" s="116" t="s">
        <v>7609</v>
      </c>
      <c r="G1828" s="115" t="s">
        <v>7610</v>
      </c>
      <c r="H1828" s="118" t="s">
        <v>6097</v>
      </c>
      <c r="I1828" s="118" t="s">
        <v>2619</v>
      </c>
    </row>
    <row r="1829" spans="1:9" x14ac:dyDescent="0.2">
      <c r="A1829" s="117" t="s">
        <v>6976</v>
      </c>
      <c r="B1829" s="131" t="s">
        <v>6976</v>
      </c>
      <c r="C1829" s="117" t="s">
        <v>992</v>
      </c>
      <c r="D1829" s="116" t="s">
        <v>6091</v>
      </c>
      <c r="E1829" s="116" t="s">
        <v>3150</v>
      </c>
      <c r="F1829" s="116" t="s">
        <v>6974</v>
      </c>
      <c r="G1829" s="115" t="s">
        <v>6975</v>
      </c>
      <c r="H1829" s="118" t="s">
        <v>6977</v>
      </c>
      <c r="I1829" s="118" t="s">
        <v>2619</v>
      </c>
    </row>
    <row r="1830" spans="1:9" x14ac:dyDescent="0.2">
      <c r="A1830" s="117" t="s">
        <v>4859</v>
      </c>
      <c r="B1830" s="131" t="s">
        <v>4859</v>
      </c>
      <c r="C1830" s="117" t="s">
        <v>1169</v>
      </c>
      <c r="D1830" s="116" t="s">
        <v>4858</v>
      </c>
      <c r="E1830" s="116" t="s">
        <v>3415</v>
      </c>
      <c r="F1830" s="116" t="s">
        <v>2615</v>
      </c>
      <c r="G1830" s="115" t="s">
        <v>320</v>
      </c>
      <c r="I1830" s="118" t="s">
        <v>2619</v>
      </c>
    </row>
    <row r="1831" spans="1:9" x14ac:dyDescent="0.2">
      <c r="A1831" s="117" t="s">
        <v>13471</v>
      </c>
      <c r="B1831" s="131" t="s">
        <v>13471</v>
      </c>
      <c r="C1831" s="117" t="s">
        <v>1569</v>
      </c>
      <c r="D1831" s="116" t="s">
        <v>13433</v>
      </c>
      <c r="E1831" s="116" t="s">
        <v>3150</v>
      </c>
      <c r="F1831" s="116" t="s">
        <v>3375</v>
      </c>
      <c r="G1831" s="115" t="s">
        <v>13470</v>
      </c>
      <c r="H1831" s="118" t="s">
        <v>13472</v>
      </c>
      <c r="I1831" s="118" t="s">
        <v>2619</v>
      </c>
    </row>
    <row r="1832" spans="1:9" x14ac:dyDescent="0.2">
      <c r="A1832" s="117" t="s">
        <v>4567</v>
      </c>
      <c r="B1832" s="131" t="s">
        <v>4567</v>
      </c>
      <c r="C1832" s="117" t="s">
        <v>852</v>
      </c>
      <c r="D1832" s="116" t="s">
        <v>4561</v>
      </c>
      <c r="E1832" s="116" t="s">
        <v>3415</v>
      </c>
      <c r="F1832" s="116" t="s">
        <v>2716</v>
      </c>
      <c r="G1832" s="115" t="s">
        <v>4566</v>
      </c>
      <c r="H1832" s="118" t="s">
        <v>4563</v>
      </c>
      <c r="I1832" s="118" t="s">
        <v>2619</v>
      </c>
    </row>
    <row r="1833" spans="1:9" x14ac:dyDescent="0.2">
      <c r="A1833" s="117" t="s">
        <v>6980</v>
      </c>
      <c r="B1833" s="131" t="s">
        <v>6980</v>
      </c>
      <c r="C1833" s="117" t="s">
        <v>992</v>
      </c>
      <c r="D1833" s="116" t="s">
        <v>6091</v>
      </c>
      <c r="E1833" s="116" t="s">
        <v>3150</v>
      </c>
      <c r="F1833" s="116" t="s">
        <v>6978</v>
      </c>
      <c r="G1833" s="115" t="s">
        <v>6979</v>
      </c>
      <c r="H1833" s="118" t="s">
        <v>6097</v>
      </c>
      <c r="I1833" s="118" t="s">
        <v>2619</v>
      </c>
    </row>
    <row r="1834" spans="1:9" x14ac:dyDescent="0.2">
      <c r="A1834" s="117" t="s">
        <v>6983</v>
      </c>
      <c r="B1834" s="131" t="s">
        <v>6983</v>
      </c>
      <c r="C1834" s="117" t="s">
        <v>992</v>
      </c>
      <c r="D1834" s="116" t="s">
        <v>6091</v>
      </c>
      <c r="E1834" s="116" t="s">
        <v>3150</v>
      </c>
      <c r="F1834" s="116" t="s">
        <v>6981</v>
      </c>
      <c r="G1834" s="115" t="s">
        <v>6982</v>
      </c>
      <c r="H1834" s="118" t="s">
        <v>6097</v>
      </c>
      <c r="I1834" s="118" t="s">
        <v>2619</v>
      </c>
    </row>
    <row r="1835" spans="1:9" x14ac:dyDescent="0.2">
      <c r="A1835" s="117" t="s">
        <v>10627</v>
      </c>
      <c r="B1835" s="131" t="s">
        <v>10627</v>
      </c>
      <c r="C1835" s="117" t="s">
        <v>1125</v>
      </c>
      <c r="D1835" s="116" t="s">
        <v>10618</v>
      </c>
      <c r="E1835" s="116" t="s">
        <v>2614</v>
      </c>
      <c r="F1835" s="116" t="s">
        <v>2716</v>
      </c>
      <c r="G1835" s="115" t="s">
        <v>10626</v>
      </c>
      <c r="I1835" s="118" t="s">
        <v>2619</v>
      </c>
    </row>
    <row r="1836" spans="1:9" x14ac:dyDescent="0.2">
      <c r="A1836" s="117" t="s">
        <v>4952</v>
      </c>
      <c r="B1836" s="131" t="s">
        <v>4952</v>
      </c>
      <c r="C1836" s="117" t="s">
        <v>1099</v>
      </c>
      <c r="D1836" s="116" t="s">
        <v>4944</v>
      </c>
      <c r="E1836" s="116" t="s">
        <v>3415</v>
      </c>
      <c r="F1836" s="116" t="s">
        <v>2623</v>
      </c>
      <c r="G1836" s="115" t="s">
        <v>4951</v>
      </c>
      <c r="H1836" s="118" t="s">
        <v>4946</v>
      </c>
      <c r="I1836" s="118" t="s">
        <v>2619</v>
      </c>
    </row>
    <row r="1837" spans="1:9" x14ac:dyDescent="0.2">
      <c r="A1837" s="117" t="s">
        <v>10898</v>
      </c>
      <c r="B1837" s="131" t="s">
        <v>10898</v>
      </c>
      <c r="C1837" s="117" t="s">
        <v>843</v>
      </c>
      <c r="D1837" s="116" t="s">
        <v>10890</v>
      </c>
      <c r="E1837" s="116" t="s">
        <v>2614</v>
      </c>
      <c r="F1837" s="116" t="s">
        <v>2716</v>
      </c>
      <c r="G1837" s="115" t="s">
        <v>10897</v>
      </c>
      <c r="I1837" s="118" t="s">
        <v>2619</v>
      </c>
    </row>
    <row r="1838" spans="1:9" x14ac:dyDescent="0.2">
      <c r="A1838" s="117" t="s">
        <v>6986</v>
      </c>
      <c r="B1838" s="131" t="s">
        <v>6986</v>
      </c>
      <c r="C1838" s="117" t="s">
        <v>992</v>
      </c>
      <c r="D1838" s="116" t="s">
        <v>6091</v>
      </c>
      <c r="E1838" s="116" t="s">
        <v>3150</v>
      </c>
      <c r="F1838" s="116" t="s">
        <v>6984</v>
      </c>
      <c r="G1838" s="115" t="s">
        <v>6985</v>
      </c>
      <c r="H1838" s="118" t="s">
        <v>6097</v>
      </c>
      <c r="I1838" s="118" t="s">
        <v>2619</v>
      </c>
    </row>
    <row r="1839" spans="1:9" x14ac:dyDescent="0.2">
      <c r="A1839" s="117" t="s">
        <v>6989</v>
      </c>
      <c r="B1839" s="131" t="s">
        <v>6989</v>
      </c>
      <c r="C1839" s="117" t="s">
        <v>992</v>
      </c>
      <c r="D1839" s="116" t="s">
        <v>6091</v>
      </c>
      <c r="E1839" s="116" t="s">
        <v>3150</v>
      </c>
      <c r="F1839" s="116" t="s">
        <v>6987</v>
      </c>
      <c r="G1839" s="115" t="s">
        <v>6988</v>
      </c>
      <c r="H1839" s="118" t="s">
        <v>6097</v>
      </c>
      <c r="I1839" s="118" t="s">
        <v>2619</v>
      </c>
    </row>
    <row r="1840" spans="1:9" x14ac:dyDescent="0.2">
      <c r="A1840" s="117" t="s">
        <v>12368</v>
      </c>
      <c r="B1840" s="131" t="s">
        <v>12368</v>
      </c>
      <c r="C1840" s="117" t="s">
        <v>1192</v>
      </c>
      <c r="D1840" s="116" t="s">
        <v>12362</v>
      </c>
      <c r="E1840" s="116" t="s">
        <v>2660</v>
      </c>
      <c r="F1840" s="116" t="s">
        <v>2694</v>
      </c>
      <c r="G1840" s="115" t="s">
        <v>12367</v>
      </c>
      <c r="H1840" s="118" t="s">
        <v>12364</v>
      </c>
      <c r="I1840" s="118" t="s">
        <v>2619</v>
      </c>
    </row>
    <row r="1841" spans="1:9" x14ac:dyDescent="0.2">
      <c r="A1841" s="117" t="s">
        <v>4679</v>
      </c>
      <c r="B1841" s="131" t="s">
        <v>4679</v>
      </c>
      <c r="C1841" s="117" t="s">
        <v>1227</v>
      </c>
      <c r="D1841" s="116" t="s">
        <v>4667</v>
      </c>
      <c r="E1841" s="116" t="s">
        <v>3415</v>
      </c>
      <c r="F1841" s="116" t="s">
        <v>2669</v>
      </c>
      <c r="G1841" s="115" t="s">
        <v>4678</v>
      </c>
      <c r="H1841" s="118" t="s">
        <v>4669</v>
      </c>
      <c r="I1841" s="118" t="s">
        <v>2619</v>
      </c>
    </row>
    <row r="1842" spans="1:9" x14ac:dyDescent="0.2">
      <c r="A1842" s="117" t="s">
        <v>3589</v>
      </c>
      <c r="B1842" s="131" t="s">
        <v>3589</v>
      </c>
      <c r="C1842" s="117" t="s">
        <v>1532</v>
      </c>
      <c r="D1842" s="116" t="s">
        <v>3574</v>
      </c>
      <c r="E1842" s="116" t="s">
        <v>3116</v>
      </c>
      <c r="F1842" s="116" t="s">
        <v>3587</v>
      </c>
      <c r="G1842" s="115" t="s">
        <v>3588</v>
      </c>
      <c r="H1842" s="118" t="s">
        <v>3576</v>
      </c>
      <c r="I1842" s="118" t="s">
        <v>2619</v>
      </c>
    </row>
    <row r="1843" spans="1:9" x14ac:dyDescent="0.2">
      <c r="A1843" s="117" t="s">
        <v>6992</v>
      </c>
      <c r="B1843" s="131" t="s">
        <v>6992</v>
      </c>
      <c r="C1843" s="117" t="s">
        <v>992</v>
      </c>
      <c r="D1843" s="116" t="s">
        <v>6091</v>
      </c>
      <c r="E1843" s="116" t="s">
        <v>3150</v>
      </c>
      <c r="F1843" s="116" t="s">
        <v>6990</v>
      </c>
      <c r="G1843" s="115" t="s">
        <v>6991</v>
      </c>
      <c r="H1843" s="118" t="s">
        <v>6097</v>
      </c>
      <c r="I1843" s="118" t="s">
        <v>2619</v>
      </c>
    </row>
    <row r="1844" spans="1:9" x14ac:dyDescent="0.2">
      <c r="A1844" s="117" t="s">
        <v>6995</v>
      </c>
      <c r="B1844" s="131" t="s">
        <v>6995</v>
      </c>
      <c r="C1844" s="117" t="s">
        <v>992</v>
      </c>
      <c r="D1844" s="116" t="s">
        <v>6091</v>
      </c>
      <c r="E1844" s="116" t="s">
        <v>3150</v>
      </c>
      <c r="F1844" s="116" t="s">
        <v>6993</v>
      </c>
      <c r="G1844" s="115" t="s">
        <v>6994</v>
      </c>
      <c r="H1844" s="118" t="s">
        <v>6097</v>
      </c>
      <c r="I1844" s="118" t="s">
        <v>2619</v>
      </c>
    </row>
    <row r="1845" spans="1:9" x14ac:dyDescent="0.2">
      <c r="A1845" s="117" t="s">
        <v>3516</v>
      </c>
      <c r="B1845" s="131" t="s">
        <v>3516</v>
      </c>
      <c r="C1845" s="117" t="s">
        <v>1137</v>
      </c>
      <c r="D1845" s="116" t="s">
        <v>3506</v>
      </c>
      <c r="E1845" s="116" t="s">
        <v>3116</v>
      </c>
      <c r="F1845" s="116" t="s">
        <v>2623</v>
      </c>
      <c r="G1845" s="115" t="s">
        <v>3515</v>
      </c>
      <c r="H1845" s="118" t="s">
        <v>3508</v>
      </c>
      <c r="I1845" s="118" t="s">
        <v>2619</v>
      </c>
    </row>
    <row r="1846" spans="1:9" x14ac:dyDescent="0.2">
      <c r="A1846" s="117" t="s">
        <v>6998</v>
      </c>
      <c r="B1846" s="131" t="s">
        <v>6998</v>
      </c>
      <c r="C1846" s="117" t="s">
        <v>992</v>
      </c>
      <c r="D1846" s="116" t="s">
        <v>6091</v>
      </c>
      <c r="E1846" s="116" t="s">
        <v>3150</v>
      </c>
      <c r="F1846" s="116" t="s">
        <v>6996</v>
      </c>
      <c r="G1846" s="115" t="s">
        <v>6997</v>
      </c>
      <c r="H1846" s="118" t="s">
        <v>6097</v>
      </c>
      <c r="I1846" s="118" t="s">
        <v>2619</v>
      </c>
    </row>
    <row r="1847" spans="1:9" x14ac:dyDescent="0.2">
      <c r="A1847" s="117" t="s">
        <v>8728</v>
      </c>
      <c r="B1847" s="131" t="s">
        <v>8728</v>
      </c>
      <c r="C1847" s="117" t="s">
        <v>1043</v>
      </c>
      <c r="D1847" s="116" t="s">
        <v>8701</v>
      </c>
      <c r="E1847" s="116" t="s">
        <v>3415</v>
      </c>
      <c r="F1847" s="116" t="s">
        <v>3109</v>
      </c>
      <c r="G1847" s="115" t="s">
        <v>8727</v>
      </c>
      <c r="H1847" s="118" t="s">
        <v>8703</v>
      </c>
      <c r="I1847" s="118" t="s">
        <v>2619</v>
      </c>
    </row>
    <row r="1848" spans="1:9" x14ac:dyDescent="0.2">
      <c r="A1848" s="117" t="s">
        <v>13178</v>
      </c>
      <c r="B1848" s="131" t="s">
        <v>13178</v>
      </c>
      <c r="C1848" s="117" t="s">
        <v>891</v>
      </c>
      <c r="D1848" s="116" t="s">
        <v>13168</v>
      </c>
      <c r="E1848" s="116" t="s">
        <v>3415</v>
      </c>
      <c r="F1848" s="116" t="s">
        <v>2653</v>
      </c>
      <c r="G1848" s="115" t="s">
        <v>13177</v>
      </c>
      <c r="I1848" s="118" t="s">
        <v>2619</v>
      </c>
    </row>
    <row r="1849" spans="1:9" x14ac:dyDescent="0.2">
      <c r="A1849" s="117" t="s">
        <v>10434</v>
      </c>
      <c r="B1849" s="131" t="s">
        <v>10434</v>
      </c>
      <c r="C1849" s="117" t="s">
        <v>876</v>
      </c>
      <c r="D1849" s="116" t="s">
        <v>10424</v>
      </c>
      <c r="E1849" s="116" t="s">
        <v>2660</v>
      </c>
      <c r="F1849" s="116" t="s">
        <v>3470</v>
      </c>
      <c r="G1849" s="115" t="s">
        <v>10433</v>
      </c>
      <c r="H1849" s="118" t="s">
        <v>10426</v>
      </c>
      <c r="I1849" s="118" t="s">
        <v>2619</v>
      </c>
    </row>
    <row r="1850" spans="1:9" x14ac:dyDescent="0.2">
      <c r="A1850" s="117" t="s">
        <v>3401</v>
      </c>
      <c r="B1850" s="131" t="s">
        <v>3401</v>
      </c>
      <c r="C1850" s="117" t="s">
        <v>1662</v>
      </c>
      <c r="D1850" s="116" t="s">
        <v>3383</v>
      </c>
      <c r="E1850" s="116" t="s">
        <v>3116</v>
      </c>
      <c r="F1850" s="116" t="s">
        <v>2674</v>
      </c>
      <c r="G1850" s="115" t="s">
        <v>3400</v>
      </c>
      <c r="H1850" s="118" t="s">
        <v>3385</v>
      </c>
      <c r="I1850" s="118" t="s">
        <v>2619</v>
      </c>
    </row>
    <row r="1851" spans="1:9" x14ac:dyDescent="0.2">
      <c r="A1851" s="117" t="s">
        <v>3505</v>
      </c>
      <c r="B1851" s="131" t="s">
        <v>3505</v>
      </c>
      <c r="C1851" s="117" t="s">
        <v>1655</v>
      </c>
      <c r="D1851" s="116" t="s">
        <v>3499</v>
      </c>
      <c r="E1851" s="116" t="s">
        <v>3415</v>
      </c>
      <c r="F1851" s="116" t="s">
        <v>2623</v>
      </c>
      <c r="G1851" s="115" t="s">
        <v>3504</v>
      </c>
      <c r="H1851" s="118" t="s">
        <v>3501</v>
      </c>
      <c r="I1851" s="118" t="s">
        <v>2619</v>
      </c>
    </row>
    <row r="1852" spans="1:9" x14ac:dyDescent="0.2">
      <c r="A1852" s="117" t="s">
        <v>11679</v>
      </c>
      <c r="B1852" s="131" t="s">
        <v>11679</v>
      </c>
      <c r="C1852" s="117" t="s">
        <v>1170</v>
      </c>
      <c r="D1852" s="116" t="s">
        <v>11678</v>
      </c>
      <c r="E1852" s="116" t="s">
        <v>2614</v>
      </c>
      <c r="F1852" s="116" t="s">
        <v>2615</v>
      </c>
      <c r="G1852" s="115" t="s">
        <v>321</v>
      </c>
      <c r="H1852" s="118" t="s">
        <v>11680</v>
      </c>
      <c r="I1852" s="118" t="s">
        <v>2619</v>
      </c>
    </row>
    <row r="1853" spans="1:9" x14ac:dyDescent="0.2">
      <c r="A1853" s="117" t="s">
        <v>11685</v>
      </c>
      <c r="B1853" s="131" t="s">
        <v>11685</v>
      </c>
      <c r="C1853" s="117" t="s">
        <v>1170</v>
      </c>
      <c r="D1853" s="116" t="s">
        <v>11678</v>
      </c>
      <c r="E1853" s="116" t="s">
        <v>2614</v>
      </c>
      <c r="F1853" s="116" t="s">
        <v>2716</v>
      </c>
      <c r="G1853" s="115" t="s">
        <v>11684</v>
      </c>
      <c r="H1853" s="118" t="s">
        <v>11686</v>
      </c>
      <c r="I1853" s="118" t="s">
        <v>2619</v>
      </c>
    </row>
    <row r="1854" spans="1:9" x14ac:dyDescent="0.2">
      <c r="A1854" s="117" t="s">
        <v>11682</v>
      </c>
      <c r="B1854" s="131" t="s">
        <v>11682</v>
      </c>
      <c r="C1854" s="117" t="s">
        <v>1170</v>
      </c>
      <c r="D1854" s="116" t="s">
        <v>11678</v>
      </c>
      <c r="E1854" s="116" t="s">
        <v>2614</v>
      </c>
      <c r="F1854" s="116" t="s">
        <v>2620</v>
      </c>
      <c r="G1854" s="115" t="s">
        <v>11681</v>
      </c>
      <c r="H1854" s="118" t="s">
        <v>11683</v>
      </c>
      <c r="I1854" s="118" t="s">
        <v>2619</v>
      </c>
    </row>
    <row r="1855" spans="1:9" x14ac:dyDescent="0.2">
      <c r="A1855" s="117" t="s">
        <v>10398</v>
      </c>
      <c r="B1855" s="131" t="s">
        <v>10398</v>
      </c>
      <c r="C1855" s="117" t="s">
        <v>877</v>
      </c>
      <c r="D1855" s="116" t="s">
        <v>10384</v>
      </c>
      <c r="E1855" s="116" t="s">
        <v>2660</v>
      </c>
      <c r="F1855" s="116" t="s">
        <v>3164</v>
      </c>
      <c r="G1855" s="115" t="s">
        <v>10397</v>
      </c>
      <c r="H1855" s="118" t="s">
        <v>10399</v>
      </c>
      <c r="I1855" s="118" t="s">
        <v>2619</v>
      </c>
    </row>
    <row r="1856" spans="1:9" x14ac:dyDescent="0.2">
      <c r="A1856" s="117" t="s">
        <v>5375</v>
      </c>
      <c r="B1856" s="131" t="s">
        <v>5375</v>
      </c>
      <c r="C1856" s="117" t="s">
        <v>1171</v>
      </c>
      <c r="D1856" s="116" t="s">
        <v>5374</v>
      </c>
      <c r="E1856" s="116" t="s">
        <v>2614</v>
      </c>
      <c r="F1856" s="116" t="s">
        <v>2615</v>
      </c>
      <c r="G1856" s="115" t="s">
        <v>322</v>
      </c>
      <c r="H1856" s="118" t="s">
        <v>5376</v>
      </c>
      <c r="I1856" s="118" t="s">
        <v>2619</v>
      </c>
    </row>
    <row r="1857" spans="1:9" x14ac:dyDescent="0.2">
      <c r="A1857" s="117" t="s">
        <v>10308</v>
      </c>
      <c r="B1857" s="131" t="s">
        <v>10308</v>
      </c>
      <c r="C1857" s="117" t="s">
        <v>1537</v>
      </c>
      <c r="D1857" s="116" t="s">
        <v>10191</v>
      </c>
      <c r="E1857" s="116" t="s">
        <v>2660</v>
      </c>
      <c r="F1857" s="116" t="s">
        <v>10306</v>
      </c>
      <c r="G1857" s="115" t="s">
        <v>10307</v>
      </c>
      <c r="H1857" s="118" t="s">
        <v>10309</v>
      </c>
      <c r="I1857" s="118" t="s">
        <v>2619</v>
      </c>
    </row>
    <row r="1858" spans="1:9" x14ac:dyDescent="0.2">
      <c r="A1858" s="117" t="s">
        <v>14171</v>
      </c>
      <c r="B1858" s="131" t="s">
        <v>14171</v>
      </c>
      <c r="C1858" s="117" t="s">
        <v>1439</v>
      </c>
      <c r="D1858" s="116" t="s">
        <v>14154</v>
      </c>
      <c r="E1858" s="116" t="s">
        <v>2660</v>
      </c>
      <c r="F1858" s="116" t="s">
        <v>3470</v>
      </c>
      <c r="G1858" s="115" t="s">
        <v>14170</v>
      </c>
      <c r="H1858" s="118" t="s">
        <v>14156</v>
      </c>
      <c r="I1858" s="118" t="s">
        <v>2619</v>
      </c>
    </row>
    <row r="1859" spans="1:9" x14ac:dyDescent="0.2">
      <c r="A1859" s="117" t="s">
        <v>5378</v>
      </c>
      <c r="B1859" s="131" t="s">
        <v>5378</v>
      </c>
      <c r="C1859" s="117" t="s">
        <v>1171</v>
      </c>
      <c r="D1859" s="116" t="s">
        <v>5374</v>
      </c>
      <c r="E1859" s="116" t="s">
        <v>2614</v>
      </c>
      <c r="F1859" s="116" t="s">
        <v>2620</v>
      </c>
      <c r="G1859" s="115" t="s">
        <v>5377</v>
      </c>
      <c r="H1859" s="118" t="s">
        <v>5376</v>
      </c>
      <c r="I1859" s="118" t="s">
        <v>2619</v>
      </c>
    </row>
    <row r="1860" spans="1:9" x14ac:dyDescent="0.2">
      <c r="A1860" s="117" t="s">
        <v>5380</v>
      </c>
      <c r="B1860" s="131" t="s">
        <v>5380</v>
      </c>
      <c r="C1860" s="117" t="s">
        <v>1171</v>
      </c>
      <c r="D1860" s="116" t="s">
        <v>5374</v>
      </c>
      <c r="E1860" s="116" t="s">
        <v>2614</v>
      </c>
      <c r="F1860" s="116" t="s">
        <v>2716</v>
      </c>
      <c r="G1860" s="115" t="s">
        <v>5379</v>
      </c>
      <c r="H1860" s="118" t="s">
        <v>5376</v>
      </c>
      <c r="I1860" s="118" t="s">
        <v>2619</v>
      </c>
    </row>
    <row r="1861" spans="1:9" x14ac:dyDescent="0.2">
      <c r="A1861" s="117" t="s">
        <v>8854</v>
      </c>
      <c r="B1861" s="131" t="s">
        <v>8854</v>
      </c>
      <c r="C1861" s="117" t="s">
        <v>14382</v>
      </c>
      <c r="D1861" s="116" t="s">
        <v>8835</v>
      </c>
      <c r="E1861" s="116" t="s">
        <v>3116</v>
      </c>
      <c r="F1861" s="116" t="s">
        <v>2818</v>
      </c>
      <c r="G1861" s="115" t="s">
        <v>8853</v>
      </c>
      <c r="H1861" s="118" t="s">
        <v>8844</v>
      </c>
      <c r="I1861" s="118" t="s">
        <v>2619</v>
      </c>
    </row>
    <row r="1862" spans="1:9" x14ac:dyDescent="0.2">
      <c r="A1862" s="117" t="s">
        <v>4246</v>
      </c>
      <c r="B1862" s="131" t="s">
        <v>4246</v>
      </c>
      <c r="C1862" s="117" t="s">
        <v>902</v>
      </c>
      <c r="D1862" s="116" t="s">
        <v>4242</v>
      </c>
      <c r="E1862" s="116" t="s">
        <v>3415</v>
      </c>
      <c r="F1862" s="116" t="s">
        <v>2694</v>
      </c>
      <c r="G1862" s="115" t="s">
        <v>4245</v>
      </c>
      <c r="H1862" s="118" t="s">
        <v>4247</v>
      </c>
      <c r="I1862" s="118" t="s">
        <v>2619</v>
      </c>
    </row>
    <row r="1863" spans="1:9" x14ac:dyDescent="0.2">
      <c r="A1863" s="117" t="s">
        <v>4421</v>
      </c>
      <c r="B1863" s="131" t="s">
        <v>4421</v>
      </c>
      <c r="C1863" s="117" t="s">
        <v>1591</v>
      </c>
      <c r="D1863" s="116" t="s">
        <v>4419</v>
      </c>
      <c r="E1863" s="116" t="s">
        <v>3415</v>
      </c>
      <c r="F1863" s="116" t="s">
        <v>2638</v>
      </c>
      <c r="G1863" s="115" t="s">
        <v>4245</v>
      </c>
      <c r="H1863" s="118" t="s">
        <v>4422</v>
      </c>
      <c r="I1863" s="118" t="s">
        <v>2619</v>
      </c>
    </row>
    <row r="1864" spans="1:9" x14ac:dyDescent="0.2">
      <c r="A1864" s="117" t="s">
        <v>5040</v>
      </c>
      <c r="B1864" s="131" t="s">
        <v>5040</v>
      </c>
      <c r="C1864" s="117" t="s">
        <v>1592</v>
      </c>
      <c r="D1864" s="116" t="s">
        <v>5037</v>
      </c>
      <c r="E1864" s="116" t="s">
        <v>3415</v>
      </c>
      <c r="F1864" s="116" t="s">
        <v>2638</v>
      </c>
      <c r="G1864" s="115" t="s">
        <v>4245</v>
      </c>
      <c r="H1864" s="118" t="s">
        <v>5039</v>
      </c>
      <c r="I1864" s="118" t="s">
        <v>2619</v>
      </c>
    </row>
    <row r="1865" spans="1:9" x14ac:dyDescent="0.2">
      <c r="A1865" s="117" t="s">
        <v>8196</v>
      </c>
      <c r="B1865" s="131" t="s">
        <v>8196</v>
      </c>
      <c r="C1865" s="117" t="s">
        <v>1527</v>
      </c>
      <c r="D1865" s="116" t="s">
        <v>8182</v>
      </c>
      <c r="E1865" s="116" t="s">
        <v>2614</v>
      </c>
      <c r="F1865" s="116" t="s">
        <v>2656</v>
      </c>
      <c r="G1865" s="115" t="s">
        <v>8195</v>
      </c>
      <c r="H1865" s="118" t="s">
        <v>8184</v>
      </c>
      <c r="I1865" s="118" t="s">
        <v>2619</v>
      </c>
    </row>
    <row r="1866" spans="1:9" x14ac:dyDescent="0.2">
      <c r="A1866" s="117" t="s">
        <v>7575</v>
      </c>
      <c r="B1866" s="131" t="s">
        <v>7575</v>
      </c>
      <c r="C1866" s="117" t="s">
        <v>992</v>
      </c>
      <c r="D1866" s="116" t="s">
        <v>6091</v>
      </c>
      <c r="E1866" s="116" t="s">
        <v>3150</v>
      </c>
      <c r="F1866" s="116" t="s">
        <v>7573</v>
      </c>
      <c r="G1866" s="115" t="s">
        <v>7574</v>
      </c>
      <c r="H1866" s="118" t="s">
        <v>6097</v>
      </c>
      <c r="I1866" s="118" t="s">
        <v>2619</v>
      </c>
    </row>
    <row r="1867" spans="1:9" x14ac:dyDescent="0.2">
      <c r="A1867" s="117" t="s">
        <v>8705</v>
      </c>
      <c r="B1867" s="131" t="s">
        <v>8705</v>
      </c>
      <c r="C1867" s="117" t="s">
        <v>1043</v>
      </c>
      <c r="D1867" s="116" t="s">
        <v>8701</v>
      </c>
      <c r="E1867" s="116" t="s">
        <v>3415</v>
      </c>
      <c r="F1867" s="116" t="s">
        <v>3341</v>
      </c>
      <c r="G1867" s="115" t="s">
        <v>8704</v>
      </c>
      <c r="H1867" s="118" t="s">
        <v>8703</v>
      </c>
      <c r="I1867" s="118" t="s">
        <v>2619</v>
      </c>
    </row>
    <row r="1868" spans="1:9" x14ac:dyDescent="0.2">
      <c r="A1868" s="117" t="s">
        <v>9484</v>
      </c>
      <c r="B1868" s="131" t="s">
        <v>9484</v>
      </c>
      <c r="C1868" s="117" t="s">
        <v>1172</v>
      </c>
      <c r="D1868" s="116" t="s">
        <v>9474</v>
      </c>
      <c r="E1868" s="116" t="s">
        <v>2614</v>
      </c>
      <c r="F1868" s="116" t="s">
        <v>2818</v>
      </c>
      <c r="G1868" s="115" t="s">
        <v>9483</v>
      </c>
      <c r="H1868" s="118" t="s">
        <v>9476</v>
      </c>
      <c r="I1868" s="118" t="s">
        <v>2619</v>
      </c>
    </row>
    <row r="1869" spans="1:9" x14ac:dyDescent="0.2">
      <c r="A1869" s="117" t="s">
        <v>9475</v>
      </c>
      <c r="B1869" s="131" t="s">
        <v>9475</v>
      </c>
      <c r="C1869" s="117" t="s">
        <v>1172</v>
      </c>
      <c r="D1869" s="116" t="s">
        <v>9474</v>
      </c>
      <c r="E1869" s="116" t="s">
        <v>2614</v>
      </c>
      <c r="F1869" s="116" t="s">
        <v>2615</v>
      </c>
      <c r="G1869" s="115" t="s">
        <v>323</v>
      </c>
      <c r="H1869" s="118" t="s">
        <v>9476</v>
      </c>
      <c r="I1869" s="118" t="s">
        <v>2619</v>
      </c>
    </row>
    <row r="1870" spans="1:9" x14ac:dyDescent="0.2">
      <c r="A1870" s="117" t="s">
        <v>9478</v>
      </c>
      <c r="B1870" s="131" t="s">
        <v>9478</v>
      </c>
      <c r="C1870" s="117" t="s">
        <v>1172</v>
      </c>
      <c r="D1870" s="116" t="s">
        <v>9474</v>
      </c>
      <c r="E1870" s="116" t="s">
        <v>2614</v>
      </c>
      <c r="F1870" s="116" t="s">
        <v>2620</v>
      </c>
      <c r="G1870" s="115" t="s">
        <v>9477</v>
      </c>
      <c r="H1870" s="118" t="s">
        <v>9476</v>
      </c>
      <c r="I1870" s="118" t="s">
        <v>2619</v>
      </c>
    </row>
    <row r="1871" spans="1:9" x14ac:dyDescent="0.2">
      <c r="A1871" s="117" t="s">
        <v>9480</v>
      </c>
      <c r="B1871" s="131" t="s">
        <v>9480</v>
      </c>
      <c r="C1871" s="117" t="s">
        <v>1172</v>
      </c>
      <c r="D1871" s="116" t="s">
        <v>9474</v>
      </c>
      <c r="E1871" s="116" t="s">
        <v>2614</v>
      </c>
      <c r="F1871" s="116" t="s">
        <v>2638</v>
      </c>
      <c r="G1871" s="115" t="s">
        <v>9479</v>
      </c>
      <c r="H1871" s="118" t="s">
        <v>9476</v>
      </c>
      <c r="I1871" s="118" t="s">
        <v>2619</v>
      </c>
    </row>
    <row r="1872" spans="1:9" x14ac:dyDescent="0.2">
      <c r="A1872" s="117" t="s">
        <v>10725</v>
      </c>
      <c r="B1872" s="131" t="s">
        <v>10725</v>
      </c>
      <c r="C1872" s="117" t="s">
        <v>1173</v>
      </c>
      <c r="D1872" s="116" t="s">
        <v>10724</v>
      </c>
      <c r="E1872" s="116" t="s">
        <v>2614</v>
      </c>
      <c r="F1872" s="116" t="s">
        <v>2615</v>
      </c>
      <c r="G1872" s="115" t="s">
        <v>324</v>
      </c>
      <c r="H1872" s="118" t="s">
        <v>10726</v>
      </c>
      <c r="I1872" s="118" t="s">
        <v>2619</v>
      </c>
    </row>
    <row r="1873" spans="1:9" x14ac:dyDescent="0.2">
      <c r="A1873" s="117" t="s">
        <v>10728</v>
      </c>
      <c r="B1873" s="131" t="s">
        <v>10728</v>
      </c>
      <c r="C1873" s="117" t="s">
        <v>1173</v>
      </c>
      <c r="D1873" s="116" t="s">
        <v>10724</v>
      </c>
      <c r="E1873" s="116" t="s">
        <v>2614</v>
      </c>
      <c r="F1873" s="116" t="s">
        <v>2620</v>
      </c>
      <c r="G1873" s="115" t="s">
        <v>10727</v>
      </c>
      <c r="H1873" s="118" t="s">
        <v>10726</v>
      </c>
      <c r="I1873" s="118" t="s">
        <v>2619</v>
      </c>
    </row>
    <row r="1874" spans="1:9" x14ac:dyDescent="0.2">
      <c r="A1874" s="117" t="s">
        <v>10730</v>
      </c>
      <c r="B1874" s="131" t="s">
        <v>10730</v>
      </c>
      <c r="C1874" s="117" t="s">
        <v>1173</v>
      </c>
      <c r="D1874" s="116" t="s">
        <v>10724</v>
      </c>
      <c r="E1874" s="116" t="s">
        <v>2614</v>
      </c>
      <c r="F1874" s="116" t="s">
        <v>2623</v>
      </c>
      <c r="G1874" s="115" t="s">
        <v>10729</v>
      </c>
      <c r="H1874" s="118" t="s">
        <v>10726</v>
      </c>
      <c r="I1874" s="118" t="s">
        <v>2619</v>
      </c>
    </row>
    <row r="1875" spans="1:9" x14ac:dyDescent="0.2">
      <c r="A1875" s="117" t="s">
        <v>7001</v>
      </c>
      <c r="B1875" s="131" t="s">
        <v>7001</v>
      </c>
      <c r="C1875" s="117" t="s">
        <v>992</v>
      </c>
      <c r="D1875" s="116" t="s">
        <v>6091</v>
      </c>
      <c r="E1875" s="116" t="s">
        <v>3150</v>
      </c>
      <c r="F1875" s="116" t="s">
        <v>6999</v>
      </c>
      <c r="G1875" s="115" t="s">
        <v>7000</v>
      </c>
      <c r="H1875" s="118" t="s">
        <v>6097</v>
      </c>
      <c r="I1875" s="118" t="s">
        <v>2619</v>
      </c>
    </row>
    <row r="1876" spans="1:9" x14ac:dyDescent="0.2">
      <c r="A1876" s="117" t="s">
        <v>4036</v>
      </c>
      <c r="B1876" s="131" t="s">
        <v>4036</v>
      </c>
      <c r="C1876" s="117" t="s">
        <v>1109</v>
      </c>
      <c r="D1876" s="116" t="s">
        <v>4032</v>
      </c>
      <c r="E1876" s="116" t="s">
        <v>3415</v>
      </c>
      <c r="F1876" s="116" t="s">
        <v>2694</v>
      </c>
      <c r="G1876" s="115" t="s">
        <v>4035</v>
      </c>
      <c r="H1876" s="118" t="s">
        <v>4034</v>
      </c>
      <c r="I1876" s="118" t="s">
        <v>2619</v>
      </c>
    </row>
    <row r="1877" spans="1:9" x14ac:dyDescent="0.2">
      <c r="A1877" s="117" t="s">
        <v>8380</v>
      </c>
      <c r="B1877" s="131" t="s">
        <v>8380</v>
      </c>
      <c r="C1877" s="117" t="s">
        <v>1174</v>
      </c>
      <c r="D1877" s="116" t="s">
        <v>8379</v>
      </c>
      <c r="E1877" s="116" t="s">
        <v>2614</v>
      </c>
      <c r="F1877" s="116" t="s">
        <v>2615</v>
      </c>
      <c r="G1877" s="115" t="s">
        <v>325</v>
      </c>
      <c r="H1877" s="118" t="s">
        <v>8381</v>
      </c>
      <c r="I1877" s="118" t="s">
        <v>2619</v>
      </c>
    </row>
    <row r="1878" spans="1:9" x14ac:dyDescent="0.2">
      <c r="A1878" s="117" t="s">
        <v>8385</v>
      </c>
      <c r="B1878" s="131" t="s">
        <v>8385</v>
      </c>
      <c r="C1878" s="117" t="s">
        <v>1174</v>
      </c>
      <c r="D1878" s="116" t="s">
        <v>8379</v>
      </c>
      <c r="E1878" s="116" t="s">
        <v>2614</v>
      </c>
      <c r="F1878" s="116" t="s">
        <v>2623</v>
      </c>
      <c r="G1878" s="115" t="s">
        <v>8384</v>
      </c>
      <c r="H1878" s="118" t="s">
        <v>8381</v>
      </c>
      <c r="I1878" s="118" t="s">
        <v>2619</v>
      </c>
    </row>
    <row r="1879" spans="1:9" x14ac:dyDescent="0.2">
      <c r="A1879" s="117" t="s">
        <v>8383</v>
      </c>
      <c r="B1879" s="131" t="s">
        <v>8383</v>
      </c>
      <c r="C1879" s="117" t="s">
        <v>1174</v>
      </c>
      <c r="D1879" s="116" t="s">
        <v>8379</v>
      </c>
      <c r="E1879" s="116" t="s">
        <v>2614</v>
      </c>
      <c r="F1879" s="116" t="s">
        <v>2620</v>
      </c>
      <c r="G1879" s="115" t="s">
        <v>8382</v>
      </c>
      <c r="H1879" s="118" t="s">
        <v>8381</v>
      </c>
      <c r="I1879" s="118" t="s">
        <v>2619</v>
      </c>
    </row>
    <row r="1880" spans="1:9" x14ac:dyDescent="0.2">
      <c r="A1880" s="117" t="s">
        <v>8121</v>
      </c>
      <c r="B1880" s="131" t="s">
        <v>8121</v>
      </c>
      <c r="C1880" s="117" t="s">
        <v>1175</v>
      </c>
      <c r="D1880" s="116" t="s">
        <v>8120</v>
      </c>
      <c r="E1880" s="116" t="s">
        <v>2614</v>
      </c>
      <c r="F1880" s="116" t="s">
        <v>2615</v>
      </c>
      <c r="G1880" s="115" t="s">
        <v>326</v>
      </c>
      <c r="H1880" s="118" t="s">
        <v>8122</v>
      </c>
      <c r="I1880" s="118" t="s">
        <v>2619</v>
      </c>
    </row>
    <row r="1881" spans="1:9" x14ac:dyDescent="0.2">
      <c r="A1881" s="117" t="s">
        <v>8127</v>
      </c>
      <c r="B1881" s="131" t="s">
        <v>8127</v>
      </c>
      <c r="C1881" s="117" t="s">
        <v>1175</v>
      </c>
      <c r="D1881" s="116" t="s">
        <v>8120</v>
      </c>
      <c r="E1881" s="116" t="s">
        <v>2614</v>
      </c>
      <c r="F1881" s="116" t="s">
        <v>2716</v>
      </c>
      <c r="G1881" s="115" t="s">
        <v>8126</v>
      </c>
      <c r="H1881" s="118" t="s">
        <v>8125</v>
      </c>
      <c r="I1881" s="118" t="s">
        <v>2619</v>
      </c>
    </row>
    <row r="1882" spans="1:9" x14ac:dyDescent="0.2">
      <c r="A1882" s="117" t="s">
        <v>4265</v>
      </c>
      <c r="B1882" s="131" t="s">
        <v>4265</v>
      </c>
      <c r="C1882" s="117" t="s">
        <v>902</v>
      </c>
      <c r="D1882" s="116" t="s">
        <v>4242</v>
      </c>
      <c r="E1882" s="116" t="s">
        <v>3415</v>
      </c>
      <c r="F1882" s="116" t="s">
        <v>2644</v>
      </c>
      <c r="G1882" s="115" t="s">
        <v>4264</v>
      </c>
      <c r="H1882" s="118" t="s">
        <v>4266</v>
      </c>
      <c r="I1882" s="118" t="s">
        <v>2619</v>
      </c>
    </row>
    <row r="1883" spans="1:9" x14ac:dyDescent="0.2">
      <c r="A1883" s="117" t="s">
        <v>8124</v>
      </c>
      <c r="B1883" s="131" t="s">
        <v>8124</v>
      </c>
      <c r="C1883" s="117" t="s">
        <v>1175</v>
      </c>
      <c r="D1883" s="116" t="s">
        <v>8120</v>
      </c>
      <c r="E1883" s="116" t="s">
        <v>2614</v>
      </c>
      <c r="F1883" s="116" t="s">
        <v>2663</v>
      </c>
      <c r="G1883" s="115" t="s">
        <v>8123</v>
      </c>
      <c r="H1883" s="118" t="s">
        <v>8125</v>
      </c>
      <c r="I1883" s="118" t="s">
        <v>2619</v>
      </c>
    </row>
    <row r="1884" spans="1:9" x14ac:dyDescent="0.2">
      <c r="A1884" s="117" t="s">
        <v>7004</v>
      </c>
      <c r="B1884" s="131" t="s">
        <v>7004</v>
      </c>
      <c r="C1884" s="117" t="s">
        <v>992</v>
      </c>
      <c r="D1884" s="116" t="s">
        <v>6091</v>
      </c>
      <c r="E1884" s="116" t="s">
        <v>3150</v>
      </c>
      <c r="F1884" s="116" t="s">
        <v>7002</v>
      </c>
      <c r="G1884" s="115" t="s">
        <v>7003</v>
      </c>
      <c r="H1884" s="118" t="s">
        <v>6097</v>
      </c>
      <c r="I1884" s="118" t="s">
        <v>2619</v>
      </c>
    </row>
    <row r="1885" spans="1:9" x14ac:dyDescent="0.2">
      <c r="A1885" s="117" t="s">
        <v>4999</v>
      </c>
      <c r="B1885" s="131" t="s">
        <v>4999</v>
      </c>
      <c r="C1885" s="117" t="s">
        <v>925</v>
      </c>
      <c r="D1885" s="116" t="s">
        <v>4989</v>
      </c>
      <c r="E1885" s="116" t="s">
        <v>3415</v>
      </c>
      <c r="F1885" s="116" t="s">
        <v>2669</v>
      </c>
      <c r="G1885" s="115" t="s">
        <v>4998</v>
      </c>
      <c r="H1885" s="118" t="s">
        <v>4991</v>
      </c>
      <c r="I1885" s="118" t="s">
        <v>2619</v>
      </c>
    </row>
    <row r="1886" spans="1:9" x14ac:dyDescent="0.2">
      <c r="A1886" s="117" t="s">
        <v>14095</v>
      </c>
      <c r="B1886" s="131" t="s">
        <v>14095</v>
      </c>
      <c r="C1886" s="117" t="s">
        <v>1106</v>
      </c>
      <c r="D1886" s="116" t="s">
        <v>14091</v>
      </c>
      <c r="E1886" s="116" t="s">
        <v>3116</v>
      </c>
      <c r="F1886" s="116" t="s">
        <v>2638</v>
      </c>
      <c r="G1886" s="115" t="s">
        <v>14094</v>
      </c>
      <c r="I1886" s="118" t="s">
        <v>2619</v>
      </c>
    </row>
    <row r="1887" spans="1:9" x14ac:dyDescent="0.2">
      <c r="A1887" s="117" t="s">
        <v>12884</v>
      </c>
      <c r="B1887" s="131" t="s">
        <v>12884</v>
      </c>
      <c r="C1887" s="117" t="s">
        <v>1045</v>
      </c>
      <c r="D1887" s="116" t="s">
        <v>12867</v>
      </c>
      <c r="E1887" s="116" t="s">
        <v>2614</v>
      </c>
      <c r="F1887" s="116" t="s">
        <v>2653</v>
      </c>
      <c r="G1887" s="115" t="s">
        <v>12883</v>
      </c>
      <c r="H1887" s="118" t="s">
        <v>12869</v>
      </c>
      <c r="I1887" s="118" t="s">
        <v>2619</v>
      </c>
    </row>
    <row r="1888" spans="1:9" x14ac:dyDescent="0.2">
      <c r="A1888" s="117" t="s">
        <v>3464</v>
      </c>
      <c r="B1888" s="131" t="s">
        <v>3464</v>
      </c>
      <c r="C1888" s="117" t="s">
        <v>1380</v>
      </c>
      <c r="D1888" s="116" t="s">
        <v>3458</v>
      </c>
      <c r="E1888" s="116" t="s">
        <v>3415</v>
      </c>
      <c r="F1888" s="116" t="s">
        <v>2623</v>
      </c>
      <c r="G1888" s="115" t="s">
        <v>3463</v>
      </c>
      <c r="H1888" s="118" t="s">
        <v>3460</v>
      </c>
      <c r="I1888" s="118" t="s">
        <v>2619</v>
      </c>
    </row>
    <row r="1889" spans="1:9" x14ac:dyDescent="0.2">
      <c r="A1889" s="117" t="s">
        <v>3933</v>
      </c>
      <c r="B1889" s="131" t="s">
        <v>3933</v>
      </c>
      <c r="C1889" s="117" t="s">
        <v>1606</v>
      </c>
      <c r="D1889" s="116" t="s">
        <v>3914</v>
      </c>
      <c r="E1889" s="116" t="s">
        <v>3091</v>
      </c>
      <c r="F1889" s="116" t="s">
        <v>3022</v>
      </c>
      <c r="G1889" s="115" t="s">
        <v>3932</v>
      </c>
      <c r="H1889" s="118" t="s">
        <v>3934</v>
      </c>
      <c r="I1889" s="118" t="s">
        <v>2619</v>
      </c>
    </row>
    <row r="1890" spans="1:9" x14ac:dyDescent="0.2">
      <c r="A1890" s="117" t="s">
        <v>7007</v>
      </c>
      <c r="B1890" s="131" t="s">
        <v>7007</v>
      </c>
      <c r="C1890" s="117" t="s">
        <v>992</v>
      </c>
      <c r="D1890" s="116" t="s">
        <v>6091</v>
      </c>
      <c r="E1890" s="116" t="s">
        <v>3150</v>
      </c>
      <c r="F1890" s="116" t="s">
        <v>7005</v>
      </c>
      <c r="G1890" s="115" t="s">
        <v>7006</v>
      </c>
      <c r="H1890" s="118" t="s">
        <v>6097</v>
      </c>
      <c r="I1890" s="118" t="s">
        <v>2619</v>
      </c>
    </row>
    <row r="1891" spans="1:9" x14ac:dyDescent="0.2">
      <c r="A1891" s="117" t="s">
        <v>13167</v>
      </c>
      <c r="B1891" s="131" t="s">
        <v>13167</v>
      </c>
      <c r="C1891" s="117" t="s">
        <v>1176</v>
      </c>
      <c r="D1891" s="116" t="s">
        <v>13163</v>
      </c>
      <c r="E1891" s="116" t="s">
        <v>3415</v>
      </c>
      <c r="F1891" s="116" t="s">
        <v>2716</v>
      </c>
      <c r="G1891" s="115" t="s">
        <v>13166</v>
      </c>
      <c r="H1891" s="118" t="s">
        <v>13165</v>
      </c>
      <c r="I1891" s="118" t="s">
        <v>2619</v>
      </c>
    </row>
    <row r="1892" spans="1:9" x14ac:dyDescent="0.2">
      <c r="A1892" s="117" t="s">
        <v>13164</v>
      </c>
      <c r="B1892" s="131" t="s">
        <v>13164</v>
      </c>
      <c r="C1892" s="117" t="s">
        <v>1176</v>
      </c>
      <c r="D1892" s="116" t="s">
        <v>13163</v>
      </c>
      <c r="E1892" s="116" t="s">
        <v>3415</v>
      </c>
      <c r="F1892" s="116" t="s">
        <v>2615</v>
      </c>
      <c r="G1892" s="115" t="s">
        <v>327</v>
      </c>
      <c r="H1892" s="118" t="s">
        <v>13165</v>
      </c>
      <c r="I1892" s="118" t="s">
        <v>2619</v>
      </c>
    </row>
    <row r="1893" spans="1:9" x14ac:dyDescent="0.2">
      <c r="A1893" s="117" t="s">
        <v>4655</v>
      </c>
      <c r="B1893" s="131" t="s">
        <v>4655</v>
      </c>
      <c r="C1893" s="117" t="s">
        <v>1409</v>
      </c>
      <c r="D1893" s="116" t="s">
        <v>4645</v>
      </c>
      <c r="E1893" s="116" t="s">
        <v>3415</v>
      </c>
      <c r="F1893" s="116" t="s">
        <v>2716</v>
      </c>
      <c r="G1893" s="115" t="s">
        <v>4654</v>
      </c>
      <c r="H1893" s="118" t="s">
        <v>4647</v>
      </c>
      <c r="I1893" s="118" t="s">
        <v>2619</v>
      </c>
    </row>
    <row r="1894" spans="1:9" x14ac:dyDescent="0.2">
      <c r="A1894" s="117" t="s">
        <v>3573</v>
      </c>
      <c r="B1894" s="131" t="s">
        <v>3573</v>
      </c>
      <c r="C1894" s="117" t="s">
        <v>1669</v>
      </c>
      <c r="D1894" s="116" t="s">
        <v>3559</v>
      </c>
      <c r="E1894" s="116" t="s">
        <v>3415</v>
      </c>
      <c r="F1894" s="116" t="s">
        <v>2656</v>
      </c>
      <c r="G1894" s="115" t="s">
        <v>3572</v>
      </c>
      <c r="H1894" s="118" t="s">
        <v>3561</v>
      </c>
      <c r="I1894" s="118" t="s">
        <v>2619</v>
      </c>
    </row>
    <row r="1895" spans="1:9" x14ac:dyDescent="0.2">
      <c r="A1895" s="117" t="s">
        <v>12017</v>
      </c>
      <c r="B1895" s="131" t="s">
        <v>12017</v>
      </c>
      <c r="C1895" s="117" t="s">
        <v>1177</v>
      </c>
      <c r="D1895" s="116" t="s">
        <v>12016</v>
      </c>
      <c r="E1895" s="116" t="s">
        <v>2614</v>
      </c>
      <c r="F1895" s="116" t="s">
        <v>2615</v>
      </c>
      <c r="G1895" s="115" t="s">
        <v>328</v>
      </c>
      <c r="H1895" s="118" t="s">
        <v>12018</v>
      </c>
      <c r="I1895" s="118" t="s">
        <v>2619</v>
      </c>
    </row>
    <row r="1896" spans="1:9" x14ac:dyDescent="0.2">
      <c r="A1896" s="117" t="s">
        <v>8715</v>
      </c>
      <c r="B1896" s="131" t="s">
        <v>8715</v>
      </c>
      <c r="C1896" s="117" t="s">
        <v>1043</v>
      </c>
      <c r="D1896" s="116" t="s">
        <v>8701</v>
      </c>
      <c r="E1896" s="116" t="s">
        <v>3415</v>
      </c>
      <c r="F1896" s="116" t="s">
        <v>2669</v>
      </c>
      <c r="G1896" s="115" t="s">
        <v>8714</v>
      </c>
      <c r="H1896" s="118" t="s">
        <v>8703</v>
      </c>
      <c r="I1896" s="118" t="s">
        <v>2619</v>
      </c>
    </row>
    <row r="1897" spans="1:9" x14ac:dyDescent="0.2">
      <c r="A1897" s="117" t="s">
        <v>10265</v>
      </c>
      <c r="B1897" s="131" t="s">
        <v>10265</v>
      </c>
      <c r="C1897" s="117" t="s">
        <v>1537</v>
      </c>
      <c r="D1897" s="116" t="s">
        <v>10191</v>
      </c>
      <c r="E1897" s="116" t="s">
        <v>2660</v>
      </c>
      <c r="F1897" s="116" t="s">
        <v>3375</v>
      </c>
      <c r="G1897" s="115" t="s">
        <v>8714</v>
      </c>
      <c r="H1897" s="118" t="s">
        <v>10266</v>
      </c>
      <c r="I1897" s="118" t="s">
        <v>2619</v>
      </c>
    </row>
    <row r="1898" spans="1:9" x14ac:dyDescent="0.2">
      <c r="A1898" s="117" t="s">
        <v>12599</v>
      </c>
      <c r="B1898" s="131" t="s">
        <v>12599</v>
      </c>
      <c r="C1898" s="117" t="s">
        <v>1315</v>
      </c>
      <c r="D1898" s="116" t="s">
        <v>12592</v>
      </c>
      <c r="E1898" s="116" t="s">
        <v>2614</v>
      </c>
      <c r="F1898" s="116" t="s">
        <v>2623</v>
      </c>
      <c r="G1898" s="115" t="s">
        <v>8714</v>
      </c>
      <c r="I1898" s="118" t="s">
        <v>2619</v>
      </c>
    </row>
    <row r="1899" spans="1:9" x14ac:dyDescent="0.2">
      <c r="A1899" s="117" t="s">
        <v>12034</v>
      </c>
      <c r="B1899" s="131" t="s">
        <v>12034</v>
      </c>
      <c r="C1899" s="117" t="s">
        <v>1177</v>
      </c>
      <c r="D1899" s="116" t="s">
        <v>12016</v>
      </c>
      <c r="E1899" s="116" t="s">
        <v>2614</v>
      </c>
      <c r="F1899" s="116" t="s">
        <v>2644</v>
      </c>
      <c r="G1899" s="115" t="s">
        <v>12033</v>
      </c>
      <c r="H1899" s="118" t="s">
        <v>12035</v>
      </c>
      <c r="I1899" s="118" t="s">
        <v>2619</v>
      </c>
    </row>
    <row r="1900" spans="1:9" x14ac:dyDescent="0.2">
      <c r="A1900" s="117" t="s">
        <v>3829</v>
      </c>
      <c r="B1900" s="131" t="s">
        <v>3829</v>
      </c>
      <c r="C1900" s="117" t="s">
        <v>1550</v>
      </c>
      <c r="D1900" s="116" t="s">
        <v>3816</v>
      </c>
      <c r="E1900" s="116" t="s">
        <v>3415</v>
      </c>
      <c r="F1900" s="116" t="s">
        <v>2734</v>
      </c>
      <c r="G1900" s="115" t="s">
        <v>3828</v>
      </c>
      <c r="H1900" s="118" t="s">
        <v>3830</v>
      </c>
      <c r="I1900" s="118" t="s">
        <v>2619</v>
      </c>
    </row>
    <row r="1901" spans="1:9" x14ac:dyDescent="0.2">
      <c r="A1901" s="117" t="s">
        <v>12020</v>
      </c>
      <c r="B1901" s="131" t="s">
        <v>12020</v>
      </c>
      <c r="C1901" s="117" t="s">
        <v>1177</v>
      </c>
      <c r="D1901" s="116" t="s">
        <v>12016</v>
      </c>
      <c r="E1901" s="116" t="s">
        <v>2614</v>
      </c>
      <c r="F1901" s="116" t="s">
        <v>2620</v>
      </c>
      <c r="G1901" s="115" t="s">
        <v>12019</v>
      </c>
      <c r="H1901" s="118" t="s">
        <v>12021</v>
      </c>
      <c r="I1901" s="118" t="s">
        <v>2619</v>
      </c>
    </row>
    <row r="1902" spans="1:9" x14ac:dyDescent="0.2">
      <c r="A1902" s="117" t="s">
        <v>11167</v>
      </c>
      <c r="B1902" s="131" t="s">
        <v>11167</v>
      </c>
      <c r="C1902" s="117" t="s">
        <v>1258</v>
      </c>
      <c r="D1902" s="116" t="s">
        <v>11164</v>
      </c>
      <c r="E1902" s="116" t="s">
        <v>3415</v>
      </c>
      <c r="F1902" s="116" t="s">
        <v>2886</v>
      </c>
      <c r="G1902" s="115" t="s">
        <v>11166</v>
      </c>
      <c r="H1902" s="118" t="s">
        <v>11168</v>
      </c>
      <c r="I1902" s="118" t="s">
        <v>2619</v>
      </c>
    </row>
    <row r="1903" spans="1:9" x14ac:dyDescent="0.2">
      <c r="A1903" s="117" t="s">
        <v>12022</v>
      </c>
      <c r="B1903" s="131" t="s">
        <v>12022</v>
      </c>
      <c r="C1903" s="117" t="s">
        <v>1177</v>
      </c>
      <c r="D1903" s="116" t="s">
        <v>12016</v>
      </c>
      <c r="E1903" s="116" t="s">
        <v>2614</v>
      </c>
      <c r="F1903" s="116" t="s">
        <v>2694</v>
      </c>
      <c r="G1903" s="115" t="s">
        <v>11166</v>
      </c>
      <c r="H1903" s="118" t="s">
        <v>12023</v>
      </c>
      <c r="I1903" s="118" t="s">
        <v>2619</v>
      </c>
    </row>
    <row r="1904" spans="1:9" x14ac:dyDescent="0.2">
      <c r="A1904" s="117" t="s">
        <v>11351</v>
      </c>
      <c r="B1904" s="131" t="s">
        <v>11351</v>
      </c>
      <c r="C1904" s="117" t="s">
        <v>1617</v>
      </c>
      <c r="D1904" s="116" t="s">
        <v>11345</v>
      </c>
      <c r="E1904" s="116" t="s">
        <v>3091</v>
      </c>
      <c r="F1904" s="116" t="s">
        <v>2722</v>
      </c>
      <c r="G1904" s="115" t="s">
        <v>11350</v>
      </c>
      <c r="H1904" s="118" t="s">
        <v>11347</v>
      </c>
      <c r="I1904" s="118" t="s">
        <v>2619</v>
      </c>
    </row>
    <row r="1905" spans="1:9" x14ac:dyDescent="0.2">
      <c r="A1905" s="117" t="s">
        <v>12025</v>
      </c>
      <c r="B1905" s="131" t="s">
        <v>12025</v>
      </c>
      <c r="C1905" s="117" t="s">
        <v>1177</v>
      </c>
      <c r="D1905" s="116" t="s">
        <v>12016</v>
      </c>
      <c r="E1905" s="116" t="s">
        <v>2614</v>
      </c>
      <c r="F1905" s="116" t="s">
        <v>2641</v>
      </c>
      <c r="G1905" s="115" t="s">
        <v>12024</v>
      </c>
      <c r="H1905" s="118" t="s">
        <v>12026</v>
      </c>
      <c r="I1905" s="118" t="s">
        <v>2619</v>
      </c>
    </row>
    <row r="1906" spans="1:9" x14ac:dyDescent="0.2">
      <c r="A1906" s="117" t="s">
        <v>5036</v>
      </c>
      <c r="B1906" s="131" t="s">
        <v>5036</v>
      </c>
      <c r="C1906" s="117" t="s">
        <v>983</v>
      </c>
      <c r="D1906" s="116" t="s">
        <v>5016</v>
      </c>
      <c r="E1906" s="116" t="s">
        <v>3415</v>
      </c>
      <c r="F1906" s="116" t="s">
        <v>3022</v>
      </c>
      <c r="G1906" s="115" t="s">
        <v>5035</v>
      </c>
      <c r="H1906" s="118" t="s">
        <v>5023</v>
      </c>
      <c r="I1906" s="118" t="s">
        <v>2619</v>
      </c>
    </row>
    <row r="1907" spans="1:9" x14ac:dyDescent="0.2">
      <c r="A1907" s="117" t="s">
        <v>4339</v>
      </c>
      <c r="B1907" s="131" t="s">
        <v>4339</v>
      </c>
      <c r="C1907" s="117" t="s">
        <v>1237</v>
      </c>
      <c r="D1907" s="116" t="s">
        <v>4332</v>
      </c>
      <c r="E1907" s="116" t="s">
        <v>3415</v>
      </c>
      <c r="F1907" s="116" t="s">
        <v>2716</v>
      </c>
      <c r="G1907" s="115" t="s">
        <v>4338</v>
      </c>
      <c r="H1907" s="118" t="s">
        <v>4340</v>
      </c>
      <c r="I1907" s="118" t="s">
        <v>2619</v>
      </c>
    </row>
    <row r="1908" spans="1:9" x14ac:dyDescent="0.2">
      <c r="A1908" s="117" t="s">
        <v>4732</v>
      </c>
      <c r="B1908" s="131" t="s">
        <v>4732</v>
      </c>
      <c r="C1908" s="117" t="s">
        <v>1459</v>
      </c>
      <c r="D1908" s="116" t="s">
        <v>4725</v>
      </c>
      <c r="E1908" s="116" t="s">
        <v>3415</v>
      </c>
      <c r="F1908" s="116" t="s">
        <v>2669</v>
      </c>
      <c r="G1908" s="115" t="s">
        <v>4338</v>
      </c>
      <c r="H1908" s="118" t="s">
        <v>4729</v>
      </c>
      <c r="I1908" s="118" t="s">
        <v>2619</v>
      </c>
    </row>
    <row r="1909" spans="1:9" x14ac:dyDescent="0.2">
      <c r="A1909" s="117" t="s">
        <v>8996</v>
      </c>
      <c r="B1909" s="131" t="s">
        <v>8996</v>
      </c>
      <c r="C1909" s="117" t="s">
        <v>1350</v>
      </c>
      <c r="D1909" s="116" t="s">
        <v>8968</v>
      </c>
      <c r="E1909" s="116" t="s">
        <v>2614</v>
      </c>
      <c r="F1909" s="116" t="s">
        <v>2669</v>
      </c>
      <c r="G1909" s="115" t="s">
        <v>4338</v>
      </c>
      <c r="H1909" s="118" t="s">
        <v>8997</v>
      </c>
      <c r="I1909" s="118" t="s">
        <v>2619</v>
      </c>
    </row>
    <row r="1910" spans="1:9" x14ac:dyDescent="0.2">
      <c r="A1910" s="117" t="s">
        <v>4336</v>
      </c>
      <c r="B1910" s="131" t="s">
        <v>4336</v>
      </c>
      <c r="C1910" s="117" t="s">
        <v>1237</v>
      </c>
      <c r="D1910" s="116" t="s">
        <v>4332</v>
      </c>
      <c r="E1910" s="116" t="s">
        <v>3415</v>
      </c>
      <c r="F1910" s="116" t="s">
        <v>2666</v>
      </c>
      <c r="G1910" s="115" t="s">
        <v>4335</v>
      </c>
      <c r="H1910" s="118" t="s">
        <v>4337</v>
      </c>
      <c r="I1910" s="118" t="s">
        <v>2619</v>
      </c>
    </row>
    <row r="1911" spans="1:9" x14ac:dyDescent="0.2">
      <c r="A1911" s="117" t="s">
        <v>10409</v>
      </c>
      <c r="B1911" s="131" t="s">
        <v>10409</v>
      </c>
      <c r="C1911" s="117" t="s">
        <v>877</v>
      </c>
      <c r="D1911" s="116" t="s">
        <v>10384</v>
      </c>
      <c r="E1911" s="116" t="s">
        <v>2660</v>
      </c>
      <c r="F1911" s="116" t="s">
        <v>2674</v>
      </c>
      <c r="G1911" s="115" t="s">
        <v>10408</v>
      </c>
      <c r="H1911" s="118" t="s">
        <v>10386</v>
      </c>
      <c r="I1911" s="118" t="s">
        <v>2619</v>
      </c>
    </row>
    <row r="1912" spans="1:9" x14ac:dyDescent="0.2">
      <c r="A1912" s="117" t="s">
        <v>8717</v>
      </c>
      <c r="B1912" s="131" t="s">
        <v>8717</v>
      </c>
      <c r="C1912" s="117" t="s">
        <v>1043</v>
      </c>
      <c r="D1912" s="116" t="s">
        <v>8701</v>
      </c>
      <c r="E1912" s="116" t="s">
        <v>3415</v>
      </c>
      <c r="F1912" s="116" t="s">
        <v>2734</v>
      </c>
      <c r="G1912" s="115" t="s">
        <v>8716</v>
      </c>
      <c r="H1912" s="118" t="s">
        <v>8703</v>
      </c>
      <c r="I1912" s="118" t="s">
        <v>2619</v>
      </c>
    </row>
    <row r="1913" spans="1:9" x14ac:dyDescent="0.2">
      <c r="A1913" s="117" t="s">
        <v>10267</v>
      </c>
      <c r="B1913" s="131" t="s">
        <v>10267</v>
      </c>
      <c r="C1913" s="117" t="s">
        <v>1537</v>
      </c>
      <c r="D1913" s="116" t="s">
        <v>10191</v>
      </c>
      <c r="E1913" s="116" t="s">
        <v>2660</v>
      </c>
      <c r="F1913" s="116" t="s">
        <v>3789</v>
      </c>
      <c r="G1913" s="115" t="s">
        <v>8716</v>
      </c>
      <c r="H1913" s="118" t="s">
        <v>10268</v>
      </c>
      <c r="I1913" s="118" t="s">
        <v>2619</v>
      </c>
    </row>
    <row r="1914" spans="1:9" x14ac:dyDescent="0.2">
      <c r="A1914" s="117" t="s">
        <v>12942</v>
      </c>
      <c r="B1914" s="131" t="s">
        <v>12942</v>
      </c>
      <c r="C1914" s="117" t="s">
        <v>1057</v>
      </c>
      <c r="D1914" s="116" t="s">
        <v>12935</v>
      </c>
      <c r="E1914" s="116" t="s">
        <v>3415</v>
      </c>
      <c r="F1914" s="116" t="s">
        <v>2641</v>
      </c>
      <c r="G1914" s="115" t="s">
        <v>8716</v>
      </c>
      <c r="H1914" s="118" t="s">
        <v>12937</v>
      </c>
      <c r="I1914" s="118" t="s">
        <v>2619</v>
      </c>
    </row>
    <row r="1915" spans="1:9" x14ac:dyDescent="0.2">
      <c r="A1915" s="117" t="s">
        <v>10995</v>
      </c>
      <c r="B1915" s="131" t="s">
        <v>10995</v>
      </c>
      <c r="C1915" s="117" t="s">
        <v>860</v>
      </c>
      <c r="D1915" s="116" t="s">
        <v>10986</v>
      </c>
      <c r="E1915" s="116" t="s">
        <v>3116</v>
      </c>
      <c r="F1915" s="116" t="s">
        <v>2653</v>
      </c>
      <c r="G1915" s="115" t="s">
        <v>10994</v>
      </c>
      <c r="H1915" s="118" t="s">
        <v>10988</v>
      </c>
      <c r="I1915" s="118" t="s">
        <v>2619</v>
      </c>
    </row>
    <row r="1916" spans="1:9" x14ac:dyDescent="0.2">
      <c r="A1916" s="117" t="s">
        <v>5137</v>
      </c>
      <c r="B1916" s="131" t="s">
        <v>5137</v>
      </c>
      <c r="C1916" s="117" t="s">
        <v>920</v>
      </c>
      <c r="D1916" s="116" t="s">
        <v>5129</v>
      </c>
      <c r="E1916" s="116" t="s">
        <v>3056</v>
      </c>
      <c r="F1916" s="116" t="s">
        <v>2663</v>
      </c>
      <c r="G1916" s="115" t="s">
        <v>5136</v>
      </c>
      <c r="I1916" s="118" t="s">
        <v>2619</v>
      </c>
    </row>
    <row r="1917" spans="1:9" x14ac:dyDescent="0.2">
      <c r="A1917" s="117" t="s">
        <v>3014</v>
      </c>
      <c r="B1917" s="131" t="s">
        <v>3014</v>
      </c>
      <c r="C1917" s="117" t="s">
        <v>1178</v>
      </c>
      <c r="D1917" s="116" t="s">
        <v>3013</v>
      </c>
      <c r="E1917" s="116" t="s">
        <v>2614</v>
      </c>
      <c r="F1917" s="116" t="s">
        <v>2615</v>
      </c>
      <c r="G1917" s="115" t="s">
        <v>329</v>
      </c>
      <c r="I1917" s="118" t="s">
        <v>2619</v>
      </c>
    </row>
    <row r="1918" spans="1:9" x14ac:dyDescent="0.2">
      <c r="A1918" s="117" t="s">
        <v>3016</v>
      </c>
      <c r="B1918" s="131" t="s">
        <v>3016</v>
      </c>
      <c r="C1918" s="117" t="s">
        <v>1178</v>
      </c>
      <c r="D1918" s="116" t="s">
        <v>3013</v>
      </c>
      <c r="E1918" s="116" t="s">
        <v>2614</v>
      </c>
      <c r="F1918" s="116" t="s">
        <v>2620</v>
      </c>
      <c r="G1918" s="115" t="s">
        <v>3015</v>
      </c>
      <c r="I1918" s="118" t="s">
        <v>2619</v>
      </c>
    </row>
    <row r="1919" spans="1:9" x14ac:dyDescent="0.2">
      <c r="A1919" s="117" t="s">
        <v>3018</v>
      </c>
      <c r="B1919" s="131" t="s">
        <v>3018</v>
      </c>
      <c r="C1919" s="117" t="s">
        <v>1178</v>
      </c>
      <c r="D1919" s="116" t="s">
        <v>3013</v>
      </c>
      <c r="E1919" s="116" t="s">
        <v>2614</v>
      </c>
      <c r="F1919" s="116" t="s">
        <v>2694</v>
      </c>
      <c r="G1919" s="115" t="s">
        <v>3017</v>
      </c>
      <c r="I1919" s="118" t="s">
        <v>2619</v>
      </c>
    </row>
    <row r="1920" spans="1:9" x14ac:dyDescent="0.2">
      <c r="A1920" s="117" t="s">
        <v>4142</v>
      </c>
      <c r="B1920" s="131" t="s">
        <v>4142</v>
      </c>
      <c r="C1920" s="117" t="s">
        <v>1179</v>
      </c>
      <c r="D1920" s="116" t="s">
        <v>4139</v>
      </c>
      <c r="E1920" s="116" t="s">
        <v>3415</v>
      </c>
      <c r="F1920" s="116" t="s">
        <v>2716</v>
      </c>
      <c r="G1920" s="115" t="s">
        <v>4141</v>
      </c>
      <c r="H1920" s="118" t="s">
        <v>4143</v>
      </c>
      <c r="I1920" s="118" t="s">
        <v>2619</v>
      </c>
    </row>
    <row r="1921" spans="1:9" x14ac:dyDescent="0.2">
      <c r="A1921" s="117" t="s">
        <v>4140</v>
      </c>
      <c r="B1921" s="131" t="s">
        <v>4140</v>
      </c>
      <c r="C1921" s="117" t="s">
        <v>1179</v>
      </c>
      <c r="D1921" s="116" t="s">
        <v>4139</v>
      </c>
      <c r="E1921" s="116" t="s">
        <v>3415</v>
      </c>
      <c r="F1921" s="116" t="s">
        <v>2615</v>
      </c>
      <c r="G1921" s="115" t="s">
        <v>330</v>
      </c>
      <c r="I1921" s="118" t="s">
        <v>2619</v>
      </c>
    </row>
    <row r="1922" spans="1:9" x14ac:dyDescent="0.2">
      <c r="A1922" s="117" t="s">
        <v>12237</v>
      </c>
      <c r="B1922" s="131" t="s">
        <v>12237</v>
      </c>
      <c r="C1922" s="117" t="s">
        <v>1305</v>
      </c>
      <c r="D1922" s="116" t="s">
        <v>12226</v>
      </c>
      <c r="E1922" s="116" t="s">
        <v>3116</v>
      </c>
      <c r="F1922" s="116" t="s">
        <v>2623</v>
      </c>
      <c r="G1922" s="115" t="s">
        <v>12236</v>
      </c>
      <c r="H1922" s="118" t="s">
        <v>12228</v>
      </c>
      <c r="I1922" s="118" t="s">
        <v>2619</v>
      </c>
    </row>
    <row r="1923" spans="1:9" x14ac:dyDescent="0.2">
      <c r="A1923" s="117" t="s">
        <v>10237</v>
      </c>
      <c r="B1923" s="131" t="s">
        <v>10237</v>
      </c>
      <c r="C1923" s="117" t="s">
        <v>1537</v>
      </c>
      <c r="D1923" s="116" t="s">
        <v>10191</v>
      </c>
      <c r="E1923" s="116" t="s">
        <v>2660</v>
      </c>
      <c r="F1923" s="116" t="s">
        <v>2656</v>
      </c>
      <c r="G1923" s="115" t="s">
        <v>10236</v>
      </c>
      <c r="H1923" s="118" t="s">
        <v>10238</v>
      </c>
      <c r="I1923" s="118" t="s">
        <v>2619</v>
      </c>
    </row>
    <row r="1924" spans="1:9" x14ac:dyDescent="0.2">
      <c r="A1924" s="117" t="s">
        <v>8171</v>
      </c>
      <c r="B1924" s="131" t="s">
        <v>8171</v>
      </c>
      <c r="C1924" s="117" t="s">
        <v>1180</v>
      </c>
      <c r="D1924" s="116" t="s">
        <v>8170</v>
      </c>
      <c r="E1924" s="116" t="s">
        <v>2614</v>
      </c>
      <c r="F1924" s="116" t="s">
        <v>2615</v>
      </c>
      <c r="G1924" s="115" t="s">
        <v>331</v>
      </c>
      <c r="H1924" s="118" t="s">
        <v>8172</v>
      </c>
      <c r="I1924" s="118" t="s">
        <v>2619</v>
      </c>
    </row>
    <row r="1925" spans="1:9" x14ac:dyDescent="0.2">
      <c r="A1925" s="117" t="s">
        <v>8180</v>
      </c>
      <c r="B1925" s="131" t="s">
        <v>8180</v>
      </c>
      <c r="C1925" s="117" t="s">
        <v>1180</v>
      </c>
      <c r="D1925" s="116" t="s">
        <v>8170</v>
      </c>
      <c r="E1925" s="116" t="s">
        <v>2614</v>
      </c>
      <c r="F1925" s="116" t="s">
        <v>2623</v>
      </c>
      <c r="G1925" s="115" t="s">
        <v>8179</v>
      </c>
      <c r="H1925" s="118" t="s">
        <v>8181</v>
      </c>
      <c r="I1925" s="118" t="s">
        <v>2619</v>
      </c>
    </row>
    <row r="1926" spans="1:9" x14ac:dyDescent="0.2">
      <c r="A1926" s="117" t="s">
        <v>8174</v>
      </c>
      <c r="B1926" s="131" t="s">
        <v>8174</v>
      </c>
      <c r="C1926" s="117" t="s">
        <v>1180</v>
      </c>
      <c r="D1926" s="116" t="s">
        <v>8170</v>
      </c>
      <c r="E1926" s="116" t="s">
        <v>2614</v>
      </c>
      <c r="F1926" s="116" t="s">
        <v>2663</v>
      </c>
      <c r="G1926" s="115" t="s">
        <v>8173</v>
      </c>
      <c r="H1926" s="118" t="s">
        <v>8175</v>
      </c>
      <c r="I1926" s="118" t="s">
        <v>2619</v>
      </c>
    </row>
    <row r="1927" spans="1:9" x14ac:dyDescent="0.2">
      <c r="A1927" s="117" t="s">
        <v>8177</v>
      </c>
      <c r="B1927" s="131" t="s">
        <v>8177</v>
      </c>
      <c r="C1927" s="117" t="s">
        <v>1180</v>
      </c>
      <c r="D1927" s="116" t="s">
        <v>8170</v>
      </c>
      <c r="E1927" s="116" t="s">
        <v>2614</v>
      </c>
      <c r="F1927" s="116" t="s">
        <v>2716</v>
      </c>
      <c r="G1927" s="115" t="s">
        <v>8176</v>
      </c>
      <c r="H1927" s="118" t="s">
        <v>8178</v>
      </c>
      <c r="I1927" s="118" t="s">
        <v>2619</v>
      </c>
    </row>
    <row r="1928" spans="1:9" x14ac:dyDescent="0.2">
      <c r="A1928" s="117" t="s">
        <v>12782</v>
      </c>
      <c r="B1928" s="131" t="s">
        <v>12782</v>
      </c>
      <c r="C1928" s="117" t="s">
        <v>1433</v>
      </c>
      <c r="D1928" s="116" t="s">
        <v>12740</v>
      </c>
      <c r="E1928" s="116" t="s">
        <v>3150</v>
      </c>
      <c r="F1928" s="116" t="s">
        <v>3208</v>
      </c>
      <c r="G1928" s="115" t="s">
        <v>12781</v>
      </c>
      <c r="H1928" s="118" t="s">
        <v>12742</v>
      </c>
      <c r="I1928" s="118" t="s">
        <v>2619</v>
      </c>
    </row>
    <row r="1929" spans="1:9" x14ac:dyDescent="0.2">
      <c r="A1929" s="117" t="s">
        <v>8891</v>
      </c>
      <c r="B1929" s="131" t="s">
        <v>8891</v>
      </c>
      <c r="C1929" s="117" t="s">
        <v>1181</v>
      </c>
      <c r="D1929" s="116" t="s">
        <v>8890</v>
      </c>
      <c r="E1929" s="116" t="s">
        <v>3116</v>
      </c>
      <c r="F1929" s="116" t="s">
        <v>2615</v>
      </c>
      <c r="G1929" s="115" t="s">
        <v>332</v>
      </c>
      <c r="H1929" s="118" t="s">
        <v>8892</v>
      </c>
      <c r="I1929" s="118" t="s">
        <v>2619</v>
      </c>
    </row>
    <row r="1930" spans="1:9" x14ac:dyDescent="0.2">
      <c r="A1930" s="117" t="s">
        <v>8793</v>
      </c>
      <c r="B1930" s="131" t="s">
        <v>8793</v>
      </c>
      <c r="C1930" s="117" t="s">
        <v>1182</v>
      </c>
      <c r="D1930" s="116" t="s">
        <v>8789</v>
      </c>
      <c r="E1930" s="116" t="s">
        <v>3091</v>
      </c>
      <c r="F1930" s="116" t="s">
        <v>2620</v>
      </c>
      <c r="G1930" s="115" t="s">
        <v>8792</v>
      </c>
      <c r="H1930" s="118" t="s">
        <v>8794</v>
      </c>
      <c r="I1930" s="118" t="s">
        <v>2619</v>
      </c>
    </row>
    <row r="1931" spans="1:9" x14ac:dyDescent="0.2">
      <c r="A1931" s="117" t="s">
        <v>8894</v>
      </c>
      <c r="B1931" s="131" t="s">
        <v>8894</v>
      </c>
      <c r="C1931" s="117" t="s">
        <v>1181</v>
      </c>
      <c r="D1931" s="116" t="s">
        <v>8890</v>
      </c>
      <c r="E1931" s="116" t="s">
        <v>3116</v>
      </c>
      <c r="F1931" s="116" t="s">
        <v>2694</v>
      </c>
      <c r="G1931" s="115" t="s">
        <v>8893</v>
      </c>
      <c r="H1931" s="118" t="s">
        <v>8892</v>
      </c>
      <c r="I1931" s="118" t="s">
        <v>2619</v>
      </c>
    </row>
    <row r="1932" spans="1:9" x14ac:dyDescent="0.2">
      <c r="A1932" s="117" t="s">
        <v>8796</v>
      </c>
      <c r="B1932" s="131" t="s">
        <v>8796</v>
      </c>
      <c r="C1932" s="117" t="s">
        <v>1182</v>
      </c>
      <c r="D1932" s="116" t="s">
        <v>8789</v>
      </c>
      <c r="E1932" s="116" t="s">
        <v>3091</v>
      </c>
      <c r="F1932" s="116" t="s">
        <v>2722</v>
      </c>
      <c r="G1932" s="115" t="s">
        <v>8795</v>
      </c>
      <c r="H1932" s="118" t="s">
        <v>8797</v>
      </c>
      <c r="I1932" s="118" t="s">
        <v>2619</v>
      </c>
    </row>
    <row r="1933" spans="1:9" x14ac:dyDescent="0.2">
      <c r="A1933" s="117" t="s">
        <v>8790</v>
      </c>
      <c r="B1933" s="131" t="s">
        <v>8790</v>
      </c>
      <c r="C1933" s="117" t="s">
        <v>1182</v>
      </c>
      <c r="D1933" s="116" t="s">
        <v>8789</v>
      </c>
      <c r="E1933" s="116" t="s">
        <v>3091</v>
      </c>
      <c r="F1933" s="116" t="s">
        <v>2615</v>
      </c>
      <c r="G1933" s="115" t="s">
        <v>333</v>
      </c>
      <c r="H1933" s="118" t="s">
        <v>8791</v>
      </c>
      <c r="I1933" s="118" t="s">
        <v>2619</v>
      </c>
    </row>
    <row r="1934" spans="1:9" x14ac:dyDescent="0.2">
      <c r="A1934" s="117" t="s">
        <v>8799</v>
      </c>
      <c r="B1934" s="131" t="s">
        <v>8799</v>
      </c>
      <c r="C1934" s="117" t="s">
        <v>1182</v>
      </c>
      <c r="D1934" s="116" t="s">
        <v>8789</v>
      </c>
      <c r="E1934" s="116" t="s">
        <v>3091</v>
      </c>
      <c r="F1934" s="116" t="s">
        <v>3022</v>
      </c>
      <c r="G1934" s="115" t="s">
        <v>8798</v>
      </c>
      <c r="I1934" s="118" t="s">
        <v>2619</v>
      </c>
    </row>
    <row r="1935" spans="1:9" x14ac:dyDescent="0.2">
      <c r="A1935" s="117" t="s">
        <v>6123</v>
      </c>
      <c r="B1935" s="131" t="s">
        <v>6123</v>
      </c>
      <c r="C1935" s="117" t="s">
        <v>992</v>
      </c>
      <c r="D1935" s="116" t="s">
        <v>6091</v>
      </c>
      <c r="E1935" s="116" t="s">
        <v>3150</v>
      </c>
      <c r="F1935" s="116" t="s">
        <v>6121</v>
      </c>
      <c r="G1935" s="115" t="s">
        <v>6122</v>
      </c>
      <c r="H1935" s="118" t="s">
        <v>6097</v>
      </c>
      <c r="I1935" s="118" t="s">
        <v>2619</v>
      </c>
    </row>
    <row r="1936" spans="1:9" x14ac:dyDescent="0.2">
      <c r="A1936" s="117" t="s">
        <v>7014</v>
      </c>
      <c r="B1936" s="131" t="s">
        <v>7014</v>
      </c>
      <c r="C1936" s="117" t="s">
        <v>992</v>
      </c>
      <c r="D1936" s="116" t="s">
        <v>6091</v>
      </c>
      <c r="E1936" s="116" t="s">
        <v>3150</v>
      </c>
      <c r="F1936" s="116" t="s">
        <v>7012</v>
      </c>
      <c r="G1936" s="115" t="s">
        <v>7013</v>
      </c>
      <c r="H1936" s="118" t="s">
        <v>6097</v>
      </c>
      <c r="I1936" s="118" t="s">
        <v>2619</v>
      </c>
    </row>
    <row r="1937" spans="1:9" x14ac:dyDescent="0.2">
      <c r="A1937" s="117" t="s">
        <v>4321</v>
      </c>
      <c r="B1937" s="131" t="s">
        <v>4321</v>
      </c>
      <c r="C1937" s="117" t="s">
        <v>1231</v>
      </c>
      <c r="D1937" s="116" t="s">
        <v>4314</v>
      </c>
      <c r="E1937" s="116" t="s">
        <v>3415</v>
      </c>
      <c r="F1937" s="116" t="s">
        <v>2623</v>
      </c>
      <c r="G1937" s="115" t="s">
        <v>4320</v>
      </c>
      <c r="H1937" s="118" t="s">
        <v>4322</v>
      </c>
      <c r="I1937" s="118" t="s">
        <v>2619</v>
      </c>
    </row>
    <row r="1938" spans="1:9" x14ac:dyDescent="0.2">
      <c r="A1938" s="117" t="s">
        <v>3518</v>
      </c>
      <c r="B1938" s="131" t="s">
        <v>3518</v>
      </c>
      <c r="C1938" s="117" t="s">
        <v>1137</v>
      </c>
      <c r="D1938" s="116" t="s">
        <v>3506</v>
      </c>
      <c r="E1938" s="116" t="s">
        <v>3116</v>
      </c>
      <c r="F1938" s="116" t="s">
        <v>2641</v>
      </c>
      <c r="G1938" s="115" t="s">
        <v>3517</v>
      </c>
      <c r="H1938" s="118" t="s">
        <v>3508</v>
      </c>
      <c r="I1938" s="118" t="s">
        <v>2619</v>
      </c>
    </row>
    <row r="1939" spans="1:9" x14ac:dyDescent="0.2">
      <c r="A1939" s="117" t="s">
        <v>3930</v>
      </c>
      <c r="B1939" s="131" t="s">
        <v>3930</v>
      </c>
      <c r="C1939" s="117" t="s">
        <v>1606</v>
      </c>
      <c r="D1939" s="116" t="s">
        <v>3914</v>
      </c>
      <c r="E1939" s="116" t="s">
        <v>3091</v>
      </c>
      <c r="F1939" s="116" t="s">
        <v>2882</v>
      </c>
      <c r="G1939" s="115" t="s">
        <v>3929</v>
      </c>
      <c r="H1939" s="118" t="s">
        <v>3931</v>
      </c>
      <c r="I1939" s="118" t="s">
        <v>2619</v>
      </c>
    </row>
    <row r="1940" spans="1:9" x14ac:dyDescent="0.2">
      <c r="A1940" s="117" t="s">
        <v>7017</v>
      </c>
      <c r="B1940" s="131" t="s">
        <v>7017</v>
      </c>
      <c r="C1940" s="117" t="s">
        <v>992</v>
      </c>
      <c r="D1940" s="116" t="s">
        <v>6091</v>
      </c>
      <c r="E1940" s="116" t="s">
        <v>3150</v>
      </c>
      <c r="F1940" s="116" t="s">
        <v>7015</v>
      </c>
      <c r="G1940" s="115" t="s">
        <v>7016</v>
      </c>
      <c r="H1940" s="118" t="s">
        <v>6097</v>
      </c>
      <c r="I1940" s="118" t="s">
        <v>2619</v>
      </c>
    </row>
    <row r="1941" spans="1:9" x14ac:dyDescent="0.2">
      <c r="A1941" s="117" t="s">
        <v>12909</v>
      </c>
      <c r="B1941" s="131" t="s">
        <v>12909</v>
      </c>
      <c r="C1941" s="117" t="s">
        <v>1183</v>
      </c>
      <c r="D1941" s="116" t="s">
        <v>12908</v>
      </c>
      <c r="E1941" s="116" t="s">
        <v>3713</v>
      </c>
      <c r="F1941" s="116" t="s">
        <v>2615</v>
      </c>
      <c r="G1941" s="115" t="s">
        <v>334</v>
      </c>
      <c r="H1941" s="118" t="s">
        <v>12910</v>
      </c>
      <c r="I1941" s="118" t="s">
        <v>2619</v>
      </c>
    </row>
    <row r="1942" spans="1:9" x14ac:dyDescent="0.2">
      <c r="A1942" s="117" t="s">
        <v>12912</v>
      </c>
      <c r="B1942" s="131" t="s">
        <v>12912</v>
      </c>
      <c r="C1942" s="117" t="s">
        <v>1183</v>
      </c>
      <c r="D1942" s="116" t="s">
        <v>12908</v>
      </c>
      <c r="E1942" s="116" t="s">
        <v>3713</v>
      </c>
      <c r="F1942" s="116" t="s">
        <v>2716</v>
      </c>
      <c r="G1942" s="115" t="s">
        <v>12911</v>
      </c>
      <c r="H1942" s="118" t="s">
        <v>12910</v>
      </c>
      <c r="I1942" s="118" t="s">
        <v>2619</v>
      </c>
    </row>
    <row r="1943" spans="1:9" x14ac:dyDescent="0.2">
      <c r="A1943" s="117" t="s">
        <v>4172</v>
      </c>
      <c r="B1943" s="131" t="s">
        <v>4172</v>
      </c>
      <c r="C1943" s="117" t="s">
        <v>1495</v>
      </c>
      <c r="D1943" s="116" t="s">
        <v>4157</v>
      </c>
      <c r="E1943" s="116" t="s">
        <v>3415</v>
      </c>
      <c r="F1943" s="116" t="s">
        <v>2734</v>
      </c>
      <c r="G1943" s="115" t="s">
        <v>4171</v>
      </c>
      <c r="H1943" s="118" t="s">
        <v>4173</v>
      </c>
      <c r="I1943" s="118" t="s">
        <v>2619</v>
      </c>
    </row>
    <row r="1944" spans="1:9" x14ac:dyDescent="0.2">
      <c r="A1944" s="117" t="s">
        <v>12134</v>
      </c>
      <c r="B1944" s="131" t="s">
        <v>12134</v>
      </c>
      <c r="C1944" s="117" t="s">
        <v>997</v>
      </c>
      <c r="D1944" s="116" t="s">
        <v>12106</v>
      </c>
      <c r="E1944" s="116" t="s">
        <v>2614</v>
      </c>
      <c r="F1944" s="116" t="s">
        <v>3022</v>
      </c>
      <c r="G1944" s="115" t="s">
        <v>12133</v>
      </c>
      <c r="H1944" s="118" t="s">
        <v>12132</v>
      </c>
      <c r="I1944" s="118" t="s">
        <v>2619</v>
      </c>
    </row>
    <row r="1945" spans="1:9" x14ac:dyDescent="0.2">
      <c r="A1945" s="117" t="s">
        <v>4854</v>
      </c>
      <c r="B1945" s="131" t="s">
        <v>4854</v>
      </c>
      <c r="C1945" s="117" t="s">
        <v>1166</v>
      </c>
      <c r="D1945" s="116" t="s">
        <v>4844</v>
      </c>
      <c r="E1945" s="116" t="s">
        <v>3415</v>
      </c>
      <c r="F1945" s="116" t="s">
        <v>2669</v>
      </c>
      <c r="G1945" s="115" t="s">
        <v>4853</v>
      </c>
      <c r="H1945" s="118" t="s">
        <v>4846</v>
      </c>
      <c r="I1945" s="118" t="s">
        <v>2619</v>
      </c>
    </row>
    <row r="1946" spans="1:9" x14ac:dyDescent="0.2">
      <c r="A1946" s="117" t="s">
        <v>7023</v>
      </c>
      <c r="B1946" s="131" t="s">
        <v>7023</v>
      </c>
      <c r="C1946" s="117" t="s">
        <v>992</v>
      </c>
      <c r="D1946" s="116" t="s">
        <v>6091</v>
      </c>
      <c r="E1946" s="116" t="s">
        <v>3150</v>
      </c>
      <c r="F1946" s="116" t="s">
        <v>7022</v>
      </c>
      <c r="G1946" s="115" t="s">
        <v>4853</v>
      </c>
      <c r="H1946" s="118" t="s">
        <v>6097</v>
      </c>
      <c r="I1946" s="118" t="s">
        <v>2619</v>
      </c>
    </row>
    <row r="1947" spans="1:9" x14ac:dyDescent="0.2">
      <c r="A1947" s="117" t="s">
        <v>8734</v>
      </c>
      <c r="B1947" s="131" t="s">
        <v>8734</v>
      </c>
      <c r="C1947" s="117" t="s">
        <v>1282</v>
      </c>
      <c r="D1947" s="116" t="s">
        <v>8729</v>
      </c>
      <c r="E1947" s="116" t="s">
        <v>3415</v>
      </c>
      <c r="F1947" s="116" t="s">
        <v>2716</v>
      </c>
      <c r="G1947" s="115" t="s">
        <v>4853</v>
      </c>
      <c r="H1947" s="118" t="s">
        <v>8731</v>
      </c>
      <c r="I1947" s="118" t="s">
        <v>2619</v>
      </c>
    </row>
    <row r="1948" spans="1:9" x14ac:dyDescent="0.2">
      <c r="A1948" s="117" t="s">
        <v>3659</v>
      </c>
      <c r="B1948" s="131" t="s">
        <v>3659</v>
      </c>
      <c r="C1948" s="117" t="s">
        <v>1000</v>
      </c>
      <c r="D1948" s="116" t="s">
        <v>3652</v>
      </c>
      <c r="E1948" s="116" t="s">
        <v>3116</v>
      </c>
      <c r="F1948" s="116" t="s">
        <v>3579</v>
      </c>
      <c r="G1948" s="115" t="s">
        <v>3658</v>
      </c>
      <c r="I1948" s="118" t="s">
        <v>2619</v>
      </c>
    </row>
    <row r="1949" spans="1:9" x14ac:dyDescent="0.2">
      <c r="A1949" s="117" t="s">
        <v>4301</v>
      </c>
      <c r="B1949" s="131" t="s">
        <v>4301</v>
      </c>
      <c r="C1949" s="117" t="s">
        <v>1278</v>
      </c>
      <c r="D1949" s="116" t="s">
        <v>4294</v>
      </c>
      <c r="E1949" s="116" t="s">
        <v>3415</v>
      </c>
      <c r="F1949" s="116" t="s">
        <v>2669</v>
      </c>
      <c r="G1949" s="115" t="s">
        <v>4300</v>
      </c>
      <c r="H1949" s="118" t="s">
        <v>4302</v>
      </c>
      <c r="I1949" s="118" t="s">
        <v>2619</v>
      </c>
    </row>
    <row r="1950" spans="1:9" x14ac:dyDescent="0.2">
      <c r="A1950" s="117" t="s">
        <v>13944</v>
      </c>
      <c r="B1950" s="131" t="s">
        <v>13944</v>
      </c>
      <c r="C1950" s="117" t="s">
        <v>1184</v>
      </c>
      <c r="D1950" s="116" t="s">
        <v>13943</v>
      </c>
      <c r="E1950" s="116" t="s">
        <v>3116</v>
      </c>
      <c r="F1950" s="116" t="s">
        <v>2615</v>
      </c>
      <c r="G1950" s="115" t="s">
        <v>335</v>
      </c>
      <c r="H1950" s="118" t="s">
        <v>13945</v>
      </c>
      <c r="I1950" s="118" t="s">
        <v>2619</v>
      </c>
    </row>
    <row r="1951" spans="1:9" x14ac:dyDescent="0.2">
      <c r="A1951" s="117" t="s">
        <v>13947</v>
      </c>
      <c r="B1951" s="131" t="s">
        <v>13947</v>
      </c>
      <c r="C1951" s="117" t="s">
        <v>1184</v>
      </c>
      <c r="D1951" s="116" t="s">
        <v>13943</v>
      </c>
      <c r="E1951" s="116" t="s">
        <v>3116</v>
      </c>
      <c r="F1951" s="116" t="s">
        <v>2638</v>
      </c>
      <c r="G1951" s="115" t="s">
        <v>13946</v>
      </c>
      <c r="H1951" s="118" t="s">
        <v>13945</v>
      </c>
      <c r="I1951" s="118" t="s">
        <v>2619</v>
      </c>
    </row>
    <row r="1952" spans="1:9" x14ac:dyDescent="0.2">
      <c r="A1952" s="117" t="s">
        <v>9670</v>
      </c>
      <c r="B1952" s="131" t="s">
        <v>9670</v>
      </c>
      <c r="C1952" s="117" t="s">
        <v>14384</v>
      </c>
      <c r="D1952" s="116" t="s">
        <v>9640</v>
      </c>
      <c r="E1952" s="116" t="s">
        <v>2614</v>
      </c>
      <c r="F1952" s="116" t="s">
        <v>2674</v>
      </c>
      <c r="G1952" s="115" t="s">
        <v>9669</v>
      </c>
      <c r="H1952" s="118" t="s">
        <v>9643</v>
      </c>
      <c r="I1952" s="118" t="s">
        <v>2619</v>
      </c>
    </row>
    <row r="1953" spans="1:9" x14ac:dyDescent="0.2">
      <c r="A1953" s="117" t="s">
        <v>4534</v>
      </c>
      <c r="B1953" s="131" t="s">
        <v>4534</v>
      </c>
      <c r="C1953" s="117" t="s">
        <v>1391</v>
      </c>
      <c r="D1953" s="116" t="s">
        <v>4524</v>
      </c>
      <c r="E1953" s="116" t="s">
        <v>3415</v>
      </c>
      <c r="F1953" s="116" t="s">
        <v>2656</v>
      </c>
      <c r="G1953" s="115" t="s">
        <v>4533</v>
      </c>
      <c r="H1953" s="118" t="s">
        <v>4526</v>
      </c>
      <c r="I1953" s="118" t="s">
        <v>2619</v>
      </c>
    </row>
    <row r="1954" spans="1:9" x14ac:dyDescent="0.2">
      <c r="A1954" s="117" t="s">
        <v>5161</v>
      </c>
      <c r="B1954" s="131" t="s">
        <v>5161</v>
      </c>
      <c r="C1954" s="117" t="s">
        <v>1185</v>
      </c>
      <c r="D1954" s="116" t="s">
        <v>5160</v>
      </c>
      <c r="E1954" s="116" t="s">
        <v>3056</v>
      </c>
      <c r="F1954" s="116" t="s">
        <v>2615</v>
      </c>
      <c r="G1954" s="115" t="s">
        <v>336</v>
      </c>
      <c r="I1954" s="118" t="s">
        <v>2619</v>
      </c>
    </row>
    <row r="1955" spans="1:9" x14ac:dyDescent="0.2">
      <c r="A1955" s="117" t="s">
        <v>4866</v>
      </c>
      <c r="B1955" s="131" t="s">
        <v>4866</v>
      </c>
      <c r="C1955" s="117" t="s">
        <v>1186</v>
      </c>
      <c r="D1955" s="116" t="s">
        <v>4865</v>
      </c>
      <c r="E1955" s="116" t="s">
        <v>3415</v>
      </c>
      <c r="F1955" s="116" t="s">
        <v>2615</v>
      </c>
      <c r="G1955" s="115" t="s">
        <v>337</v>
      </c>
      <c r="I1955" s="118" t="s">
        <v>2619</v>
      </c>
    </row>
    <row r="1956" spans="1:9" x14ac:dyDescent="0.2">
      <c r="A1956" s="117" t="s">
        <v>5163</v>
      </c>
      <c r="B1956" s="131" t="s">
        <v>5163</v>
      </c>
      <c r="C1956" s="117" t="s">
        <v>1185</v>
      </c>
      <c r="D1956" s="116" t="s">
        <v>5160</v>
      </c>
      <c r="E1956" s="116" t="s">
        <v>3056</v>
      </c>
      <c r="F1956" s="116" t="s">
        <v>2620</v>
      </c>
      <c r="G1956" s="115" t="s">
        <v>5162</v>
      </c>
      <c r="H1956" s="118" t="s">
        <v>5164</v>
      </c>
      <c r="I1956" s="118" t="s">
        <v>2619</v>
      </c>
    </row>
    <row r="1957" spans="1:9" x14ac:dyDescent="0.2">
      <c r="A1957" s="117" t="s">
        <v>3285</v>
      </c>
      <c r="B1957" s="131" t="s">
        <v>3285</v>
      </c>
      <c r="C1957" s="117" t="s">
        <v>1187</v>
      </c>
      <c r="D1957" s="116" t="s">
        <v>3284</v>
      </c>
      <c r="E1957" s="116" t="s">
        <v>3056</v>
      </c>
      <c r="F1957" s="116" t="s">
        <v>2615</v>
      </c>
      <c r="G1957" s="115" t="s">
        <v>338</v>
      </c>
      <c r="I1957" s="118" t="s">
        <v>2619</v>
      </c>
    </row>
    <row r="1958" spans="1:9" x14ac:dyDescent="0.2">
      <c r="A1958" s="117" t="s">
        <v>3287</v>
      </c>
      <c r="B1958" s="131" t="s">
        <v>3287</v>
      </c>
      <c r="C1958" s="117" t="s">
        <v>1187</v>
      </c>
      <c r="D1958" s="116" t="s">
        <v>3284</v>
      </c>
      <c r="E1958" s="116" t="s">
        <v>3056</v>
      </c>
      <c r="F1958" s="116" t="s">
        <v>2620</v>
      </c>
      <c r="G1958" s="115" t="s">
        <v>3286</v>
      </c>
      <c r="H1958" s="118" t="s">
        <v>3288</v>
      </c>
      <c r="I1958" s="118" t="s">
        <v>2619</v>
      </c>
    </row>
    <row r="1959" spans="1:9" x14ac:dyDescent="0.2">
      <c r="A1959" s="117" t="s">
        <v>13838</v>
      </c>
      <c r="B1959" s="131" t="s">
        <v>13838</v>
      </c>
      <c r="C1959" s="117" t="s">
        <v>1188</v>
      </c>
      <c r="D1959" s="116" t="s">
        <v>13837</v>
      </c>
      <c r="E1959" s="116" t="s">
        <v>2614</v>
      </c>
      <c r="F1959" s="116" t="s">
        <v>2615</v>
      </c>
      <c r="G1959" s="115" t="s">
        <v>339</v>
      </c>
      <c r="H1959" s="118" t="s">
        <v>13839</v>
      </c>
      <c r="I1959" s="118" t="s">
        <v>2619</v>
      </c>
    </row>
    <row r="1960" spans="1:9" x14ac:dyDescent="0.2">
      <c r="A1960" s="117" t="s">
        <v>13841</v>
      </c>
      <c r="B1960" s="131" t="s">
        <v>13841</v>
      </c>
      <c r="C1960" s="117" t="s">
        <v>1188</v>
      </c>
      <c r="D1960" s="116" t="s">
        <v>13837</v>
      </c>
      <c r="E1960" s="116" t="s">
        <v>2614</v>
      </c>
      <c r="F1960" s="116" t="s">
        <v>3945</v>
      </c>
      <c r="G1960" s="115" t="s">
        <v>13840</v>
      </c>
      <c r="H1960" s="118" t="s">
        <v>13839</v>
      </c>
      <c r="I1960" s="118" t="s">
        <v>2619</v>
      </c>
    </row>
    <row r="1961" spans="1:9" x14ac:dyDescent="0.2">
      <c r="A1961" s="117" t="s">
        <v>13843</v>
      </c>
      <c r="B1961" s="131" t="s">
        <v>13843</v>
      </c>
      <c r="C1961" s="117" t="s">
        <v>1188</v>
      </c>
      <c r="D1961" s="116" t="s">
        <v>13837</v>
      </c>
      <c r="E1961" s="116" t="s">
        <v>2614</v>
      </c>
      <c r="F1961" s="116" t="s">
        <v>2638</v>
      </c>
      <c r="G1961" s="115" t="s">
        <v>13842</v>
      </c>
      <c r="H1961" s="118" t="s">
        <v>13839</v>
      </c>
      <c r="I1961" s="118" t="s">
        <v>2619</v>
      </c>
    </row>
    <row r="1962" spans="1:9" x14ac:dyDescent="0.2">
      <c r="A1962" s="117" t="s">
        <v>4904</v>
      </c>
      <c r="B1962" s="131" t="s">
        <v>4904</v>
      </c>
      <c r="C1962" s="117" t="s">
        <v>1189</v>
      </c>
      <c r="D1962" s="116" t="s">
        <v>4898</v>
      </c>
      <c r="E1962" s="116" t="s">
        <v>3415</v>
      </c>
      <c r="F1962" s="116" t="s">
        <v>2716</v>
      </c>
      <c r="G1962" s="115" t="s">
        <v>4903</v>
      </c>
      <c r="H1962" s="118" t="s">
        <v>4900</v>
      </c>
      <c r="I1962" s="118" t="s">
        <v>2619</v>
      </c>
    </row>
    <row r="1963" spans="1:9" x14ac:dyDescent="0.2">
      <c r="A1963" s="117" t="s">
        <v>3624</v>
      </c>
      <c r="B1963" s="131" t="s">
        <v>3624</v>
      </c>
      <c r="C1963" s="117" t="s">
        <v>1532</v>
      </c>
      <c r="D1963" s="116" t="s">
        <v>3574</v>
      </c>
      <c r="E1963" s="116" t="s">
        <v>3116</v>
      </c>
      <c r="F1963" s="116" t="s">
        <v>3196</v>
      </c>
      <c r="G1963" s="115" t="s">
        <v>3623</v>
      </c>
      <c r="H1963" s="118" t="s">
        <v>3576</v>
      </c>
      <c r="I1963" s="118" t="s">
        <v>2619</v>
      </c>
    </row>
    <row r="1964" spans="1:9" x14ac:dyDescent="0.2">
      <c r="A1964" s="117" t="s">
        <v>10382</v>
      </c>
      <c r="B1964" s="131" t="s">
        <v>10382</v>
      </c>
      <c r="C1964" s="117" t="s">
        <v>885</v>
      </c>
      <c r="D1964" s="116" t="s">
        <v>10357</v>
      </c>
      <c r="E1964" s="116" t="s">
        <v>2660</v>
      </c>
      <c r="F1964" s="116" t="s">
        <v>2818</v>
      </c>
      <c r="G1964" s="115" t="s">
        <v>10381</v>
      </c>
      <c r="H1964" s="118" t="s">
        <v>10383</v>
      </c>
      <c r="I1964" s="118" t="s">
        <v>2619</v>
      </c>
    </row>
    <row r="1965" spans="1:9" x14ac:dyDescent="0.2">
      <c r="A1965" s="117" t="s">
        <v>4899</v>
      </c>
      <c r="B1965" s="131" t="s">
        <v>4899</v>
      </c>
      <c r="C1965" s="117" t="s">
        <v>1189</v>
      </c>
      <c r="D1965" s="116" t="s">
        <v>4898</v>
      </c>
      <c r="E1965" s="116" t="s">
        <v>3415</v>
      </c>
      <c r="F1965" s="116" t="s">
        <v>2615</v>
      </c>
      <c r="G1965" s="115" t="s">
        <v>340</v>
      </c>
      <c r="H1965" s="118" t="s">
        <v>4900</v>
      </c>
      <c r="I1965" s="118" t="s">
        <v>2619</v>
      </c>
    </row>
    <row r="1966" spans="1:9" x14ac:dyDescent="0.2">
      <c r="A1966" s="117" t="s">
        <v>11804</v>
      </c>
      <c r="B1966" s="131" t="s">
        <v>11804</v>
      </c>
      <c r="C1966" s="117" t="s">
        <v>1026</v>
      </c>
      <c r="D1966" s="116" t="s">
        <v>11771</v>
      </c>
      <c r="E1966" s="116" t="s">
        <v>3150</v>
      </c>
      <c r="F1966" s="116" t="s">
        <v>3205</v>
      </c>
      <c r="G1966" s="115" t="s">
        <v>11803</v>
      </c>
      <c r="H1966" s="118" t="s">
        <v>11773</v>
      </c>
      <c r="I1966" s="118" t="s">
        <v>2619</v>
      </c>
    </row>
    <row r="1967" spans="1:9" x14ac:dyDescent="0.2">
      <c r="A1967" s="117" t="s">
        <v>10421</v>
      </c>
      <c r="B1967" s="131" t="s">
        <v>10421</v>
      </c>
      <c r="C1967" s="117" t="s">
        <v>877</v>
      </c>
      <c r="D1967" s="116" t="s">
        <v>10384</v>
      </c>
      <c r="E1967" s="116" t="s">
        <v>2660</v>
      </c>
      <c r="F1967" s="116" t="s">
        <v>3802</v>
      </c>
      <c r="G1967" s="115" t="s">
        <v>10420</v>
      </c>
      <c r="H1967" s="118" t="s">
        <v>10386</v>
      </c>
      <c r="I1967" s="118" t="s">
        <v>2619</v>
      </c>
    </row>
    <row r="1968" spans="1:9" x14ac:dyDescent="0.2">
      <c r="A1968" s="117" t="s">
        <v>13007</v>
      </c>
      <c r="B1968" s="131" t="s">
        <v>13007</v>
      </c>
      <c r="C1968" s="117" t="s">
        <v>1507</v>
      </c>
      <c r="D1968" s="116" t="s">
        <v>12981</v>
      </c>
      <c r="E1968" s="116" t="s">
        <v>3150</v>
      </c>
      <c r="F1968" s="116" t="s">
        <v>11138</v>
      </c>
      <c r="G1968" s="115" t="s">
        <v>13006</v>
      </c>
      <c r="H1968" s="118" t="s">
        <v>12986</v>
      </c>
      <c r="I1968" s="118" t="s">
        <v>2619</v>
      </c>
    </row>
    <row r="1969" spans="1:9" x14ac:dyDescent="0.2">
      <c r="A1969" s="117" t="s">
        <v>4194</v>
      </c>
      <c r="B1969" s="131" t="s">
        <v>4194</v>
      </c>
      <c r="C1969" s="117" t="s">
        <v>1393</v>
      </c>
      <c r="D1969" s="116" t="s">
        <v>4174</v>
      </c>
      <c r="E1969" s="116" t="s">
        <v>3415</v>
      </c>
      <c r="F1969" s="116" t="s">
        <v>2674</v>
      </c>
      <c r="G1969" s="115" t="s">
        <v>4193</v>
      </c>
      <c r="H1969" s="118" t="s">
        <v>4176</v>
      </c>
      <c r="I1969" s="118" t="s">
        <v>2619</v>
      </c>
    </row>
    <row r="1970" spans="1:9" x14ac:dyDescent="0.2">
      <c r="A1970" s="117" t="s">
        <v>4628</v>
      </c>
      <c r="B1970" s="131" t="s">
        <v>4628</v>
      </c>
      <c r="C1970" s="117" t="s">
        <v>1002</v>
      </c>
      <c r="D1970" s="116" t="s">
        <v>4605</v>
      </c>
      <c r="E1970" s="116" t="s">
        <v>3415</v>
      </c>
      <c r="F1970" s="116" t="s">
        <v>3022</v>
      </c>
      <c r="G1970" s="115" t="s">
        <v>4627</v>
      </c>
      <c r="H1970" s="118" t="s">
        <v>4609</v>
      </c>
      <c r="I1970" s="118" t="s">
        <v>2619</v>
      </c>
    </row>
    <row r="1971" spans="1:9" x14ac:dyDescent="0.2">
      <c r="A1971" s="117" t="s">
        <v>10311</v>
      </c>
      <c r="B1971" s="131" t="s">
        <v>10311</v>
      </c>
      <c r="C1971" s="117" t="s">
        <v>1537</v>
      </c>
      <c r="D1971" s="116" t="s">
        <v>10191</v>
      </c>
      <c r="E1971" s="116" t="s">
        <v>2660</v>
      </c>
      <c r="F1971" s="116" t="s">
        <v>3224</v>
      </c>
      <c r="G1971" s="115" t="s">
        <v>10310</v>
      </c>
      <c r="H1971" s="118" t="s">
        <v>10193</v>
      </c>
      <c r="I1971" s="118" t="s">
        <v>2619</v>
      </c>
    </row>
    <row r="1972" spans="1:9" x14ac:dyDescent="0.2">
      <c r="A1972" s="117" t="s">
        <v>7314</v>
      </c>
      <c r="B1972" s="131" t="s">
        <v>7314</v>
      </c>
      <c r="C1972" s="117" t="s">
        <v>992</v>
      </c>
      <c r="D1972" s="116" t="s">
        <v>6091</v>
      </c>
      <c r="E1972" s="116" t="s">
        <v>3150</v>
      </c>
      <c r="F1972" s="116" t="s">
        <v>7312</v>
      </c>
      <c r="G1972" s="115" t="s">
        <v>7313</v>
      </c>
      <c r="H1972" s="118" t="s">
        <v>7315</v>
      </c>
      <c r="I1972" s="118" t="s">
        <v>2619</v>
      </c>
    </row>
    <row r="1973" spans="1:9" x14ac:dyDescent="0.2">
      <c r="A1973" s="117" t="s">
        <v>8074</v>
      </c>
      <c r="B1973" s="131" t="s">
        <v>8074</v>
      </c>
      <c r="C1973" s="117" t="s">
        <v>14376</v>
      </c>
      <c r="D1973" s="116" t="s">
        <v>8073</v>
      </c>
      <c r="E1973" s="116" t="s">
        <v>3150</v>
      </c>
      <c r="F1973" s="116" t="s">
        <v>2615</v>
      </c>
      <c r="G1973" s="115" t="s">
        <v>341</v>
      </c>
      <c r="H1973" s="118" t="s">
        <v>8075</v>
      </c>
      <c r="I1973" s="118" t="s">
        <v>2619</v>
      </c>
    </row>
    <row r="1974" spans="1:9" x14ac:dyDescent="0.2">
      <c r="A1974" s="117" t="s">
        <v>8076</v>
      </c>
      <c r="B1974" s="131" t="s">
        <v>8076</v>
      </c>
      <c r="C1974" s="117" t="s">
        <v>14376</v>
      </c>
      <c r="D1974" s="116" t="s">
        <v>8073</v>
      </c>
      <c r="E1974" s="116" t="s">
        <v>3150</v>
      </c>
      <c r="F1974" s="116" t="s">
        <v>3186</v>
      </c>
      <c r="G1974" s="115" t="s">
        <v>341</v>
      </c>
      <c r="H1974" s="118" t="s">
        <v>8075</v>
      </c>
      <c r="I1974" s="118" t="s">
        <v>2619</v>
      </c>
    </row>
    <row r="1975" spans="1:9" x14ac:dyDescent="0.2">
      <c r="A1975" s="117" t="s">
        <v>8070</v>
      </c>
      <c r="B1975" s="131" t="s">
        <v>8070</v>
      </c>
      <c r="C1975" s="117" t="s">
        <v>14375</v>
      </c>
      <c r="D1975" s="116" t="s">
        <v>8069</v>
      </c>
      <c r="E1975" s="116" t="s">
        <v>3150</v>
      </c>
      <c r="F1975" s="116" t="s">
        <v>2615</v>
      </c>
      <c r="G1975" s="115" t="s">
        <v>342</v>
      </c>
      <c r="H1975" s="118" t="s">
        <v>8071</v>
      </c>
      <c r="I1975" s="118" t="s">
        <v>2619</v>
      </c>
    </row>
    <row r="1976" spans="1:9" x14ac:dyDescent="0.2">
      <c r="A1976" s="117" t="s">
        <v>8072</v>
      </c>
      <c r="B1976" s="131" t="s">
        <v>8072</v>
      </c>
      <c r="C1976" s="117" t="s">
        <v>14375</v>
      </c>
      <c r="D1976" s="116" t="s">
        <v>8069</v>
      </c>
      <c r="E1976" s="116" t="s">
        <v>3150</v>
      </c>
      <c r="F1976" s="116" t="s">
        <v>3186</v>
      </c>
      <c r="G1976" s="115" t="s">
        <v>342</v>
      </c>
      <c r="H1976" s="118" t="s">
        <v>8071</v>
      </c>
      <c r="I1976" s="118" t="s">
        <v>2619</v>
      </c>
    </row>
    <row r="1977" spans="1:9" x14ac:dyDescent="0.2">
      <c r="A1977" s="117" t="s">
        <v>11496</v>
      </c>
      <c r="B1977" s="131" t="s">
        <v>11496</v>
      </c>
      <c r="C1977" s="117" t="s">
        <v>882</v>
      </c>
      <c r="D1977" s="116" t="s">
        <v>11484</v>
      </c>
      <c r="E1977" s="116" t="s">
        <v>2614</v>
      </c>
      <c r="F1977" s="116" t="s">
        <v>2623</v>
      </c>
      <c r="G1977" s="115" t="s">
        <v>11495</v>
      </c>
      <c r="H1977" s="118" t="s">
        <v>11486</v>
      </c>
      <c r="I1977" s="118" t="s">
        <v>2619</v>
      </c>
    </row>
    <row r="1978" spans="1:9" x14ac:dyDescent="0.2">
      <c r="A1978" s="117" t="s">
        <v>10537</v>
      </c>
      <c r="B1978" s="131" t="s">
        <v>10537</v>
      </c>
      <c r="C1978" s="117" t="s">
        <v>966</v>
      </c>
      <c r="D1978" s="116" t="s">
        <v>10527</v>
      </c>
      <c r="E1978" s="116" t="s">
        <v>2614</v>
      </c>
      <c r="F1978" s="116" t="s">
        <v>2641</v>
      </c>
      <c r="G1978" s="115" t="s">
        <v>10536</v>
      </c>
      <c r="H1978" s="118" t="s">
        <v>10538</v>
      </c>
      <c r="I1978" s="118" t="s">
        <v>2619</v>
      </c>
    </row>
    <row r="1979" spans="1:9" x14ac:dyDescent="0.2">
      <c r="A1979" s="117" t="s">
        <v>7026</v>
      </c>
      <c r="B1979" s="131" t="s">
        <v>7026</v>
      </c>
      <c r="C1979" s="117" t="s">
        <v>992</v>
      </c>
      <c r="D1979" s="116" t="s">
        <v>6091</v>
      </c>
      <c r="E1979" s="116" t="s">
        <v>3150</v>
      </c>
      <c r="F1979" s="116" t="s">
        <v>7024</v>
      </c>
      <c r="G1979" s="115" t="s">
        <v>7025</v>
      </c>
      <c r="H1979" s="118" t="s">
        <v>6097</v>
      </c>
      <c r="I1979" s="118" t="s">
        <v>2619</v>
      </c>
    </row>
    <row r="1980" spans="1:9" x14ac:dyDescent="0.2">
      <c r="A1980" s="117" t="s">
        <v>10953</v>
      </c>
      <c r="B1980" s="131" t="s">
        <v>10953</v>
      </c>
      <c r="C1980" s="117" t="s">
        <v>886</v>
      </c>
      <c r="D1980" s="116" t="s">
        <v>10945</v>
      </c>
      <c r="E1980" s="116" t="s">
        <v>3116</v>
      </c>
      <c r="F1980" s="116" t="s">
        <v>2669</v>
      </c>
      <c r="G1980" s="115" t="s">
        <v>10952</v>
      </c>
      <c r="H1980" s="118" t="s">
        <v>10947</v>
      </c>
      <c r="I1980" s="118" t="s">
        <v>2619</v>
      </c>
    </row>
    <row r="1981" spans="1:9" x14ac:dyDescent="0.2">
      <c r="A1981" s="117" t="s">
        <v>7029</v>
      </c>
      <c r="B1981" s="131" t="s">
        <v>7029</v>
      </c>
      <c r="C1981" s="117" t="s">
        <v>992</v>
      </c>
      <c r="D1981" s="116" t="s">
        <v>6091</v>
      </c>
      <c r="E1981" s="116" t="s">
        <v>3150</v>
      </c>
      <c r="F1981" s="116" t="s">
        <v>7027</v>
      </c>
      <c r="G1981" s="115" t="s">
        <v>7028</v>
      </c>
      <c r="H1981" s="118" t="s">
        <v>6097</v>
      </c>
      <c r="I1981" s="118" t="s">
        <v>2619</v>
      </c>
    </row>
    <row r="1982" spans="1:9" x14ac:dyDescent="0.2">
      <c r="A1982" s="117" t="s">
        <v>6126</v>
      </c>
      <c r="B1982" s="131" t="s">
        <v>6126</v>
      </c>
      <c r="C1982" s="117" t="s">
        <v>992</v>
      </c>
      <c r="D1982" s="116" t="s">
        <v>6091</v>
      </c>
      <c r="E1982" s="116" t="s">
        <v>3150</v>
      </c>
      <c r="F1982" s="116" t="s">
        <v>6124</v>
      </c>
      <c r="G1982" s="115" t="s">
        <v>6125</v>
      </c>
      <c r="H1982" s="118" t="s">
        <v>6097</v>
      </c>
      <c r="I1982" s="118" t="s">
        <v>2619</v>
      </c>
    </row>
    <row r="1983" spans="1:9" x14ac:dyDescent="0.2">
      <c r="A1983" s="117" t="s">
        <v>3544</v>
      </c>
      <c r="B1983" s="131" t="s">
        <v>3544</v>
      </c>
      <c r="C1983" s="117" t="s">
        <v>1675</v>
      </c>
      <c r="D1983" s="116" t="s">
        <v>3534</v>
      </c>
      <c r="E1983" s="116" t="s">
        <v>3415</v>
      </c>
      <c r="F1983" s="116" t="s">
        <v>2641</v>
      </c>
      <c r="G1983" s="115" t="s">
        <v>3543</v>
      </c>
      <c r="H1983" s="118" t="s">
        <v>3536</v>
      </c>
      <c r="I1983" s="118" t="s">
        <v>2619</v>
      </c>
    </row>
    <row r="1984" spans="1:9" x14ac:dyDescent="0.2">
      <c r="A1984" s="117" t="s">
        <v>8924</v>
      </c>
      <c r="B1984" s="131" t="s">
        <v>8924</v>
      </c>
      <c r="C1984" s="117" t="s">
        <v>1015</v>
      </c>
      <c r="D1984" s="116" t="s">
        <v>8909</v>
      </c>
      <c r="E1984" s="116" t="s">
        <v>2614</v>
      </c>
      <c r="F1984" s="116" t="s">
        <v>3587</v>
      </c>
      <c r="G1984" s="115" t="s">
        <v>8923</v>
      </c>
      <c r="H1984" s="118" t="s">
        <v>8911</v>
      </c>
      <c r="I1984" s="118" t="s">
        <v>2619</v>
      </c>
    </row>
    <row r="1985" spans="1:9" x14ac:dyDescent="0.2">
      <c r="A1985" s="117" t="s">
        <v>14295</v>
      </c>
      <c r="B1985" s="131" t="s">
        <v>14295</v>
      </c>
      <c r="C1985" s="117" t="s">
        <v>1626</v>
      </c>
      <c r="D1985" s="116" t="s">
        <v>14280</v>
      </c>
      <c r="E1985" s="116" t="s">
        <v>2614</v>
      </c>
      <c r="F1985" s="116" t="s">
        <v>3164</v>
      </c>
      <c r="G1985" s="115" t="s">
        <v>14294</v>
      </c>
      <c r="H1985" s="118" t="s">
        <v>14282</v>
      </c>
      <c r="I1985" s="118" t="s">
        <v>2619</v>
      </c>
    </row>
    <row r="1986" spans="1:9" x14ac:dyDescent="0.2">
      <c r="A1986" s="117" t="s">
        <v>8418</v>
      </c>
      <c r="B1986" s="131" t="s">
        <v>8418</v>
      </c>
      <c r="C1986" s="117" t="s">
        <v>1307</v>
      </c>
      <c r="D1986" s="116" t="s">
        <v>8386</v>
      </c>
      <c r="E1986" s="116" t="s">
        <v>2614</v>
      </c>
      <c r="F1986" s="116" t="s">
        <v>2674</v>
      </c>
      <c r="G1986" s="115" t="s">
        <v>8417</v>
      </c>
      <c r="H1986" s="118" t="s">
        <v>8388</v>
      </c>
      <c r="I1986" s="118" t="s">
        <v>2619</v>
      </c>
    </row>
    <row r="1987" spans="1:9" x14ac:dyDescent="0.2">
      <c r="A1987" s="117" t="s">
        <v>10270</v>
      </c>
      <c r="B1987" s="131" t="s">
        <v>10270</v>
      </c>
      <c r="C1987" s="117" t="s">
        <v>1537</v>
      </c>
      <c r="D1987" s="116" t="s">
        <v>10191</v>
      </c>
      <c r="E1987" s="116" t="s">
        <v>2660</v>
      </c>
      <c r="F1987" s="116" t="s">
        <v>3190</v>
      </c>
      <c r="G1987" s="115" t="s">
        <v>10269</v>
      </c>
      <c r="H1987" s="118" t="s">
        <v>10271</v>
      </c>
      <c r="I1987" s="118" t="s">
        <v>2619</v>
      </c>
    </row>
    <row r="1988" spans="1:9" x14ac:dyDescent="0.2">
      <c r="A1988" s="117" t="s">
        <v>13227</v>
      </c>
      <c r="B1988" s="131" t="s">
        <v>13227</v>
      </c>
      <c r="C1988" s="117" t="s">
        <v>937</v>
      </c>
      <c r="D1988" s="116" t="s">
        <v>13219</v>
      </c>
      <c r="E1988" s="116" t="s">
        <v>2614</v>
      </c>
      <c r="F1988" s="116" t="s">
        <v>2734</v>
      </c>
      <c r="G1988" s="115" t="s">
        <v>13226</v>
      </c>
      <c r="H1988" s="118" t="s">
        <v>13221</v>
      </c>
      <c r="I1988" s="118" t="s">
        <v>2619</v>
      </c>
    </row>
    <row r="1989" spans="1:9" x14ac:dyDescent="0.2">
      <c r="A1989" s="117" t="s">
        <v>13981</v>
      </c>
      <c r="B1989" s="131" t="s">
        <v>13981</v>
      </c>
      <c r="C1989" s="117" t="s">
        <v>1214</v>
      </c>
      <c r="D1989" s="116" t="s">
        <v>13973</v>
      </c>
      <c r="E1989" s="116" t="s">
        <v>3334</v>
      </c>
      <c r="F1989" s="116" t="s">
        <v>2666</v>
      </c>
      <c r="G1989" s="115" t="s">
        <v>13980</v>
      </c>
      <c r="H1989" s="118" t="s">
        <v>13975</v>
      </c>
      <c r="I1989" s="118" t="s">
        <v>2619</v>
      </c>
    </row>
    <row r="1990" spans="1:9" x14ac:dyDescent="0.2">
      <c r="A1990" s="117" t="s">
        <v>7032</v>
      </c>
      <c r="B1990" s="131" t="s">
        <v>7032</v>
      </c>
      <c r="C1990" s="117" t="s">
        <v>992</v>
      </c>
      <c r="D1990" s="116" t="s">
        <v>6091</v>
      </c>
      <c r="E1990" s="116" t="s">
        <v>3150</v>
      </c>
      <c r="F1990" s="116" t="s">
        <v>7030</v>
      </c>
      <c r="G1990" s="115" t="s">
        <v>7031</v>
      </c>
      <c r="H1990" s="118" t="s">
        <v>6097</v>
      </c>
      <c r="I1990" s="118" t="s">
        <v>2619</v>
      </c>
    </row>
    <row r="1991" spans="1:9" x14ac:dyDescent="0.2">
      <c r="A1991" s="117" t="s">
        <v>7599</v>
      </c>
      <c r="B1991" s="131" t="s">
        <v>7599</v>
      </c>
      <c r="C1991" s="117" t="s">
        <v>992</v>
      </c>
      <c r="D1991" s="116" t="s">
        <v>6091</v>
      </c>
      <c r="E1991" s="116" t="s">
        <v>3150</v>
      </c>
      <c r="F1991" s="116" t="s">
        <v>7597</v>
      </c>
      <c r="G1991" s="115" t="s">
        <v>7598</v>
      </c>
      <c r="H1991" s="118" t="s">
        <v>6097</v>
      </c>
      <c r="I1991" s="118" t="s">
        <v>2619</v>
      </c>
    </row>
    <row r="1992" spans="1:9" x14ac:dyDescent="0.2">
      <c r="A1992" s="117" t="s">
        <v>9683</v>
      </c>
      <c r="B1992" s="131" t="s">
        <v>9683</v>
      </c>
      <c r="C1992" s="117" t="s">
        <v>14384</v>
      </c>
      <c r="D1992" s="116" t="s">
        <v>9640</v>
      </c>
      <c r="E1992" s="116" t="s">
        <v>2614</v>
      </c>
      <c r="F1992" s="116" t="s">
        <v>2677</v>
      </c>
      <c r="G1992" s="115" t="s">
        <v>9682</v>
      </c>
      <c r="H1992" s="118" t="s">
        <v>9643</v>
      </c>
      <c r="I1992" s="118" t="s">
        <v>2619</v>
      </c>
    </row>
    <row r="1993" spans="1:9" x14ac:dyDescent="0.2">
      <c r="A1993" s="117" t="s">
        <v>3359</v>
      </c>
      <c r="B1993" s="131" t="s">
        <v>3359</v>
      </c>
      <c r="C1993" s="117" t="s">
        <v>1412</v>
      </c>
      <c r="D1993" s="116" t="s">
        <v>3333</v>
      </c>
      <c r="E1993" s="116" t="s">
        <v>3116</v>
      </c>
      <c r="F1993" s="116" t="s">
        <v>2653</v>
      </c>
      <c r="G1993" s="115" t="s">
        <v>3358</v>
      </c>
      <c r="H1993" s="118" t="s">
        <v>3336</v>
      </c>
      <c r="I1993" s="118" t="s">
        <v>2619</v>
      </c>
    </row>
    <row r="1994" spans="1:9" x14ac:dyDescent="0.2">
      <c r="A1994" s="117" t="s">
        <v>12363</v>
      </c>
      <c r="B1994" s="131" t="s">
        <v>12363</v>
      </c>
      <c r="C1994" s="117" t="s">
        <v>1192</v>
      </c>
      <c r="D1994" s="116" t="s">
        <v>12362</v>
      </c>
      <c r="E1994" s="116" t="s">
        <v>2660</v>
      </c>
      <c r="F1994" s="116" t="s">
        <v>2615</v>
      </c>
      <c r="G1994" s="115" t="s">
        <v>343</v>
      </c>
      <c r="H1994" s="118" t="s">
        <v>12364</v>
      </c>
      <c r="I1994" s="118" t="s">
        <v>2619</v>
      </c>
    </row>
    <row r="1995" spans="1:9" x14ac:dyDescent="0.2">
      <c r="A1995" s="117" t="s">
        <v>12366</v>
      </c>
      <c r="B1995" s="131" t="s">
        <v>12366</v>
      </c>
      <c r="C1995" s="117" t="s">
        <v>1192</v>
      </c>
      <c r="D1995" s="116" t="s">
        <v>12362</v>
      </c>
      <c r="E1995" s="116" t="s">
        <v>2660</v>
      </c>
      <c r="F1995" s="116" t="s">
        <v>2722</v>
      </c>
      <c r="G1995" s="115" t="s">
        <v>12365</v>
      </c>
      <c r="H1995" s="118" t="s">
        <v>12364</v>
      </c>
      <c r="I1995" s="118" t="s">
        <v>2619</v>
      </c>
    </row>
    <row r="1996" spans="1:9" x14ac:dyDescent="0.2">
      <c r="A1996" s="117" t="s">
        <v>8150</v>
      </c>
      <c r="B1996" s="131" t="s">
        <v>8150</v>
      </c>
      <c r="C1996" s="117" t="s">
        <v>1030</v>
      </c>
      <c r="D1996" s="116" t="s">
        <v>8143</v>
      </c>
      <c r="E1996" s="116" t="s">
        <v>2614</v>
      </c>
      <c r="F1996" s="116" t="s">
        <v>3173</v>
      </c>
      <c r="G1996" s="115" t="s">
        <v>8149</v>
      </c>
      <c r="H1996" s="118" t="s">
        <v>8151</v>
      </c>
      <c r="I1996" s="118" t="s">
        <v>2619</v>
      </c>
    </row>
    <row r="1997" spans="1:9" x14ac:dyDescent="0.2">
      <c r="A1997" s="117" t="s">
        <v>7035</v>
      </c>
      <c r="B1997" s="131" t="s">
        <v>7035</v>
      </c>
      <c r="C1997" s="117" t="s">
        <v>992</v>
      </c>
      <c r="D1997" s="116" t="s">
        <v>6091</v>
      </c>
      <c r="E1997" s="116" t="s">
        <v>3150</v>
      </c>
      <c r="F1997" s="116" t="s">
        <v>7033</v>
      </c>
      <c r="G1997" s="115" t="s">
        <v>7034</v>
      </c>
      <c r="H1997" s="118" t="s">
        <v>6097</v>
      </c>
      <c r="I1997" s="118" t="s">
        <v>2619</v>
      </c>
    </row>
    <row r="1998" spans="1:9" x14ac:dyDescent="0.2">
      <c r="A1998" s="117" t="s">
        <v>12298</v>
      </c>
      <c r="B1998" s="131" t="s">
        <v>12298</v>
      </c>
      <c r="C1998" s="117" t="s">
        <v>1013</v>
      </c>
      <c r="D1998" s="116" t="s">
        <v>12283</v>
      </c>
      <c r="E1998" s="116" t="s">
        <v>3116</v>
      </c>
      <c r="F1998" s="116" t="s">
        <v>2623</v>
      </c>
      <c r="G1998" s="115" t="s">
        <v>12297</v>
      </c>
      <c r="H1998" s="118" t="s">
        <v>12299</v>
      </c>
      <c r="I1998" s="118" t="s">
        <v>2619</v>
      </c>
    </row>
    <row r="1999" spans="1:9" x14ac:dyDescent="0.2">
      <c r="A1999" s="117" t="s">
        <v>5739</v>
      </c>
      <c r="B1999" s="131" t="s">
        <v>5739</v>
      </c>
      <c r="C1999" s="117" t="s">
        <v>1193</v>
      </c>
      <c r="D1999" s="116" t="s">
        <v>5738</v>
      </c>
      <c r="E1999" s="116" t="s">
        <v>2614</v>
      </c>
      <c r="F1999" s="116" t="s">
        <v>2615</v>
      </c>
      <c r="G1999" s="115" t="s">
        <v>344</v>
      </c>
      <c r="H1999" s="118" t="s">
        <v>5740</v>
      </c>
      <c r="I1999" s="118" t="s">
        <v>2619</v>
      </c>
    </row>
    <row r="2000" spans="1:9" x14ac:dyDescent="0.2">
      <c r="A2000" s="117" t="s">
        <v>5744</v>
      </c>
      <c r="B2000" s="131" t="s">
        <v>5744</v>
      </c>
      <c r="C2000" s="117" t="s">
        <v>1193</v>
      </c>
      <c r="D2000" s="116" t="s">
        <v>5738</v>
      </c>
      <c r="E2000" s="116" t="s">
        <v>2614</v>
      </c>
      <c r="F2000" s="116" t="s">
        <v>2623</v>
      </c>
      <c r="G2000" s="115" t="s">
        <v>5743</v>
      </c>
      <c r="H2000" s="118" t="s">
        <v>5740</v>
      </c>
      <c r="I2000" s="118" t="s">
        <v>2619</v>
      </c>
    </row>
    <row r="2001" spans="1:9" x14ac:dyDescent="0.2">
      <c r="A2001" s="117" t="s">
        <v>5742</v>
      </c>
      <c r="B2001" s="131" t="s">
        <v>5742</v>
      </c>
      <c r="C2001" s="117" t="s">
        <v>1193</v>
      </c>
      <c r="D2001" s="116" t="s">
        <v>5738</v>
      </c>
      <c r="E2001" s="116" t="s">
        <v>2614</v>
      </c>
      <c r="F2001" s="116" t="s">
        <v>2620</v>
      </c>
      <c r="G2001" s="115" t="s">
        <v>5741</v>
      </c>
      <c r="H2001" s="118" t="s">
        <v>5740</v>
      </c>
      <c r="I2001" s="118" t="s">
        <v>2619</v>
      </c>
    </row>
    <row r="2002" spans="1:9" x14ac:dyDescent="0.2">
      <c r="A2002" s="117" t="s">
        <v>6129</v>
      </c>
      <c r="B2002" s="131" t="s">
        <v>6129</v>
      </c>
      <c r="C2002" s="117" t="s">
        <v>992</v>
      </c>
      <c r="D2002" s="116" t="s">
        <v>6091</v>
      </c>
      <c r="E2002" s="116" t="s">
        <v>3150</v>
      </c>
      <c r="F2002" s="116" t="s">
        <v>6127</v>
      </c>
      <c r="G2002" s="115" t="s">
        <v>6128</v>
      </c>
      <c r="H2002" s="118" t="s">
        <v>6097</v>
      </c>
      <c r="I2002" s="118" t="s">
        <v>2619</v>
      </c>
    </row>
    <row r="2003" spans="1:9" x14ac:dyDescent="0.2">
      <c r="A2003" s="117" t="s">
        <v>11119</v>
      </c>
      <c r="B2003" s="131" t="s">
        <v>11119</v>
      </c>
      <c r="C2003" s="117" t="s">
        <v>1647</v>
      </c>
      <c r="D2003" s="116" t="s">
        <v>11077</v>
      </c>
      <c r="E2003" s="116" t="s">
        <v>2614</v>
      </c>
      <c r="F2003" s="116" t="s">
        <v>3103</v>
      </c>
      <c r="G2003" s="115" t="s">
        <v>11118</v>
      </c>
      <c r="H2003" s="118" t="s">
        <v>11120</v>
      </c>
      <c r="I2003" s="118" t="s">
        <v>2619</v>
      </c>
    </row>
    <row r="2004" spans="1:9" x14ac:dyDescent="0.2">
      <c r="A2004" s="117" t="s">
        <v>3815</v>
      </c>
      <c r="B2004" s="131" t="s">
        <v>3815</v>
      </c>
      <c r="C2004" s="117" t="s">
        <v>1138</v>
      </c>
      <c r="D2004" s="116" t="s">
        <v>3809</v>
      </c>
      <c r="E2004" s="116" t="s">
        <v>3415</v>
      </c>
      <c r="F2004" s="116" t="s">
        <v>2641</v>
      </c>
      <c r="G2004" s="115" t="s">
        <v>3814</v>
      </c>
      <c r="H2004" s="118" t="s">
        <v>3811</v>
      </c>
      <c r="I2004" s="118" t="s">
        <v>2619</v>
      </c>
    </row>
    <row r="2005" spans="1:9" x14ac:dyDescent="0.2">
      <c r="A2005" s="117" t="s">
        <v>4324</v>
      </c>
      <c r="B2005" s="131" t="s">
        <v>4324</v>
      </c>
      <c r="C2005" s="117" t="s">
        <v>1231</v>
      </c>
      <c r="D2005" s="116" t="s">
        <v>4314</v>
      </c>
      <c r="E2005" s="116" t="s">
        <v>3415</v>
      </c>
      <c r="F2005" s="116" t="s">
        <v>2641</v>
      </c>
      <c r="G2005" s="115" t="s">
        <v>4323</v>
      </c>
      <c r="H2005" s="118" t="s">
        <v>4325</v>
      </c>
      <c r="I2005" s="118" t="s">
        <v>2619</v>
      </c>
    </row>
    <row r="2006" spans="1:9" x14ac:dyDescent="0.2">
      <c r="A2006" s="117" t="s">
        <v>14327</v>
      </c>
      <c r="B2006" s="131" t="s">
        <v>14327</v>
      </c>
      <c r="C2006" s="117" t="s">
        <v>14396</v>
      </c>
      <c r="D2006" s="116" t="s">
        <v>14325</v>
      </c>
      <c r="E2006" s="116" t="s">
        <v>3389</v>
      </c>
      <c r="F2006" s="116" t="s">
        <v>2615</v>
      </c>
      <c r="G2006" s="115" t="s">
        <v>14326</v>
      </c>
      <c r="H2006" s="118" t="s">
        <v>14328</v>
      </c>
      <c r="I2006" s="118" t="s">
        <v>2619</v>
      </c>
    </row>
    <row r="2007" spans="1:9" x14ac:dyDescent="0.2">
      <c r="A2007" s="117" t="s">
        <v>6209</v>
      </c>
      <c r="B2007" s="131" t="s">
        <v>6209</v>
      </c>
      <c r="C2007" s="117" t="s">
        <v>992</v>
      </c>
      <c r="D2007" s="116" t="s">
        <v>6091</v>
      </c>
      <c r="E2007" s="116" t="s">
        <v>3150</v>
      </c>
      <c r="F2007" s="116" t="s">
        <v>6207</v>
      </c>
      <c r="G2007" s="115" t="s">
        <v>6208</v>
      </c>
      <c r="H2007" s="118" t="s">
        <v>6097</v>
      </c>
      <c r="I2007" s="118" t="s">
        <v>2619</v>
      </c>
    </row>
    <row r="2008" spans="1:9" x14ac:dyDescent="0.2">
      <c r="A2008" s="117" t="s">
        <v>6224</v>
      </c>
      <c r="B2008" s="131" t="s">
        <v>6224</v>
      </c>
      <c r="C2008" s="117" t="s">
        <v>992</v>
      </c>
      <c r="D2008" s="116" t="s">
        <v>6091</v>
      </c>
      <c r="E2008" s="116" t="s">
        <v>3150</v>
      </c>
      <c r="F2008" s="116" t="s">
        <v>6222</v>
      </c>
      <c r="G2008" s="115" t="s">
        <v>6223</v>
      </c>
      <c r="H2008" s="118" t="s">
        <v>6097</v>
      </c>
      <c r="I2008" s="118" t="s">
        <v>2619</v>
      </c>
    </row>
    <row r="2009" spans="1:9" x14ac:dyDescent="0.2">
      <c r="A2009" s="117" t="s">
        <v>14350</v>
      </c>
      <c r="B2009" s="131" t="s">
        <v>14350</v>
      </c>
      <c r="C2009" s="117" t="s">
        <v>14397</v>
      </c>
      <c r="D2009" s="116" t="s">
        <v>14342</v>
      </c>
      <c r="E2009" s="116" t="s">
        <v>5643</v>
      </c>
      <c r="F2009" s="116" t="s">
        <v>4086</v>
      </c>
      <c r="G2009" s="115" t="s">
        <v>14349</v>
      </c>
      <c r="I2009" s="118" t="s">
        <v>2619</v>
      </c>
    </row>
    <row r="2010" spans="1:9" x14ac:dyDescent="0.2">
      <c r="A2010" s="117" t="s">
        <v>14370</v>
      </c>
      <c r="B2010" s="131" t="s">
        <v>14370</v>
      </c>
      <c r="C2010" s="117" t="s">
        <v>14401</v>
      </c>
      <c r="D2010" s="116" t="s">
        <v>14368</v>
      </c>
      <c r="E2010" s="116" t="s">
        <v>5643</v>
      </c>
      <c r="F2010" s="116" t="s">
        <v>2615</v>
      </c>
      <c r="G2010" s="115" t="s">
        <v>14369</v>
      </c>
      <c r="I2010" s="118" t="s">
        <v>2619</v>
      </c>
    </row>
    <row r="2011" spans="1:9" x14ac:dyDescent="0.2">
      <c r="A2011" s="117" t="s">
        <v>14348</v>
      </c>
      <c r="B2011" s="131" t="s">
        <v>14348</v>
      </c>
      <c r="C2011" s="117" t="s">
        <v>14397</v>
      </c>
      <c r="D2011" s="116" t="s">
        <v>14342</v>
      </c>
      <c r="E2011" s="116" t="s">
        <v>5643</v>
      </c>
      <c r="F2011" s="116" t="s">
        <v>2708</v>
      </c>
      <c r="G2011" s="115" t="s">
        <v>14347</v>
      </c>
      <c r="I2011" s="118" t="s">
        <v>2619</v>
      </c>
    </row>
    <row r="2012" spans="1:9" x14ac:dyDescent="0.2">
      <c r="A2012" s="117" t="s">
        <v>12845</v>
      </c>
      <c r="B2012" s="131" t="s">
        <v>12845</v>
      </c>
      <c r="C2012" s="117" t="s">
        <v>1194</v>
      </c>
      <c r="D2012" s="116" t="s">
        <v>12841</v>
      </c>
      <c r="E2012" s="116" t="s">
        <v>2614</v>
      </c>
      <c r="F2012" s="116" t="s">
        <v>2702</v>
      </c>
      <c r="G2012" s="115" t="s">
        <v>12844</v>
      </c>
      <c r="H2012" s="118" t="s">
        <v>12843</v>
      </c>
      <c r="I2012" s="118" t="s">
        <v>2619</v>
      </c>
    </row>
    <row r="2013" spans="1:9" x14ac:dyDescent="0.2">
      <c r="A2013" s="117" t="s">
        <v>12842</v>
      </c>
      <c r="B2013" s="131" t="s">
        <v>12842</v>
      </c>
      <c r="C2013" s="117" t="s">
        <v>1194</v>
      </c>
      <c r="D2013" s="116" t="s">
        <v>12841</v>
      </c>
      <c r="E2013" s="116" t="s">
        <v>2614</v>
      </c>
      <c r="F2013" s="116" t="s">
        <v>2615</v>
      </c>
      <c r="G2013" s="115" t="s">
        <v>345</v>
      </c>
      <c r="H2013" s="118" t="s">
        <v>12843</v>
      </c>
      <c r="I2013" s="118" t="s">
        <v>2619</v>
      </c>
    </row>
    <row r="2014" spans="1:9" x14ac:dyDescent="0.2">
      <c r="A2014" s="117" t="s">
        <v>14334</v>
      </c>
      <c r="B2014" s="131" t="s">
        <v>14334</v>
      </c>
      <c r="C2014" s="117" t="s">
        <v>14396</v>
      </c>
      <c r="D2014" s="116" t="s">
        <v>14325</v>
      </c>
      <c r="E2014" s="116" t="s">
        <v>3389</v>
      </c>
      <c r="F2014" s="116" t="s">
        <v>14332</v>
      </c>
      <c r="G2014" s="115" t="s">
        <v>14333</v>
      </c>
      <c r="I2014" s="118" t="s">
        <v>2619</v>
      </c>
    </row>
    <row r="2015" spans="1:9" x14ac:dyDescent="0.2">
      <c r="A2015" s="117" t="s">
        <v>13474</v>
      </c>
      <c r="B2015" s="131" t="s">
        <v>13474</v>
      </c>
      <c r="C2015" s="117" t="s">
        <v>1569</v>
      </c>
      <c r="D2015" s="116" t="s">
        <v>13433</v>
      </c>
      <c r="E2015" s="116" t="s">
        <v>3150</v>
      </c>
      <c r="F2015" s="116" t="s">
        <v>3789</v>
      </c>
      <c r="G2015" s="115" t="s">
        <v>13473</v>
      </c>
      <c r="H2015" s="118" t="s">
        <v>13475</v>
      </c>
      <c r="I2015" s="118" t="s">
        <v>2619</v>
      </c>
    </row>
    <row r="2016" spans="1:9" x14ac:dyDescent="0.2">
      <c r="A2016" s="117" t="s">
        <v>12900</v>
      </c>
      <c r="B2016" s="131" t="s">
        <v>12900</v>
      </c>
      <c r="C2016" s="117" t="s">
        <v>1195</v>
      </c>
      <c r="D2016" s="116" t="s">
        <v>12899</v>
      </c>
      <c r="E2016" s="116" t="s">
        <v>2614</v>
      </c>
      <c r="F2016" s="116" t="s">
        <v>2615</v>
      </c>
      <c r="G2016" s="115" t="s">
        <v>346</v>
      </c>
      <c r="H2016" s="118" t="s">
        <v>12901</v>
      </c>
      <c r="I2016" s="118" t="s">
        <v>2619</v>
      </c>
    </row>
    <row r="2017" spans="1:9" x14ac:dyDescent="0.2">
      <c r="A2017" s="117" t="s">
        <v>12905</v>
      </c>
      <c r="B2017" s="131" t="s">
        <v>12905</v>
      </c>
      <c r="C2017" s="117" t="s">
        <v>1195</v>
      </c>
      <c r="D2017" s="116" t="s">
        <v>12899</v>
      </c>
      <c r="E2017" s="116" t="s">
        <v>2614</v>
      </c>
      <c r="F2017" s="116" t="s">
        <v>2669</v>
      </c>
      <c r="G2017" s="115" t="s">
        <v>12904</v>
      </c>
      <c r="H2017" s="118" t="s">
        <v>12901</v>
      </c>
      <c r="I2017" s="118" t="s">
        <v>2619</v>
      </c>
    </row>
    <row r="2018" spans="1:9" x14ac:dyDescent="0.2">
      <c r="A2018" s="117" t="s">
        <v>12903</v>
      </c>
      <c r="B2018" s="131" t="s">
        <v>12903</v>
      </c>
      <c r="C2018" s="117" t="s">
        <v>1195</v>
      </c>
      <c r="D2018" s="116" t="s">
        <v>12899</v>
      </c>
      <c r="E2018" s="116" t="s">
        <v>2614</v>
      </c>
      <c r="F2018" s="116" t="s">
        <v>3952</v>
      </c>
      <c r="G2018" s="115" t="s">
        <v>12902</v>
      </c>
      <c r="H2018" s="118" t="s">
        <v>12901</v>
      </c>
      <c r="I2018" s="118" t="s">
        <v>2619</v>
      </c>
    </row>
    <row r="2019" spans="1:9" x14ac:dyDescent="0.2">
      <c r="A2019" s="117" t="s">
        <v>12907</v>
      </c>
      <c r="B2019" s="131" t="s">
        <v>12907</v>
      </c>
      <c r="C2019" s="117" t="s">
        <v>1195</v>
      </c>
      <c r="D2019" s="116" t="s">
        <v>12899</v>
      </c>
      <c r="E2019" s="116" t="s">
        <v>2614</v>
      </c>
      <c r="F2019" s="116" t="s">
        <v>2653</v>
      </c>
      <c r="G2019" s="115" t="s">
        <v>12906</v>
      </c>
      <c r="H2019" s="118" t="s">
        <v>12901</v>
      </c>
      <c r="I2019" s="118" t="s">
        <v>2619</v>
      </c>
    </row>
    <row r="2020" spans="1:9" x14ac:dyDescent="0.2">
      <c r="A2020" s="117" t="s">
        <v>13549</v>
      </c>
      <c r="B2020" s="131" t="s">
        <v>13549</v>
      </c>
      <c r="C2020" s="117" t="s">
        <v>1196</v>
      </c>
      <c r="D2020" s="116" t="s">
        <v>13548</v>
      </c>
      <c r="E2020" s="116" t="s">
        <v>2614</v>
      </c>
      <c r="F2020" s="116" t="s">
        <v>2615</v>
      </c>
      <c r="G2020" s="115" t="s">
        <v>347</v>
      </c>
      <c r="H2020" s="118" t="s">
        <v>13550</v>
      </c>
      <c r="I2020" s="118" t="s">
        <v>2619</v>
      </c>
    </row>
    <row r="2021" spans="1:9" x14ac:dyDescent="0.2">
      <c r="A2021" s="117" t="s">
        <v>13556</v>
      </c>
      <c r="B2021" s="131" t="s">
        <v>13556</v>
      </c>
      <c r="C2021" s="117" t="s">
        <v>1196</v>
      </c>
      <c r="D2021" s="116" t="s">
        <v>13548</v>
      </c>
      <c r="E2021" s="116" t="s">
        <v>2614</v>
      </c>
      <c r="F2021" s="116" t="s">
        <v>2716</v>
      </c>
      <c r="G2021" s="115" t="s">
        <v>13555</v>
      </c>
      <c r="H2021" s="118" t="s">
        <v>13550</v>
      </c>
      <c r="I2021" s="118" t="s">
        <v>2619</v>
      </c>
    </row>
    <row r="2022" spans="1:9" x14ac:dyDescent="0.2">
      <c r="A2022" s="117" t="s">
        <v>13552</v>
      </c>
      <c r="B2022" s="131" t="s">
        <v>13552</v>
      </c>
      <c r="C2022" s="117" t="s">
        <v>1196</v>
      </c>
      <c r="D2022" s="116" t="s">
        <v>13548</v>
      </c>
      <c r="E2022" s="116" t="s">
        <v>2614</v>
      </c>
      <c r="F2022" s="116" t="s">
        <v>2620</v>
      </c>
      <c r="G2022" s="115" t="s">
        <v>13551</v>
      </c>
      <c r="H2022" s="118" t="s">
        <v>13550</v>
      </c>
      <c r="I2022" s="118" t="s">
        <v>2619</v>
      </c>
    </row>
    <row r="2023" spans="1:9" x14ac:dyDescent="0.2">
      <c r="A2023" s="117" t="s">
        <v>13554</v>
      </c>
      <c r="B2023" s="131" t="s">
        <v>13554</v>
      </c>
      <c r="C2023" s="117" t="s">
        <v>1196</v>
      </c>
      <c r="D2023" s="116" t="s">
        <v>13548</v>
      </c>
      <c r="E2023" s="116" t="s">
        <v>2614</v>
      </c>
      <c r="F2023" s="116" t="s">
        <v>2638</v>
      </c>
      <c r="G2023" s="115" t="s">
        <v>13553</v>
      </c>
      <c r="H2023" s="118" t="s">
        <v>13550</v>
      </c>
      <c r="I2023" s="118" t="s">
        <v>2619</v>
      </c>
    </row>
    <row r="2024" spans="1:9" x14ac:dyDescent="0.2">
      <c r="A2024" s="117" t="s">
        <v>13148</v>
      </c>
      <c r="B2024" s="131" t="s">
        <v>13148</v>
      </c>
      <c r="C2024" s="117" t="s">
        <v>1144</v>
      </c>
      <c r="D2024" s="116" t="s">
        <v>13142</v>
      </c>
      <c r="E2024" s="116" t="s">
        <v>3116</v>
      </c>
      <c r="F2024" s="116" t="s">
        <v>2623</v>
      </c>
      <c r="G2024" s="115" t="s">
        <v>13147</v>
      </c>
      <c r="H2024" s="118" t="s">
        <v>13144</v>
      </c>
      <c r="I2024" s="118" t="s">
        <v>2619</v>
      </c>
    </row>
    <row r="2025" spans="1:9" x14ac:dyDescent="0.2">
      <c r="A2025" s="117" t="s">
        <v>9744</v>
      </c>
      <c r="B2025" s="131" t="s">
        <v>9744</v>
      </c>
      <c r="C2025" s="117" t="s">
        <v>1197</v>
      </c>
      <c r="D2025" s="116" t="s">
        <v>9743</v>
      </c>
      <c r="E2025" s="116" t="s">
        <v>3056</v>
      </c>
      <c r="F2025" s="116" t="s">
        <v>2615</v>
      </c>
      <c r="G2025" s="115" t="s">
        <v>348</v>
      </c>
      <c r="H2025" s="118" t="s">
        <v>9745</v>
      </c>
      <c r="I2025" s="118" t="s">
        <v>2619</v>
      </c>
    </row>
    <row r="2026" spans="1:9" x14ac:dyDescent="0.2">
      <c r="A2026" s="117" t="s">
        <v>9747</v>
      </c>
      <c r="B2026" s="131" t="s">
        <v>9747</v>
      </c>
      <c r="C2026" s="117" t="s">
        <v>1197</v>
      </c>
      <c r="D2026" s="116" t="s">
        <v>9743</v>
      </c>
      <c r="E2026" s="116" t="s">
        <v>3056</v>
      </c>
      <c r="F2026" s="116" t="s">
        <v>2620</v>
      </c>
      <c r="G2026" s="115" t="s">
        <v>9746</v>
      </c>
      <c r="H2026" s="118" t="s">
        <v>9745</v>
      </c>
      <c r="I2026" s="118" t="s">
        <v>2619</v>
      </c>
    </row>
    <row r="2027" spans="1:9" x14ac:dyDescent="0.2">
      <c r="A2027" s="117" t="s">
        <v>13041</v>
      </c>
      <c r="B2027" s="131" t="s">
        <v>13041</v>
      </c>
      <c r="C2027" s="117" t="s">
        <v>1510</v>
      </c>
      <c r="D2027" s="116" t="s">
        <v>13030</v>
      </c>
      <c r="E2027" s="116" t="s">
        <v>2614</v>
      </c>
      <c r="F2027" s="116" t="s">
        <v>2734</v>
      </c>
      <c r="G2027" s="115" t="s">
        <v>13040</v>
      </c>
      <c r="H2027" s="118" t="s">
        <v>13039</v>
      </c>
      <c r="I2027" s="118" t="s">
        <v>2619</v>
      </c>
    </row>
    <row r="2028" spans="1:9" x14ac:dyDescent="0.2">
      <c r="A2028" s="117" t="s">
        <v>14365</v>
      </c>
      <c r="B2028" s="131" t="s">
        <v>14365</v>
      </c>
      <c r="C2028" s="117" t="s">
        <v>14400</v>
      </c>
      <c r="D2028" s="116" t="s">
        <v>14363</v>
      </c>
      <c r="E2028" s="116" t="s">
        <v>5643</v>
      </c>
      <c r="F2028" s="116" t="s">
        <v>2615</v>
      </c>
      <c r="G2028" s="115" t="s">
        <v>14364</v>
      </c>
      <c r="I2028" s="118" t="s">
        <v>2619</v>
      </c>
    </row>
    <row r="2029" spans="1:9" x14ac:dyDescent="0.2">
      <c r="A2029" s="117" t="s">
        <v>14367</v>
      </c>
      <c r="B2029" s="131" t="s">
        <v>14367</v>
      </c>
      <c r="C2029" s="117" t="s">
        <v>14400</v>
      </c>
      <c r="D2029" s="116" t="s">
        <v>14363</v>
      </c>
      <c r="E2029" s="116" t="s">
        <v>5643</v>
      </c>
      <c r="F2029" s="116" t="s">
        <v>2620</v>
      </c>
      <c r="G2029" s="115" t="s">
        <v>14366</v>
      </c>
      <c r="I2029" s="118" t="s">
        <v>2619</v>
      </c>
    </row>
    <row r="2030" spans="1:9" x14ac:dyDescent="0.2">
      <c r="A2030" s="117" t="s">
        <v>10354</v>
      </c>
      <c r="B2030" s="131" t="s">
        <v>10354</v>
      </c>
      <c r="C2030" s="117" t="s">
        <v>1537</v>
      </c>
      <c r="D2030" s="116" t="s">
        <v>10191</v>
      </c>
      <c r="E2030" s="116" t="s">
        <v>2660</v>
      </c>
      <c r="F2030" s="116" t="s">
        <v>10352</v>
      </c>
      <c r="G2030" s="115" t="s">
        <v>10353</v>
      </c>
      <c r="I2030" s="118" t="s">
        <v>2619</v>
      </c>
    </row>
    <row r="2031" spans="1:9" x14ac:dyDescent="0.2">
      <c r="A2031" s="117" t="s">
        <v>4971</v>
      </c>
      <c r="B2031" s="131" t="s">
        <v>4971</v>
      </c>
      <c r="C2031" s="117" t="s">
        <v>1300</v>
      </c>
      <c r="D2031" s="116" t="s">
        <v>4957</v>
      </c>
      <c r="E2031" s="116" t="s">
        <v>3415</v>
      </c>
      <c r="F2031" s="116" t="s">
        <v>2674</v>
      </c>
      <c r="G2031" s="115" t="s">
        <v>4970</v>
      </c>
      <c r="H2031" s="118" t="s">
        <v>4961</v>
      </c>
      <c r="I2031" s="118" t="s">
        <v>2619</v>
      </c>
    </row>
    <row r="2032" spans="1:9" x14ac:dyDescent="0.2">
      <c r="A2032" s="117" t="s">
        <v>14346</v>
      </c>
      <c r="B2032" s="131" t="s">
        <v>14346</v>
      </c>
      <c r="C2032" s="117" t="s">
        <v>14397</v>
      </c>
      <c r="D2032" s="116" t="s">
        <v>14342</v>
      </c>
      <c r="E2032" s="116" t="s">
        <v>5643</v>
      </c>
      <c r="F2032" s="116" t="s">
        <v>3022</v>
      </c>
      <c r="G2032" s="115" t="s">
        <v>14345</v>
      </c>
      <c r="I2032" s="118" t="s">
        <v>2619</v>
      </c>
    </row>
    <row r="2033" spans="1:9" x14ac:dyDescent="0.2">
      <c r="A2033" s="117" t="s">
        <v>14336</v>
      </c>
      <c r="B2033" s="131" t="s">
        <v>14336</v>
      </c>
      <c r="C2033" s="117" t="s">
        <v>14396</v>
      </c>
      <c r="D2033" s="116" t="s">
        <v>14325</v>
      </c>
      <c r="E2033" s="116" t="s">
        <v>3389</v>
      </c>
      <c r="F2033" s="116" t="s">
        <v>5360</v>
      </c>
      <c r="G2033" s="115" t="s">
        <v>14335</v>
      </c>
      <c r="I2033" s="118" t="s">
        <v>2619</v>
      </c>
    </row>
    <row r="2034" spans="1:9" x14ac:dyDescent="0.2">
      <c r="A2034" s="117" t="s">
        <v>14331</v>
      </c>
      <c r="B2034" s="131" t="s">
        <v>14331</v>
      </c>
      <c r="C2034" s="117" t="s">
        <v>14396</v>
      </c>
      <c r="D2034" s="116" t="s">
        <v>14325</v>
      </c>
      <c r="E2034" s="116" t="s">
        <v>3389</v>
      </c>
      <c r="F2034" s="116" t="s">
        <v>14329</v>
      </c>
      <c r="G2034" s="115" t="s">
        <v>14330</v>
      </c>
      <c r="I2034" s="118" t="s">
        <v>2619</v>
      </c>
    </row>
    <row r="2035" spans="1:9" x14ac:dyDescent="0.2">
      <c r="A2035" s="117" t="s">
        <v>14310</v>
      </c>
      <c r="B2035" s="131" t="s">
        <v>14310</v>
      </c>
      <c r="C2035" s="117" t="s">
        <v>1626</v>
      </c>
      <c r="D2035" s="116" t="s">
        <v>14280</v>
      </c>
      <c r="E2035" s="116" t="s">
        <v>2614</v>
      </c>
      <c r="F2035" s="116" t="s">
        <v>2674</v>
      </c>
      <c r="G2035" s="115" t="s">
        <v>14309</v>
      </c>
      <c r="I2035" s="118" t="s">
        <v>2619</v>
      </c>
    </row>
    <row r="2036" spans="1:9" x14ac:dyDescent="0.2">
      <c r="A2036" s="117" t="s">
        <v>4597</v>
      </c>
      <c r="B2036" s="131" t="s">
        <v>4597</v>
      </c>
      <c r="C2036" s="117" t="s">
        <v>1415</v>
      </c>
      <c r="D2036" s="116" t="s">
        <v>4594</v>
      </c>
      <c r="E2036" s="116" t="s">
        <v>3415</v>
      </c>
      <c r="F2036" s="116" t="s">
        <v>2666</v>
      </c>
      <c r="G2036" s="115" t="s">
        <v>4596</v>
      </c>
      <c r="H2036" s="118" t="s">
        <v>4598</v>
      </c>
      <c r="I2036" s="118" t="s">
        <v>2619</v>
      </c>
    </row>
    <row r="2037" spans="1:9" x14ac:dyDescent="0.2">
      <c r="A2037" s="117" t="s">
        <v>10351</v>
      </c>
      <c r="B2037" s="131" t="s">
        <v>10351</v>
      </c>
      <c r="C2037" s="117" t="s">
        <v>1537</v>
      </c>
      <c r="D2037" s="116" t="s">
        <v>10191</v>
      </c>
      <c r="E2037" s="116" t="s">
        <v>2660</v>
      </c>
      <c r="F2037" s="116" t="s">
        <v>10349</v>
      </c>
      <c r="G2037" s="115" t="s">
        <v>10350</v>
      </c>
      <c r="H2037" s="118" t="s">
        <v>10193</v>
      </c>
      <c r="I2037" s="118" t="s">
        <v>2619</v>
      </c>
    </row>
    <row r="2038" spans="1:9" x14ac:dyDescent="0.2">
      <c r="A2038" s="117" t="s">
        <v>8112</v>
      </c>
      <c r="B2038" s="131" t="s">
        <v>8112</v>
      </c>
      <c r="C2038" s="117" t="s">
        <v>1198</v>
      </c>
      <c r="D2038" s="116" t="s">
        <v>8111</v>
      </c>
      <c r="E2038" s="116" t="s">
        <v>2614</v>
      </c>
      <c r="F2038" s="116" t="s">
        <v>2615</v>
      </c>
      <c r="G2038" s="115" t="s">
        <v>349</v>
      </c>
      <c r="H2038" s="118" t="s">
        <v>8113</v>
      </c>
      <c r="I2038" s="118" t="s">
        <v>2619</v>
      </c>
    </row>
    <row r="2039" spans="1:9" x14ac:dyDescent="0.2">
      <c r="A2039" s="117" t="s">
        <v>8119</v>
      </c>
      <c r="B2039" s="131" t="s">
        <v>8119</v>
      </c>
      <c r="C2039" s="117" t="s">
        <v>1198</v>
      </c>
      <c r="D2039" s="116" t="s">
        <v>8111</v>
      </c>
      <c r="E2039" s="116" t="s">
        <v>2614</v>
      </c>
      <c r="F2039" s="116" t="s">
        <v>2623</v>
      </c>
      <c r="G2039" s="115" t="s">
        <v>8118</v>
      </c>
      <c r="I2039" s="118" t="s">
        <v>2619</v>
      </c>
    </row>
    <row r="2040" spans="1:9" x14ac:dyDescent="0.2">
      <c r="A2040" s="117" t="s">
        <v>8115</v>
      </c>
      <c r="B2040" s="131" t="s">
        <v>8115</v>
      </c>
      <c r="C2040" s="117" t="s">
        <v>1198</v>
      </c>
      <c r="D2040" s="116" t="s">
        <v>8111</v>
      </c>
      <c r="E2040" s="116" t="s">
        <v>2614</v>
      </c>
      <c r="F2040" s="116" t="s">
        <v>2620</v>
      </c>
      <c r="G2040" s="115" t="s">
        <v>8114</v>
      </c>
      <c r="I2040" s="118" t="s">
        <v>2619</v>
      </c>
    </row>
    <row r="2041" spans="1:9" x14ac:dyDescent="0.2">
      <c r="A2041" s="117" t="s">
        <v>8117</v>
      </c>
      <c r="B2041" s="131" t="s">
        <v>8117</v>
      </c>
      <c r="C2041" s="117" t="s">
        <v>1198</v>
      </c>
      <c r="D2041" s="116" t="s">
        <v>8111</v>
      </c>
      <c r="E2041" s="116" t="s">
        <v>2614</v>
      </c>
      <c r="F2041" s="116" t="s">
        <v>2638</v>
      </c>
      <c r="G2041" s="115" t="s">
        <v>8116</v>
      </c>
      <c r="I2041" s="118" t="s">
        <v>2619</v>
      </c>
    </row>
    <row r="2042" spans="1:9" x14ac:dyDescent="0.2">
      <c r="A2042" s="117" t="s">
        <v>3455</v>
      </c>
      <c r="B2042" s="131" t="s">
        <v>3455</v>
      </c>
      <c r="C2042" s="117" t="s">
        <v>1493</v>
      </c>
      <c r="D2042" s="116" t="s">
        <v>3448</v>
      </c>
      <c r="E2042" s="116" t="s">
        <v>3415</v>
      </c>
      <c r="F2042" s="116" t="s">
        <v>2641</v>
      </c>
      <c r="G2042" s="115" t="s">
        <v>3454</v>
      </c>
      <c r="I2042" s="118" t="s">
        <v>2619</v>
      </c>
    </row>
    <row r="2043" spans="1:9" x14ac:dyDescent="0.2">
      <c r="A2043" s="117" t="s">
        <v>4604</v>
      </c>
      <c r="B2043" s="131" t="s">
        <v>4604</v>
      </c>
      <c r="C2043" s="117" t="s">
        <v>1415</v>
      </c>
      <c r="D2043" s="116" t="s">
        <v>4594</v>
      </c>
      <c r="E2043" s="116" t="s">
        <v>3415</v>
      </c>
      <c r="F2043" s="116" t="s">
        <v>2653</v>
      </c>
      <c r="G2043" s="115" t="s">
        <v>4603</v>
      </c>
      <c r="H2043" s="118" t="s">
        <v>4598</v>
      </c>
      <c r="I2043" s="118" t="s">
        <v>2619</v>
      </c>
    </row>
    <row r="2044" spans="1:9" x14ac:dyDescent="0.2">
      <c r="A2044" s="117" t="s">
        <v>11377</v>
      </c>
      <c r="B2044" s="131" t="s">
        <v>11377</v>
      </c>
      <c r="C2044" s="117" t="s">
        <v>1518</v>
      </c>
      <c r="D2044" s="116" t="s">
        <v>11365</v>
      </c>
      <c r="E2044" s="116" t="s">
        <v>2614</v>
      </c>
      <c r="F2044" s="116" t="s">
        <v>2623</v>
      </c>
      <c r="G2044" s="115" t="s">
        <v>11376</v>
      </c>
      <c r="H2044" s="118" t="s">
        <v>11367</v>
      </c>
      <c r="I2044" s="118" t="s">
        <v>2619</v>
      </c>
    </row>
    <row r="2045" spans="1:9" x14ac:dyDescent="0.2">
      <c r="A2045" s="117" t="s">
        <v>8617</v>
      </c>
      <c r="B2045" s="131" t="s">
        <v>8617</v>
      </c>
      <c r="C2045" s="117" t="s">
        <v>1653</v>
      </c>
      <c r="D2045" s="116" t="s">
        <v>8608</v>
      </c>
      <c r="E2045" s="116" t="s">
        <v>3415</v>
      </c>
      <c r="F2045" s="116" t="s">
        <v>2623</v>
      </c>
      <c r="G2045" s="115" t="s">
        <v>8616</v>
      </c>
      <c r="H2045" s="118" t="s">
        <v>8615</v>
      </c>
      <c r="I2045" s="118" t="s">
        <v>2619</v>
      </c>
    </row>
    <row r="2046" spans="1:9" x14ac:dyDescent="0.2">
      <c r="A2046" s="117" t="s">
        <v>9032</v>
      </c>
      <c r="B2046" s="131" t="s">
        <v>9032</v>
      </c>
      <c r="C2046" s="117" t="s">
        <v>1199</v>
      </c>
      <c r="D2046" s="116" t="s">
        <v>9031</v>
      </c>
      <c r="E2046" s="116" t="s">
        <v>2614</v>
      </c>
      <c r="F2046" s="116" t="s">
        <v>2615</v>
      </c>
      <c r="G2046" s="115" t="s">
        <v>350</v>
      </c>
      <c r="H2046" s="118" t="s">
        <v>9033</v>
      </c>
      <c r="I2046" s="118" t="s">
        <v>2619</v>
      </c>
    </row>
    <row r="2047" spans="1:9" x14ac:dyDescent="0.2">
      <c r="A2047" s="117" t="s">
        <v>12310</v>
      </c>
      <c r="B2047" s="131" t="s">
        <v>12310</v>
      </c>
      <c r="C2047" s="117" t="s">
        <v>1013</v>
      </c>
      <c r="D2047" s="116" t="s">
        <v>12283</v>
      </c>
      <c r="E2047" s="116" t="s">
        <v>3116</v>
      </c>
      <c r="F2047" s="116" t="s">
        <v>2674</v>
      </c>
      <c r="G2047" s="115" t="s">
        <v>12309</v>
      </c>
      <c r="H2047" s="118" t="s">
        <v>12311</v>
      </c>
      <c r="I2047" s="118" t="s">
        <v>2619</v>
      </c>
    </row>
    <row r="2048" spans="1:9" x14ac:dyDescent="0.2">
      <c r="A2048" s="117" t="s">
        <v>4438</v>
      </c>
      <c r="B2048" s="131" t="s">
        <v>4438</v>
      </c>
      <c r="C2048" s="117" t="s">
        <v>1200</v>
      </c>
      <c r="D2048" s="116" t="s">
        <v>4437</v>
      </c>
      <c r="E2048" s="116" t="s">
        <v>3415</v>
      </c>
      <c r="F2048" s="116" t="s">
        <v>2615</v>
      </c>
      <c r="G2048" s="115" t="s">
        <v>351</v>
      </c>
      <c r="H2048" s="118" t="s">
        <v>4439</v>
      </c>
      <c r="I2048" s="118" t="s">
        <v>2619</v>
      </c>
    </row>
    <row r="2049" spans="1:9" x14ac:dyDescent="0.2">
      <c r="A2049" s="117" t="s">
        <v>8719</v>
      </c>
      <c r="B2049" s="131" t="s">
        <v>8719</v>
      </c>
      <c r="C2049" s="117" t="s">
        <v>1043</v>
      </c>
      <c r="D2049" s="116" t="s">
        <v>8701</v>
      </c>
      <c r="E2049" s="116" t="s">
        <v>3415</v>
      </c>
      <c r="F2049" s="116" t="s">
        <v>2653</v>
      </c>
      <c r="G2049" s="115" t="s">
        <v>8718</v>
      </c>
      <c r="H2049" s="118" t="s">
        <v>8703</v>
      </c>
      <c r="I2049" s="118" t="s">
        <v>2619</v>
      </c>
    </row>
    <row r="2050" spans="1:9" x14ac:dyDescent="0.2">
      <c r="A2050" s="117" t="s">
        <v>11329</v>
      </c>
      <c r="B2050" s="131" t="s">
        <v>11329</v>
      </c>
      <c r="C2050" s="117" t="s">
        <v>1377</v>
      </c>
      <c r="D2050" s="116" t="s">
        <v>11317</v>
      </c>
      <c r="E2050" s="116" t="s">
        <v>3415</v>
      </c>
      <c r="F2050" s="116" t="s">
        <v>2641</v>
      </c>
      <c r="G2050" s="115" t="s">
        <v>8718</v>
      </c>
      <c r="H2050" s="118" t="s">
        <v>11330</v>
      </c>
      <c r="I2050" s="118" t="s">
        <v>2619</v>
      </c>
    </row>
    <row r="2051" spans="1:9" x14ac:dyDescent="0.2">
      <c r="A2051" s="117" t="s">
        <v>14119</v>
      </c>
      <c r="B2051" s="131" t="s">
        <v>14119</v>
      </c>
      <c r="C2051" s="117" t="s">
        <v>1590</v>
      </c>
      <c r="D2051" s="116" t="s">
        <v>14110</v>
      </c>
      <c r="E2051" s="116" t="s">
        <v>3415</v>
      </c>
      <c r="F2051" s="116" t="s">
        <v>2669</v>
      </c>
      <c r="G2051" s="115" t="s">
        <v>8718</v>
      </c>
      <c r="H2051" s="118" t="s">
        <v>14112</v>
      </c>
      <c r="I2051" s="118" t="s">
        <v>2619</v>
      </c>
    </row>
    <row r="2052" spans="1:9" x14ac:dyDescent="0.2">
      <c r="A2052" s="117" t="s">
        <v>8506</v>
      </c>
      <c r="B2052" s="131" t="s">
        <v>8506</v>
      </c>
      <c r="C2052" s="117" t="s">
        <v>845</v>
      </c>
      <c r="D2052" s="116" t="s">
        <v>8502</v>
      </c>
      <c r="E2052" s="116" t="s">
        <v>3415</v>
      </c>
      <c r="F2052" s="116" t="s">
        <v>3170</v>
      </c>
      <c r="G2052" s="115" t="s">
        <v>8505</v>
      </c>
      <c r="H2052" s="118" t="s">
        <v>8504</v>
      </c>
      <c r="I2052" s="118" t="s">
        <v>2619</v>
      </c>
    </row>
    <row r="2053" spans="1:9" x14ac:dyDescent="0.2">
      <c r="A2053" s="117" t="s">
        <v>14167</v>
      </c>
      <c r="B2053" s="131" t="s">
        <v>14167</v>
      </c>
      <c r="C2053" s="117" t="s">
        <v>1439</v>
      </c>
      <c r="D2053" s="116" t="s">
        <v>14154</v>
      </c>
      <c r="E2053" s="116" t="s">
        <v>2660</v>
      </c>
      <c r="F2053" s="116" t="s">
        <v>2694</v>
      </c>
      <c r="G2053" s="115" t="s">
        <v>14166</v>
      </c>
      <c r="I2053" s="118" t="s">
        <v>2619</v>
      </c>
    </row>
    <row r="2054" spans="1:9" x14ac:dyDescent="0.2">
      <c r="A2054" s="117" t="s">
        <v>4965</v>
      </c>
      <c r="B2054" s="131" t="s">
        <v>4965</v>
      </c>
      <c r="C2054" s="117" t="s">
        <v>1300</v>
      </c>
      <c r="D2054" s="116" t="s">
        <v>4957</v>
      </c>
      <c r="E2054" s="116" t="s">
        <v>3415</v>
      </c>
      <c r="F2054" s="116" t="s">
        <v>2641</v>
      </c>
      <c r="G2054" s="115" t="s">
        <v>4964</v>
      </c>
      <c r="H2054" s="118" t="s">
        <v>4961</v>
      </c>
      <c r="I2054" s="118" t="s">
        <v>2619</v>
      </c>
    </row>
    <row r="2055" spans="1:9" x14ac:dyDescent="0.2">
      <c r="A2055" s="117" t="s">
        <v>6474</v>
      </c>
      <c r="B2055" s="131" t="s">
        <v>6474</v>
      </c>
      <c r="C2055" s="117" t="s">
        <v>992</v>
      </c>
      <c r="D2055" s="116" t="s">
        <v>6091</v>
      </c>
      <c r="E2055" s="116" t="s">
        <v>3150</v>
      </c>
      <c r="F2055" s="116" t="s">
        <v>6472</v>
      </c>
      <c r="G2055" s="115" t="s">
        <v>6473</v>
      </c>
      <c r="H2055" s="118" t="s">
        <v>6097</v>
      </c>
      <c r="I2055" s="118" t="s">
        <v>2619</v>
      </c>
    </row>
    <row r="2056" spans="1:9" x14ac:dyDescent="0.2">
      <c r="A2056" s="117" t="s">
        <v>9731</v>
      </c>
      <c r="B2056" s="131" t="s">
        <v>9731</v>
      </c>
      <c r="C2056" s="117" t="s">
        <v>943</v>
      </c>
      <c r="D2056" s="116" t="s">
        <v>9724</v>
      </c>
      <c r="E2056" s="116" t="s">
        <v>3150</v>
      </c>
      <c r="F2056" s="116" t="s">
        <v>2694</v>
      </c>
      <c r="G2056" s="115" t="s">
        <v>9730</v>
      </c>
      <c r="H2056" s="118" t="s">
        <v>9726</v>
      </c>
      <c r="I2056" s="118" t="s">
        <v>2619</v>
      </c>
    </row>
    <row r="2057" spans="1:9" x14ac:dyDescent="0.2">
      <c r="A2057" s="117" t="s">
        <v>7186</v>
      </c>
      <c r="B2057" s="131" t="s">
        <v>7186</v>
      </c>
      <c r="C2057" s="117" t="s">
        <v>992</v>
      </c>
      <c r="D2057" s="116" t="s">
        <v>6091</v>
      </c>
      <c r="E2057" s="116" t="s">
        <v>3150</v>
      </c>
      <c r="F2057" s="116" t="s">
        <v>7184</v>
      </c>
      <c r="G2057" s="115" t="s">
        <v>7185</v>
      </c>
      <c r="H2057" s="118" t="s">
        <v>6097</v>
      </c>
      <c r="I2057" s="118" t="s">
        <v>2619</v>
      </c>
    </row>
    <row r="2058" spans="1:9" x14ac:dyDescent="0.2">
      <c r="A2058" s="117" t="s">
        <v>5353</v>
      </c>
      <c r="B2058" s="131" t="s">
        <v>5353</v>
      </c>
      <c r="C2058" s="117" t="s">
        <v>976</v>
      </c>
      <c r="D2058" s="116" t="s">
        <v>5318</v>
      </c>
      <c r="E2058" s="116" t="s">
        <v>2614</v>
      </c>
      <c r="F2058" s="116" t="s">
        <v>3625</v>
      </c>
      <c r="G2058" s="115" t="s">
        <v>5352</v>
      </c>
      <c r="H2058" s="118" t="s">
        <v>5323</v>
      </c>
      <c r="I2058" s="118" t="s">
        <v>2619</v>
      </c>
    </row>
    <row r="2059" spans="1:9" x14ac:dyDescent="0.2">
      <c r="A2059" s="117" t="s">
        <v>8098</v>
      </c>
      <c r="B2059" s="131" t="s">
        <v>8098</v>
      </c>
      <c r="C2059" s="117" t="s">
        <v>14380</v>
      </c>
      <c r="D2059" s="116" t="s">
        <v>8096</v>
      </c>
      <c r="E2059" s="116" t="s">
        <v>3150</v>
      </c>
      <c r="F2059" s="116" t="s">
        <v>2615</v>
      </c>
      <c r="G2059" s="115" t="s">
        <v>8097</v>
      </c>
      <c r="I2059" s="118" t="s">
        <v>2619</v>
      </c>
    </row>
    <row r="2060" spans="1:9" x14ac:dyDescent="0.2">
      <c r="A2060" s="117" t="s">
        <v>8099</v>
      </c>
      <c r="B2060" s="131" t="s">
        <v>8099</v>
      </c>
      <c r="C2060" s="117" t="s">
        <v>14380</v>
      </c>
      <c r="D2060" s="116" t="s">
        <v>8096</v>
      </c>
      <c r="E2060" s="116" t="s">
        <v>3150</v>
      </c>
      <c r="F2060" s="116" t="s">
        <v>5168</v>
      </c>
      <c r="G2060" s="115" t="s">
        <v>8097</v>
      </c>
      <c r="I2060" s="118" t="s">
        <v>2619</v>
      </c>
    </row>
    <row r="2061" spans="1:9" x14ac:dyDescent="0.2">
      <c r="A2061" s="117" t="s">
        <v>6227</v>
      </c>
      <c r="B2061" s="131" t="s">
        <v>6227</v>
      </c>
      <c r="C2061" s="117" t="s">
        <v>992</v>
      </c>
      <c r="D2061" s="116" t="s">
        <v>6091</v>
      </c>
      <c r="E2061" s="116" t="s">
        <v>3150</v>
      </c>
      <c r="F2061" s="116" t="s">
        <v>6225</v>
      </c>
      <c r="G2061" s="115" t="s">
        <v>6226</v>
      </c>
      <c r="H2061" s="118" t="s">
        <v>6228</v>
      </c>
      <c r="I2061" s="118" t="s">
        <v>2619</v>
      </c>
    </row>
    <row r="2062" spans="1:9" x14ac:dyDescent="0.2">
      <c r="A2062" s="117" t="s">
        <v>14302</v>
      </c>
      <c r="B2062" s="131" t="s">
        <v>14302</v>
      </c>
      <c r="C2062" s="117" t="s">
        <v>1626</v>
      </c>
      <c r="D2062" s="116" t="s">
        <v>14280</v>
      </c>
      <c r="E2062" s="116" t="s">
        <v>2614</v>
      </c>
      <c r="F2062" s="116" t="s">
        <v>2623</v>
      </c>
      <c r="G2062" s="115" t="s">
        <v>14301</v>
      </c>
      <c r="I2062" s="118" t="s">
        <v>2619</v>
      </c>
    </row>
    <row r="2063" spans="1:9" x14ac:dyDescent="0.2">
      <c r="A2063" s="117" t="s">
        <v>3702</v>
      </c>
      <c r="B2063" s="131" t="s">
        <v>3702</v>
      </c>
      <c r="C2063" s="117" t="s">
        <v>14371</v>
      </c>
      <c r="D2063" s="116" t="s">
        <v>3693</v>
      </c>
      <c r="E2063" s="116" t="s">
        <v>3116</v>
      </c>
      <c r="F2063" s="116" t="s">
        <v>2716</v>
      </c>
      <c r="G2063" s="115" t="s">
        <v>3701</v>
      </c>
      <c r="I2063" s="118" t="s">
        <v>2619</v>
      </c>
    </row>
    <row r="2064" spans="1:9" x14ac:dyDescent="0.2">
      <c r="A2064" s="117" t="s">
        <v>10675</v>
      </c>
      <c r="B2064" s="131" t="s">
        <v>10675</v>
      </c>
      <c r="C2064" s="117" t="s">
        <v>1202</v>
      </c>
      <c r="D2064" s="116" t="s">
        <v>10674</v>
      </c>
      <c r="E2064" s="116" t="s">
        <v>2614</v>
      </c>
      <c r="F2064" s="116" t="s">
        <v>2615</v>
      </c>
      <c r="G2064" s="115" t="s">
        <v>352</v>
      </c>
      <c r="H2064" s="118" t="s">
        <v>10676</v>
      </c>
      <c r="I2064" s="118" t="s">
        <v>2619</v>
      </c>
    </row>
    <row r="2065" spans="1:9" x14ac:dyDescent="0.2">
      <c r="A2065" s="117" t="s">
        <v>10687</v>
      </c>
      <c r="B2065" s="131" t="s">
        <v>10687</v>
      </c>
      <c r="C2065" s="117" t="s">
        <v>1203</v>
      </c>
      <c r="D2065" s="116" t="s">
        <v>10686</v>
      </c>
      <c r="E2065" s="116" t="s">
        <v>2614</v>
      </c>
      <c r="F2065" s="116" t="s">
        <v>2615</v>
      </c>
      <c r="G2065" s="115" t="s">
        <v>353</v>
      </c>
      <c r="H2065" s="118" t="s">
        <v>10688</v>
      </c>
      <c r="I2065" s="118" t="s">
        <v>2619</v>
      </c>
    </row>
    <row r="2066" spans="1:9" x14ac:dyDescent="0.2">
      <c r="A2066" s="117" t="s">
        <v>10697</v>
      </c>
      <c r="B2066" s="131" t="s">
        <v>10697</v>
      </c>
      <c r="C2066" s="117" t="s">
        <v>1203</v>
      </c>
      <c r="D2066" s="116" t="s">
        <v>10686</v>
      </c>
      <c r="E2066" s="116" t="s">
        <v>2614</v>
      </c>
      <c r="F2066" s="116" t="s">
        <v>2641</v>
      </c>
      <c r="G2066" s="115" t="s">
        <v>10696</v>
      </c>
      <c r="H2066" s="118" t="s">
        <v>10693</v>
      </c>
      <c r="I2066" s="118" t="s">
        <v>2619</v>
      </c>
    </row>
    <row r="2067" spans="1:9" x14ac:dyDescent="0.2">
      <c r="A2067" s="117" t="s">
        <v>10699</v>
      </c>
      <c r="B2067" s="131" t="s">
        <v>10699</v>
      </c>
      <c r="C2067" s="117" t="s">
        <v>1203</v>
      </c>
      <c r="D2067" s="116" t="s">
        <v>10686</v>
      </c>
      <c r="E2067" s="116" t="s">
        <v>2614</v>
      </c>
      <c r="F2067" s="116" t="s">
        <v>2669</v>
      </c>
      <c r="G2067" s="115" t="s">
        <v>10698</v>
      </c>
      <c r="H2067" s="118" t="s">
        <v>10693</v>
      </c>
      <c r="I2067" s="118" t="s">
        <v>2619</v>
      </c>
    </row>
    <row r="2068" spans="1:9" x14ac:dyDescent="0.2">
      <c r="A2068" s="117" t="s">
        <v>10695</v>
      </c>
      <c r="B2068" s="131" t="s">
        <v>10695</v>
      </c>
      <c r="C2068" s="117" t="s">
        <v>1203</v>
      </c>
      <c r="D2068" s="116" t="s">
        <v>10686</v>
      </c>
      <c r="E2068" s="116" t="s">
        <v>2614</v>
      </c>
      <c r="F2068" s="116" t="s">
        <v>2623</v>
      </c>
      <c r="G2068" s="115" t="s">
        <v>10694</v>
      </c>
      <c r="H2068" s="118" t="s">
        <v>10693</v>
      </c>
      <c r="I2068" s="118" t="s">
        <v>2619</v>
      </c>
    </row>
    <row r="2069" spans="1:9" x14ac:dyDescent="0.2">
      <c r="A2069" s="117" t="s">
        <v>10690</v>
      </c>
      <c r="B2069" s="131" t="s">
        <v>10690</v>
      </c>
      <c r="C2069" s="117" t="s">
        <v>1203</v>
      </c>
      <c r="D2069" s="116" t="s">
        <v>10686</v>
      </c>
      <c r="E2069" s="116" t="s">
        <v>2614</v>
      </c>
      <c r="F2069" s="116" t="s">
        <v>2620</v>
      </c>
      <c r="G2069" s="115" t="s">
        <v>10689</v>
      </c>
      <c r="H2069" s="118" t="s">
        <v>10688</v>
      </c>
      <c r="I2069" s="118" t="s">
        <v>2619</v>
      </c>
    </row>
    <row r="2070" spans="1:9" x14ac:dyDescent="0.2">
      <c r="A2070" s="117" t="s">
        <v>10692</v>
      </c>
      <c r="B2070" s="131" t="s">
        <v>10692</v>
      </c>
      <c r="C2070" s="117" t="s">
        <v>1203</v>
      </c>
      <c r="D2070" s="116" t="s">
        <v>10686</v>
      </c>
      <c r="E2070" s="116" t="s">
        <v>2614</v>
      </c>
      <c r="F2070" s="116" t="s">
        <v>2638</v>
      </c>
      <c r="G2070" s="115" t="s">
        <v>10691</v>
      </c>
      <c r="H2070" s="118" t="s">
        <v>10693</v>
      </c>
      <c r="I2070" s="118" t="s">
        <v>2619</v>
      </c>
    </row>
    <row r="2071" spans="1:9" x14ac:dyDescent="0.2">
      <c r="A2071" s="117" t="s">
        <v>4188</v>
      </c>
      <c r="B2071" s="131" t="s">
        <v>4188</v>
      </c>
      <c r="C2071" s="117" t="s">
        <v>1393</v>
      </c>
      <c r="D2071" s="116" t="s">
        <v>4174</v>
      </c>
      <c r="E2071" s="116" t="s">
        <v>3415</v>
      </c>
      <c r="F2071" s="116" t="s">
        <v>2653</v>
      </c>
      <c r="G2071" s="115" t="s">
        <v>4187</v>
      </c>
      <c r="I2071" s="118" t="s">
        <v>2619</v>
      </c>
    </row>
    <row r="2072" spans="1:9" x14ac:dyDescent="0.2">
      <c r="A2072" s="117" t="s">
        <v>4253</v>
      </c>
      <c r="B2072" s="131" t="s">
        <v>4253</v>
      </c>
      <c r="C2072" s="117" t="s">
        <v>902</v>
      </c>
      <c r="D2072" s="116" t="s">
        <v>4242</v>
      </c>
      <c r="E2072" s="116" t="s">
        <v>3415</v>
      </c>
      <c r="F2072" s="116" t="s">
        <v>2641</v>
      </c>
      <c r="G2072" s="115" t="s">
        <v>4187</v>
      </c>
      <c r="H2072" s="118" t="s">
        <v>4254</v>
      </c>
      <c r="I2072" s="118" t="s">
        <v>2619</v>
      </c>
    </row>
    <row r="2073" spans="1:9" x14ac:dyDescent="0.2">
      <c r="A2073" s="117" t="s">
        <v>7037</v>
      </c>
      <c r="B2073" s="131" t="s">
        <v>7037</v>
      </c>
      <c r="C2073" s="117" t="s">
        <v>992</v>
      </c>
      <c r="D2073" s="116" t="s">
        <v>6091</v>
      </c>
      <c r="E2073" s="116" t="s">
        <v>3150</v>
      </c>
      <c r="F2073" s="116" t="s">
        <v>7036</v>
      </c>
      <c r="G2073" s="115" t="s">
        <v>4187</v>
      </c>
      <c r="H2073" s="118" t="s">
        <v>6097</v>
      </c>
      <c r="I2073" s="118" t="s">
        <v>2619</v>
      </c>
    </row>
    <row r="2074" spans="1:9" x14ac:dyDescent="0.2">
      <c r="A2074" s="117" t="s">
        <v>9978</v>
      </c>
      <c r="B2074" s="131" t="s">
        <v>9978</v>
      </c>
      <c r="C2074" s="117" t="s">
        <v>1223</v>
      </c>
      <c r="D2074" s="116" t="s">
        <v>9967</v>
      </c>
      <c r="E2074" s="116" t="s">
        <v>2614</v>
      </c>
      <c r="F2074" s="116" t="s">
        <v>2734</v>
      </c>
      <c r="G2074" s="115" t="s">
        <v>4187</v>
      </c>
      <c r="H2074" s="118" t="s">
        <v>9969</v>
      </c>
      <c r="I2074" s="118" t="s">
        <v>2619</v>
      </c>
    </row>
    <row r="2075" spans="1:9" x14ac:dyDescent="0.2">
      <c r="A2075" s="117" t="s">
        <v>8481</v>
      </c>
      <c r="B2075" s="131" t="s">
        <v>8481</v>
      </c>
      <c r="C2075" s="117" t="s">
        <v>910</v>
      </c>
      <c r="D2075" s="116" t="s">
        <v>8471</v>
      </c>
      <c r="E2075" s="116" t="s">
        <v>3150</v>
      </c>
      <c r="F2075" s="116" t="s">
        <v>2653</v>
      </c>
      <c r="G2075" s="115" t="s">
        <v>8480</v>
      </c>
      <c r="H2075" s="118" t="s">
        <v>8473</v>
      </c>
      <c r="I2075" s="118" t="s">
        <v>2619</v>
      </c>
    </row>
    <row r="2076" spans="1:9" x14ac:dyDescent="0.2">
      <c r="A2076" s="117" t="s">
        <v>4093</v>
      </c>
      <c r="B2076" s="131" t="s">
        <v>4093</v>
      </c>
      <c r="C2076" s="117" t="s">
        <v>1302</v>
      </c>
      <c r="D2076" s="116" t="s">
        <v>4089</v>
      </c>
      <c r="E2076" s="116" t="s">
        <v>3415</v>
      </c>
      <c r="F2076" s="116" t="s">
        <v>2638</v>
      </c>
      <c r="G2076" s="115" t="s">
        <v>4092</v>
      </c>
      <c r="I2076" s="118" t="s">
        <v>2619</v>
      </c>
    </row>
    <row r="2077" spans="1:9" x14ac:dyDescent="0.2">
      <c r="A2077" s="117" t="s">
        <v>6072</v>
      </c>
      <c r="B2077" s="131" t="s">
        <v>6072</v>
      </c>
      <c r="C2077" s="117" t="s">
        <v>1204</v>
      </c>
      <c r="D2077" s="116" t="s">
        <v>6071</v>
      </c>
      <c r="E2077" s="116" t="s">
        <v>3116</v>
      </c>
      <c r="F2077" s="116" t="s">
        <v>2615</v>
      </c>
      <c r="G2077" s="115" t="s">
        <v>354</v>
      </c>
      <c r="H2077" s="118" t="s">
        <v>6073</v>
      </c>
      <c r="I2077" s="118" t="s">
        <v>2619</v>
      </c>
    </row>
    <row r="2078" spans="1:9" x14ac:dyDescent="0.2">
      <c r="A2078" s="117" t="s">
        <v>6075</v>
      </c>
      <c r="B2078" s="131" t="s">
        <v>6075</v>
      </c>
      <c r="C2078" s="117" t="s">
        <v>1204</v>
      </c>
      <c r="D2078" s="116" t="s">
        <v>6071</v>
      </c>
      <c r="E2078" s="116" t="s">
        <v>3116</v>
      </c>
      <c r="F2078" s="116" t="s">
        <v>2716</v>
      </c>
      <c r="G2078" s="115" t="s">
        <v>6074</v>
      </c>
      <c r="H2078" s="118" t="s">
        <v>6073</v>
      </c>
      <c r="I2078" s="118" t="s">
        <v>2619</v>
      </c>
    </row>
    <row r="2079" spans="1:9" x14ac:dyDescent="0.2">
      <c r="A2079" s="117" t="s">
        <v>11254</v>
      </c>
      <c r="B2079" s="131" t="s">
        <v>11254</v>
      </c>
      <c r="C2079" s="117" t="s">
        <v>1243</v>
      </c>
      <c r="D2079" s="116" t="s">
        <v>11232</v>
      </c>
      <c r="E2079" s="116" t="s">
        <v>2614</v>
      </c>
      <c r="F2079" s="116" t="s">
        <v>2656</v>
      </c>
      <c r="G2079" s="115" t="s">
        <v>11253</v>
      </c>
      <c r="H2079" s="118" t="s">
        <v>11255</v>
      </c>
      <c r="I2079" s="118" t="s">
        <v>2619</v>
      </c>
    </row>
    <row r="2080" spans="1:9" x14ac:dyDescent="0.2">
      <c r="A2080" s="117" t="s">
        <v>14011</v>
      </c>
      <c r="B2080" s="131" t="s">
        <v>14011</v>
      </c>
      <c r="C2080" s="117" t="s">
        <v>1214</v>
      </c>
      <c r="D2080" s="116" t="s">
        <v>13973</v>
      </c>
      <c r="E2080" s="116" t="s">
        <v>3334</v>
      </c>
      <c r="F2080" s="116" t="s">
        <v>3196</v>
      </c>
      <c r="G2080" s="115" t="s">
        <v>14010</v>
      </c>
      <c r="I2080" s="118" t="s">
        <v>2619</v>
      </c>
    </row>
    <row r="2081" spans="1:9" x14ac:dyDescent="0.2">
      <c r="A2081" s="117" t="s">
        <v>14353</v>
      </c>
      <c r="B2081" s="131" t="s">
        <v>14353</v>
      </c>
      <c r="C2081" s="117" t="s">
        <v>14398</v>
      </c>
      <c r="D2081" s="116" t="s">
        <v>14351</v>
      </c>
      <c r="E2081" s="116" t="s">
        <v>5643</v>
      </c>
      <c r="F2081" s="116" t="s">
        <v>2615</v>
      </c>
      <c r="G2081" s="115" t="s">
        <v>14352</v>
      </c>
      <c r="I2081" s="118" t="s">
        <v>2619</v>
      </c>
    </row>
    <row r="2082" spans="1:9" x14ac:dyDescent="0.2">
      <c r="A2082" s="117" t="s">
        <v>8533</v>
      </c>
      <c r="B2082" s="131" t="s">
        <v>8533</v>
      </c>
      <c r="C2082" s="117" t="s">
        <v>1205</v>
      </c>
      <c r="D2082" s="116" t="s">
        <v>8532</v>
      </c>
      <c r="E2082" s="116" t="s">
        <v>3415</v>
      </c>
      <c r="F2082" s="116" t="s">
        <v>2615</v>
      </c>
      <c r="G2082" s="115" t="s">
        <v>355</v>
      </c>
      <c r="H2082" s="118" t="s">
        <v>8534</v>
      </c>
      <c r="I2082" s="118" t="s">
        <v>2619</v>
      </c>
    </row>
    <row r="2083" spans="1:9" x14ac:dyDescent="0.2">
      <c r="A2083" s="117" t="s">
        <v>5979</v>
      </c>
      <c r="B2083" s="131" t="s">
        <v>5979</v>
      </c>
      <c r="C2083" s="117" t="s">
        <v>1206</v>
      </c>
      <c r="D2083" s="116" t="s">
        <v>5978</v>
      </c>
      <c r="E2083" s="116" t="s">
        <v>3116</v>
      </c>
      <c r="F2083" s="116" t="s">
        <v>2615</v>
      </c>
      <c r="G2083" s="115" t="s">
        <v>356</v>
      </c>
      <c r="H2083" s="118" t="s">
        <v>5980</v>
      </c>
      <c r="I2083" s="118" t="s">
        <v>2619</v>
      </c>
    </row>
    <row r="2084" spans="1:9" x14ac:dyDescent="0.2">
      <c r="A2084" s="117" t="s">
        <v>5982</v>
      </c>
      <c r="B2084" s="131" t="s">
        <v>5982</v>
      </c>
      <c r="C2084" s="117" t="s">
        <v>1206</v>
      </c>
      <c r="D2084" s="116" t="s">
        <v>5978</v>
      </c>
      <c r="E2084" s="116" t="s">
        <v>3116</v>
      </c>
      <c r="F2084" s="116" t="s">
        <v>2716</v>
      </c>
      <c r="G2084" s="115" t="s">
        <v>5981</v>
      </c>
      <c r="H2084" s="118" t="s">
        <v>5980</v>
      </c>
      <c r="I2084" s="118" t="s">
        <v>2619</v>
      </c>
    </row>
    <row r="2085" spans="1:9" x14ac:dyDescent="0.2">
      <c r="A2085" s="117" t="s">
        <v>12857</v>
      </c>
      <c r="B2085" s="131" t="s">
        <v>12857</v>
      </c>
      <c r="C2085" s="117" t="s">
        <v>1194</v>
      </c>
      <c r="D2085" s="116" t="s">
        <v>12841</v>
      </c>
      <c r="E2085" s="116" t="s">
        <v>2614</v>
      </c>
      <c r="F2085" s="116" t="s">
        <v>3022</v>
      </c>
      <c r="G2085" s="115" t="s">
        <v>12856</v>
      </c>
      <c r="I2085" s="118" t="s">
        <v>2619</v>
      </c>
    </row>
    <row r="2086" spans="1:9" x14ac:dyDescent="0.2">
      <c r="A2086" s="117" t="s">
        <v>5423</v>
      </c>
      <c r="B2086" s="131" t="s">
        <v>5423</v>
      </c>
      <c r="C2086" s="117" t="s">
        <v>1194</v>
      </c>
      <c r="D2086" s="116" t="s">
        <v>12841</v>
      </c>
      <c r="E2086" s="116" t="s">
        <v>2614</v>
      </c>
      <c r="F2086" s="116" t="s">
        <v>2708</v>
      </c>
      <c r="G2086" s="115" t="s">
        <v>12858</v>
      </c>
      <c r="I2086" s="118" t="s">
        <v>2619</v>
      </c>
    </row>
    <row r="2087" spans="1:9" x14ac:dyDescent="0.2">
      <c r="A2087" s="117" t="s">
        <v>11275</v>
      </c>
      <c r="B2087" s="131" t="s">
        <v>11275</v>
      </c>
      <c r="C2087" s="117" t="s">
        <v>1224</v>
      </c>
      <c r="D2087" s="116" t="s">
        <v>11259</v>
      </c>
      <c r="E2087" s="116" t="s">
        <v>3116</v>
      </c>
      <c r="F2087" s="116" t="s">
        <v>2653</v>
      </c>
      <c r="G2087" s="115" t="s">
        <v>11274</v>
      </c>
      <c r="H2087" s="118" t="s">
        <v>11261</v>
      </c>
      <c r="I2087" s="118" t="s">
        <v>2619</v>
      </c>
    </row>
    <row r="2088" spans="1:9" x14ac:dyDescent="0.2">
      <c r="A2088" s="117" t="s">
        <v>3439</v>
      </c>
      <c r="B2088" s="131" t="s">
        <v>3439</v>
      </c>
      <c r="C2088" s="117" t="s">
        <v>866</v>
      </c>
      <c r="D2088" s="116" t="s">
        <v>3426</v>
      </c>
      <c r="E2088" s="116" t="s">
        <v>3415</v>
      </c>
      <c r="F2088" s="116" t="s">
        <v>2734</v>
      </c>
      <c r="G2088" s="115" t="s">
        <v>3438</v>
      </c>
      <c r="H2088" s="118" t="s">
        <v>3428</v>
      </c>
      <c r="I2088" s="118" t="s">
        <v>2619</v>
      </c>
    </row>
    <row r="2089" spans="1:9" x14ac:dyDescent="0.2">
      <c r="A2089" s="117" t="s">
        <v>14341</v>
      </c>
      <c r="B2089" s="131" t="s">
        <v>14341</v>
      </c>
      <c r="C2089" s="117" t="s">
        <v>14396</v>
      </c>
      <c r="D2089" s="116" t="s">
        <v>14325</v>
      </c>
      <c r="E2089" s="116" t="s">
        <v>3389</v>
      </c>
      <c r="F2089" s="116" t="s">
        <v>10352</v>
      </c>
      <c r="G2089" s="115" t="s">
        <v>14340</v>
      </c>
      <c r="I2089" s="118" t="s">
        <v>2619</v>
      </c>
    </row>
    <row r="2090" spans="1:9" x14ac:dyDescent="0.2">
      <c r="A2090" s="117" t="s">
        <v>3918</v>
      </c>
      <c r="B2090" s="131" t="s">
        <v>3918</v>
      </c>
      <c r="C2090" s="117" t="s">
        <v>1606</v>
      </c>
      <c r="D2090" s="116" t="s">
        <v>3914</v>
      </c>
      <c r="E2090" s="116" t="s">
        <v>3091</v>
      </c>
      <c r="F2090" s="116" t="s">
        <v>2620</v>
      </c>
      <c r="G2090" s="115" t="s">
        <v>3917</v>
      </c>
      <c r="H2090" s="118" t="s">
        <v>3919</v>
      </c>
      <c r="I2090" s="118" t="s">
        <v>2619</v>
      </c>
    </row>
    <row r="2091" spans="1:9" x14ac:dyDescent="0.2">
      <c r="A2091" s="117" t="s">
        <v>4467</v>
      </c>
      <c r="B2091" s="131" t="s">
        <v>4467</v>
      </c>
      <c r="C2091" s="117" t="s">
        <v>931</v>
      </c>
      <c r="D2091" s="116" t="s">
        <v>4457</v>
      </c>
      <c r="E2091" s="116" t="s">
        <v>3415</v>
      </c>
      <c r="F2091" s="116" t="s">
        <v>2734</v>
      </c>
      <c r="G2091" s="115" t="s">
        <v>4466</v>
      </c>
      <c r="H2091" s="118" t="s">
        <v>4459</v>
      </c>
      <c r="I2091" s="118" t="s">
        <v>2619</v>
      </c>
    </row>
    <row r="2092" spans="1:9" x14ac:dyDescent="0.2">
      <c r="A2092" s="117" t="s">
        <v>10370</v>
      </c>
      <c r="B2092" s="131" t="s">
        <v>10370</v>
      </c>
      <c r="C2092" s="117" t="s">
        <v>885</v>
      </c>
      <c r="D2092" s="116" t="s">
        <v>10357</v>
      </c>
      <c r="E2092" s="116" t="s">
        <v>2660</v>
      </c>
      <c r="F2092" s="116" t="s">
        <v>2734</v>
      </c>
      <c r="G2092" s="115" t="s">
        <v>10369</v>
      </c>
      <c r="H2092" s="118" t="s">
        <v>10371</v>
      </c>
      <c r="I2092" s="118" t="s">
        <v>2619</v>
      </c>
    </row>
    <row r="2093" spans="1:9" x14ac:dyDescent="0.2">
      <c r="A2093" s="117" t="s">
        <v>4530</v>
      </c>
      <c r="B2093" s="131" t="s">
        <v>4530</v>
      </c>
      <c r="C2093" s="117" t="s">
        <v>1391</v>
      </c>
      <c r="D2093" s="116" t="s">
        <v>4524</v>
      </c>
      <c r="E2093" s="116" t="s">
        <v>3415</v>
      </c>
      <c r="F2093" s="116" t="s">
        <v>2641</v>
      </c>
      <c r="G2093" s="115" t="s">
        <v>4529</v>
      </c>
      <c r="H2093" s="118" t="s">
        <v>4526</v>
      </c>
      <c r="I2093" s="118" t="s">
        <v>2619</v>
      </c>
    </row>
    <row r="2094" spans="1:9" x14ac:dyDescent="0.2">
      <c r="A2094" s="117" t="s">
        <v>13122</v>
      </c>
      <c r="B2094" s="131" t="s">
        <v>13122</v>
      </c>
      <c r="C2094" s="117" t="s">
        <v>1386</v>
      </c>
      <c r="D2094" s="116" t="s">
        <v>13111</v>
      </c>
      <c r="E2094" s="116" t="s">
        <v>3116</v>
      </c>
      <c r="F2094" s="116" t="s">
        <v>2641</v>
      </c>
      <c r="G2094" s="115" t="s">
        <v>13121</v>
      </c>
      <c r="H2094" s="118" t="s">
        <v>13116</v>
      </c>
      <c r="I2094" s="118" t="s">
        <v>2619</v>
      </c>
    </row>
    <row r="2095" spans="1:9" x14ac:dyDescent="0.2">
      <c r="A2095" s="117" t="s">
        <v>4006</v>
      </c>
      <c r="B2095" s="131" t="s">
        <v>4006</v>
      </c>
      <c r="C2095" s="117" t="s">
        <v>1369</v>
      </c>
      <c r="D2095" s="116" t="s">
        <v>4002</v>
      </c>
      <c r="E2095" s="116" t="s">
        <v>3415</v>
      </c>
      <c r="F2095" s="116" t="s">
        <v>2638</v>
      </c>
      <c r="G2095" s="115" t="s">
        <v>4005</v>
      </c>
      <c r="I2095" s="118" t="s">
        <v>2619</v>
      </c>
    </row>
    <row r="2096" spans="1:9" x14ac:dyDescent="0.2">
      <c r="A2096" s="117" t="s">
        <v>5927</v>
      </c>
      <c r="B2096" s="131" t="s">
        <v>5927</v>
      </c>
      <c r="C2096" s="117" t="s">
        <v>1341</v>
      </c>
      <c r="D2096" s="116" t="s">
        <v>5921</v>
      </c>
      <c r="E2096" s="116" t="s">
        <v>3415</v>
      </c>
      <c r="F2096" s="116" t="s">
        <v>2623</v>
      </c>
      <c r="G2096" s="115" t="s">
        <v>5926</v>
      </c>
      <c r="H2096" s="118" t="s">
        <v>5923</v>
      </c>
      <c r="I2096" s="118" t="s">
        <v>2619</v>
      </c>
    </row>
    <row r="2097" spans="1:9" x14ac:dyDescent="0.2">
      <c r="A2097" s="117" t="s">
        <v>13572</v>
      </c>
      <c r="B2097" s="131" t="s">
        <v>13572</v>
      </c>
      <c r="C2097" s="117" t="s">
        <v>1037</v>
      </c>
      <c r="D2097" s="116" t="s">
        <v>13568</v>
      </c>
      <c r="E2097" s="116" t="s">
        <v>3415</v>
      </c>
      <c r="F2097" s="116" t="s">
        <v>2716</v>
      </c>
      <c r="G2097" s="115" t="s">
        <v>13571</v>
      </c>
      <c r="H2097" s="118" t="s">
        <v>13570</v>
      </c>
      <c r="I2097" s="118" t="s">
        <v>2619</v>
      </c>
    </row>
    <row r="2098" spans="1:9" x14ac:dyDescent="0.2">
      <c r="A2098" s="117" t="s">
        <v>4008</v>
      </c>
      <c r="B2098" s="131" t="s">
        <v>4008</v>
      </c>
      <c r="C2098" s="117" t="s">
        <v>1369</v>
      </c>
      <c r="D2098" s="116" t="s">
        <v>4002</v>
      </c>
      <c r="E2098" s="116" t="s">
        <v>3415</v>
      </c>
      <c r="F2098" s="116" t="s">
        <v>2623</v>
      </c>
      <c r="G2098" s="115" t="s">
        <v>4007</v>
      </c>
      <c r="H2098" s="118" t="s">
        <v>4009</v>
      </c>
      <c r="I2098" s="118" t="s">
        <v>2619</v>
      </c>
    </row>
    <row r="2099" spans="1:9" x14ac:dyDescent="0.2">
      <c r="A2099" s="117" t="s">
        <v>4532</v>
      </c>
      <c r="B2099" s="131" t="s">
        <v>4532</v>
      </c>
      <c r="C2099" s="117" t="s">
        <v>1391</v>
      </c>
      <c r="D2099" s="116" t="s">
        <v>4524</v>
      </c>
      <c r="E2099" s="116" t="s">
        <v>3415</v>
      </c>
      <c r="F2099" s="116" t="s">
        <v>2653</v>
      </c>
      <c r="G2099" s="115" t="s">
        <v>4531</v>
      </c>
      <c r="H2099" s="118" t="s">
        <v>4526</v>
      </c>
      <c r="I2099" s="118" t="s">
        <v>2619</v>
      </c>
    </row>
    <row r="2100" spans="1:9" x14ac:dyDescent="0.2">
      <c r="A2100" s="117" t="s">
        <v>4355</v>
      </c>
      <c r="B2100" s="131" t="s">
        <v>4355</v>
      </c>
      <c r="C2100" s="117" t="s">
        <v>1207</v>
      </c>
      <c r="D2100" s="116" t="s">
        <v>4354</v>
      </c>
      <c r="E2100" s="116" t="s">
        <v>3091</v>
      </c>
      <c r="F2100" s="116" t="s">
        <v>2615</v>
      </c>
      <c r="G2100" s="115" t="s">
        <v>357</v>
      </c>
      <c r="H2100" s="118" t="s">
        <v>4356</v>
      </c>
      <c r="I2100" s="118" t="s">
        <v>2619</v>
      </c>
    </row>
    <row r="2101" spans="1:9" x14ac:dyDescent="0.2">
      <c r="A2101" s="117" t="s">
        <v>4367</v>
      </c>
      <c r="B2101" s="131" t="s">
        <v>4367</v>
      </c>
      <c r="C2101" s="117" t="s">
        <v>1207</v>
      </c>
      <c r="D2101" s="116" t="s">
        <v>4354</v>
      </c>
      <c r="E2101" s="116" t="s">
        <v>3091</v>
      </c>
      <c r="F2101" s="116" t="s">
        <v>3022</v>
      </c>
      <c r="G2101" s="115" t="s">
        <v>4366</v>
      </c>
      <c r="H2101" s="118" t="s">
        <v>4368</v>
      </c>
      <c r="I2101" s="118" t="s">
        <v>2619</v>
      </c>
    </row>
    <row r="2102" spans="1:9" x14ac:dyDescent="0.2">
      <c r="A2102" s="117" t="s">
        <v>4358</v>
      </c>
      <c r="B2102" s="131" t="s">
        <v>4358</v>
      </c>
      <c r="C2102" s="117" t="s">
        <v>1207</v>
      </c>
      <c r="D2102" s="116" t="s">
        <v>4354</v>
      </c>
      <c r="E2102" s="116" t="s">
        <v>3091</v>
      </c>
      <c r="F2102" s="116" t="s">
        <v>2620</v>
      </c>
      <c r="G2102" s="115" t="s">
        <v>4357</v>
      </c>
      <c r="H2102" s="118" t="s">
        <v>4359</v>
      </c>
      <c r="I2102" s="118" t="s">
        <v>2619</v>
      </c>
    </row>
    <row r="2103" spans="1:9" x14ac:dyDescent="0.2">
      <c r="A2103" s="117" t="s">
        <v>4364</v>
      </c>
      <c r="B2103" s="131" t="s">
        <v>4364</v>
      </c>
      <c r="C2103" s="117" t="s">
        <v>1207</v>
      </c>
      <c r="D2103" s="116" t="s">
        <v>4354</v>
      </c>
      <c r="E2103" s="116" t="s">
        <v>3091</v>
      </c>
      <c r="F2103" s="116" t="s">
        <v>2663</v>
      </c>
      <c r="G2103" s="115" t="s">
        <v>4363</v>
      </c>
      <c r="H2103" s="118" t="s">
        <v>4365</v>
      </c>
      <c r="I2103" s="118" t="s">
        <v>2619</v>
      </c>
    </row>
    <row r="2104" spans="1:9" x14ac:dyDescent="0.2">
      <c r="A2104" s="117" t="s">
        <v>4361</v>
      </c>
      <c r="B2104" s="131" t="s">
        <v>4361</v>
      </c>
      <c r="C2104" s="117" t="s">
        <v>1207</v>
      </c>
      <c r="D2104" s="116" t="s">
        <v>4354</v>
      </c>
      <c r="E2104" s="116" t="s">
        <v>3091</v>
      </c>
      <c r="F2104" s="116" t="s">
        <v>2722</v>
      </c>
      <c r="G2104" s="115" t="s">
        <v>4360</v>
      </c>
      <c r="H2104" s="118" t="s">
        <v>4362</v>
      </c>
      <c r="I2104" s="118" t="s">
        <v>2619</v>
      </c>
    </row>
    <row r="2105" spans="1:9" x14ac:dyDescent="0.2">
      <c r="A2105" s="117" t="s">
        <v>8953</v>
      </c>
      <c r="B2105" s="131" t="s">
        <v>8953</v>
      </c>
      <c r="C2105" s="117" t="s">
        <v>14383</v>
      </c>
      <c r="D2105" s="116" t="s">
        <v>8944</v>
      </c>
      <c r="E2105" s="116" t="s">
        <v>2614</v>
      </c>
      <c r="F2105" s="116" t="s">
        <v>2716</v>
      </c>
      <c r="G2105" s="115" t="s">
        <v>8952</v>
      </c>
      <c r="H2105" s="118" t="s">
        <v>8947</v>
      </c>
      <c r="I2105" s="118" t="s">
        <v>2619</v>
      </c>
    </row>
    <row r="2106" spans="1:9" x14ac:dyDescent="0.2">
      <c r="A2106" s="117" t="s">
        <v>5413</v>
      </c>
      <c r="B2106" s="131" t="s">
        <v>5413</v>
      </c>
      <c r="C2106" s="117" t="s">
        <v>1474</v>
      </c>
      <c r="D2106" s="116" t="s">
        <v>5409</v>
      </c>
      <c r="E2106" s="116" t="s">
        <v>3415</v>
      </c>
      <c r="F2106" s="116" t="s">
        <v>2666</v>
      </c>
      <c r="G2106" s="115" t="s">
        <v>5412</v>
      </c>
      <c r="H2106" s="118" t="s">
        <v>5411</v>
      </c>
      <c r="I2106" s="118" t="s">
        <v>2619</v>
      </c>
    </row>
    <row r="2107" spans="1:9" x14ac:dyDescent="0.2">
      <c r="A2107" s="117" t="s">
        <v>3405</v>
      </c>
      <c r="B2107" s="131" t="s">
        <v>3405</v>
      </c>
      <c r="C2107" s="117" t="s">
        <v>1662</v>
      </c>
      <c r="D2107" s="116" t="s">
        <v>3383</v>
      </c>
      <c r="E2107" s="116" t="s">
        <v>3116</v>
      </c>
      <c r="F2107" s="116" t="s">
        <v>3103</v>
      </c>
      <c r="G2107" s="115" t="s">
        <v>3404</v>
      </c>
      <c r="H2107" s="118" t="s">
        <v>3385</v>
      </c>
      <c r="I2107" s="118" t="s">
        <v>2619</v>
      </c>
    </row>
    <row r="2108" spans="1:9" x14ac:dyDescent="0.2">
      <c r="A2108" s="117" t="s">
        <v>4067</v>
      </c>
      <c r="B2108" s="131" t="s">
        <v>4067</v>
      </c>
      <c r="C2108" s="117" t="s">
        <v>900</v>
      </c>
      <c r="D2108" s="116" t="s">
        <v>4057</v>
      </c>
      <c r="E2108" s="116" t="s">
        <v>3415</v>
      </c>
      <c r="F2108" s="116" t="s">
        <v>2656</v>
      </c>
      <c r="G2108" s="115" t="s">
        <v>4066</v>
      </c>
      <c r="H2108" s="118" t="s">
        <v>4061</v>
      </c>
      <c r="I2108" s="118" t="s">
        <v>2619</v>
      </c>
    </row>
    <row r="2109" spans="1:9" x14ac:dyDescent="0.2">
      <c r="A2109" s="117" t="s">
        <v>4306</v>
      </c>
      <c r="B2109" s="131" t="s">
        <v>4306</v>
      </c>
      <c r="C2109" s="117" t="s">
        <v>1278</v>
      </c>
      <c r="D2109" s="116" t="s">
        <v>4294</v>
      </c>
      <c r="E2109" s="116" t="s">
        <v>3415</v>
      </c>
      <c r="F2109" s="116" t="s">
        <v>2653</v>
      </c>
      <c r="G2109" s="115" t="s">
        <v>4305</v>
      </c>
      <c r="H2109" s="118" t="s">
        <v>4307</v>
      </c>
      <c r="I2109" s="118" t="s">
        <v>2619</v>
      </c>
    </row>
    <row r="2110" spans="1:9" x14ac:dyDescent="0.2">
      <c r="A2110" s="117" t="s">
        <v>11084</v>
      </c>
      <c r="B2110" s="131" t="s">
        <v>11084</v>
      </c>
      <c r="C2110" s="117" t="s">
        <v>1647</v>
      </c>
      <c r="D2110" s="116" t="s">
        <v>11077</v>
      </c>
      <c r="E2110" s="116" t="s">
        <v>2614</v>
      </c>
      <c r="F2110" s="116" t="s">
        <v>2638</v>
      </c>
      <c r="G2110" s="115" t="s">
        <v>11083</v>
      </c>
      <c r="H2110" s="118" t="s">
        <v>11085</v>
      </c>
      <c r="I2110" s="118" t="s">
        <v>2619</v>
      </c>
    </row>
    <row r="2111" spans="1:9" x14ac:dyDescent="0.2">
      <c r="A2111" s="117" t="s">
        <v>4690</v>
      </c>
      <c r="B2111" s="131" t="s">
        <v>4690</v>
      </c>
      <c r="C2111" s="117" t="s">
        <v>1102</v>
      </c>
      <c r="D2111" s="116" t="s">
        <v>4686</v>
      </c>
      <c r="E2111" s="116" t="s">
        <v>3415</v>
      </c>
      <c r="F2111" s="116" t="s">
        <v>2638</v>
      </c>
      <c r="G2111" s="115" t="s">
        <v>4689</v>
      </c>
      <c r="H2111" s="118" t="s">
        <v>4688</v>
      </c>
      <c r="I2111" s="118" t="s">
        <v>2619</v>
      </c>
    </row>
    <row r="2112" spans="1:9" x14ac:dyDescent="0.2">
      <c r="A2112" s="117" t="s">
        <v>3393</v>
      </c>
      <c r="B2112" s="131" t="s">
        <v>3393</v>
      </c>
      <c r="C2112" s="117" t="s">
        <v>1662</v>
      </c>
      <c r="D2112" s="116" t="s">
        <v>3383</v>
      </c>
      <c r="E2112" s="116" t="s">
        <v>3116</v>
      </c>
      <c r="F2112" s="116" t="s">
        <v>3391</v>
      </c>
      <c r="G2112" s="115" t="s">
        <v>3392</v>
      </c>
      <c r="H2112" s="118" t="s">
        <v>3385</v>
      </c>
      <c r="I2112" s="118" t="s">
        <v>2619</v>
      </c>
    </row>
    <row r="2113" spans="1:9" x14ac:dyDescent="0.2">
      <c r="A2113" s="117" t="s">
        <v>3216</v>
      </c>
      <c r="B2113" s="131" t="s">
        <v>3216</v>
      </c>
      <c r="C2113" s="117" t="s">
        <v>1509</v>
      </c>
      <c r="D2113" s="116" t="s">
        <v>3149</v>
      </c>
      <c r="E2113" s="116" t="s">
        <v>3150</v>
      </c>
      <c r="F2113" s="116" t="s">
        <v>3214</v>
      </c>
      <c r="G2113" s="115" t="s">
        <v>3215</v>
      </c>
      <c r="H2113" s="118" t="s">
        <v>3217</v>
      </c>
      <c r="I2113" s="118" t="s">
        <v>2619</v>
      </c>
    </row>
    <row r="2114" spans="1:9" x14ac:dyDescent="0.2">
      <c r="A2114" s="117" t="s">
        <v>9126</v>
      </c>
      <c r="B2114" s="131" t="s">
        <v>9126</v>
      </c>
      <c r="C2114" s="117" t="s">
        <v>1072</v>
      </c>
      <c r="D2114" s="116" t="s">
        <v>9108</v>
      </c>
      <c r="E2114" s="116" t="s">
        <v>2614</v>
      </c>
      <c r="F2114" s="116" t="s">
        <v>2656</v>
      </c>
      <c r="G2114" s="115" t="s">
        <v>9125</v>
      </c>
      <c r="H2114" s="118" t="s">
        <v>9110</v>
      </c>
      <c r="I2114" s="118" t="s">
        <v>2619</v>
      </c>
    </row>
    <row r="2115" spans="1:9" x14ac:dyDescent="0.2">
      <c r="A2115" s="117" t="s">
        <v>6569</v>
      </c>
      <c r="B2115" s="131" t="s">
        <v>6569</v>
      </c>
      <c r="C2115" s="117" t="s">
        <v>992</v>
      </c>
      <c r="D2115" s="116" t="s">
        <v>6091</v>
      </c>
      <c r="E2115" s="116" t="s">
        <v>3150</v>
      </c>
      <c r="F2115" s="116" t="s">
        <v>6567</v>
      </c>
      <c r="G2115" s="115" t="s">
        <v>6568</v>
      </c>
      <c r="H2115" s="118" t="s">
        <v>6097</v>
      </c>
      <c r="I2115" s="118" t="s">
        <v>2619</v>
      </c>
    </row>
    <row r="2116" spans="1:9" x14ac:dyDescent="0.2">
      <c r="A2116" s="117" t="s">
        <v>8670</v>
      </c>
      <c r="B2116" s="131" t="s">
        <v>8670</v>
      </c>
      <c r="C2116" s="117" t="s">
        <v>1536</v>
      </c>
      <c r="D2116" s="116" t="s">
        <v>8666</v>
      </c>
      <c r="E2116" s="116" t="s">
        <v>3415</v>
      </c>
      <c r="F2116" s="116" t="s">
        <v>3164</v>
      </c>
      <c r="G2116" s="115" t="s">
        <v>8669</v>
      </c>
      <c r="H2116" s="118" t="s">
        <v>8668</v>
      </c>
      <c r="I2116" s="118" t="s">
        <v>2619</v>
      </c>
    </row>
    <row r="2117" spans="1:9" x14ac:dyDescent="0.2">
      <c r="A2117" s="117" t="s">
        <v>2767</v>
      </c>
      <c r="B2117" s="131" t="s">
        <v>2767</v>
      </c>
      <c r="C2117" s="117" t="s">
        <v>1208</v>
      </c>
      <c r="D2117" s="116" t="s">
        <v>2762</v>
      </c>
      <c r="E2117" s="116" t="s">
        <v>2660</v>
      </c>
      <c r="F2117" s="116" t="s">
        <v>2765</v>
      </c>
      <c r="G2117" s="115" t="s">
        <v>2766</v>
      </c>
      <c r="H2117" s="118" t="s">
        <v>2764</v>
      </c>
      <c r="I2117" s="118" t="s">
        <v>2619</v>
      </c>
    </row>
    <row r="2118" spans="1:9" x14ac:dyDescent="0.2">
      <c r="A2118" s="117" t="s">
        <v>2770</v>
      </c>
      <c r="B2118" s="131" t="s">
        <v>2770</v>
      </c>
      <c r="C2118" s="117" t="s">
        <v>1208</v>
      </c>
      <c r="D2118" s="116" t="s">
        <v>2762</v>
      </c>
      <c r="E2118" s="116" t="s">
        <v>2660</v>
      </c>
      <c r="F2118" s="116" t="s">
        <v>2768</v>
      </c>
      <c r="G2118" s="115" t="s">
        <v>2769</v>
      </c>
      <c r="H2118" s="118" t="s">
        <v>2764</v>
      </c>
      <c r="I2118" s="118" t="s">
        <v>2619</v>
      </c>
    </row>
    <row r="2119" spans="1:9" x14ac:dyDescent="0.2">
      <c r="A2119" s="117" t="s">
        <v>2763</v>
      </c>
      <c r="B2119" s="131" t="s">
        <v>2763</v>
      </c>
      <c r="C2119" s="117" t="s">
        <v>1208</v>
      </c>
      <c r="D2119" s="116" t="s">
        <v>2762</v>
      </c>
      <c r="E2119" s="116" t="s">
        <v>2660</v>
      </c>
      <c r="F2119" s="116" t="s">
        <v>2615</v>
      </c>
      <c r="G2119" s="115" t="s">
        <v>358</v>
      </c>
      <c r="H2119" s="118" t="s">
        <v>2764</v>
      </c>
      <c r="I2119" s="118" t="s">
        <v>2619</v>
      </c>
    </row>
    <row r="2120" spans="1:9" x14ac:dyDescent="0.2">
      <c r="A2120" s="117" t="s">
        <v>7043</v>
      </c>
      <c r="B2120" s="131" t="s">
        <v>7043</v>
      </c>
      <c r="C2120" s="117" t="s">
        <v>992</v>
      </c>
      <c r="D2120" s="116" t="s">
        <v>6091</v>
      </c>
      <c r="E2120" s="116" t="s">
        <v>3150</v>
      </c>
      <c r="F2120" s="116" t="s">
        <v>7041</v>
      </c>
      <c r="G2120" s="115" t="s">
        <v>7042</v>
      </c>
      <c r="H2120" s="118" t="s">
        <v>6097</v>
      </c>
      <c r="I2120" s="118" t="s">
        <v>2619</v>
      </c>
    </row>
    <row r="2121" spans="1:9" x14ac:dyDescent="0.2">
      <c r="A2121" s="117" t="s">
        <v>13275</v>
      </c>
      <c r="B2121" s="131" t="s">
        <v>13275</v>
      </c>
      <c r="C2121" s="117" t="s">
        <v>1061</v>
      </c>
      <c r="D2121" s="116" t="s">
        <v>13251</v>
      </c>
      <c r="E2121" s="116" t="s">
        <v>2660</v>
      </c>
      <c r="F2121" s="116" t="s">
        <v>3234</v>
      </c>
      <c r="G2121" s="115" t="s">
        <v>13274</v>
      </c>
      <c r="H2121" s="118" t="s">
        <v>13268</v>
      </c>
      <c r="I2121" s="118" t="s">
        <v>2619</v>
      </c>
    </row>
    <row r="2122" spans="1:9" x14ac:dyDescent="0.2">
      <c r="A2122" s="117" t="s">
        <v>4868</v>
      </c>
      <c r="B2122" s="131" t="s">
        <v>4868</v>
      </c>
      <c r="C2122" s="117" t="s">
        <v>1186</v>
      </c>
      <c r="D2122" s="116" t="s">
        <v>4865</v>
      </c>
      <c r="E2122" s="116" t="s">
        <v>3415</v>
      </c>
      <c r="F2122" s="116" t="s">
        <v>2666</v>
      </c>
      <c r="G2122" s="115" t="s">
        <v>4867</v>
      </c>
      <c r="H2122" s="118" t="s">
        <v>4869</v>
      </c>
      <c r="I2122" s="118" t="s">
        <v>2619</v>
      </c>
    </row>
    <row r="2123" spans="1:9" x14ac:dyDescent="0.2">
      <c r="A2123" s="117" t="s">
        <v>7920</v>
      </c>
      <c r="B2123" s="131" t="s">
        <v>7920</v>
      </c>
      <c r="C2123" s="117" t="s">
        <v>992</v>
      </c>
      <c r="D2123" s="116" t="s">
        <v>6091</v>
      </c>
      <c r="E2123" s="116" t="s">
        <v>3150</v>
      </c>
      <c r="F2123" s="116" t="s">
        <v>7918</v>
      </c>
      <c r="G2123" s="115" t="s">
        <v>7919</v>
      </c>
      <c r="H2123" s="118" t="s">
        <v>6097</v>
      </c>
      <c r="I2123" s="118" t="s">
        <v>2619</v>
      </c>
    </row>
    <row r="2124" spans="1:9" x14ac:dyDescent="0.2">
      <c r="A2124" s="117" t="s">
        <v>8205</v>
      </c>
      <c r="B2124" s="131" t="s">
        <v>8205</v>
      </c>
      <c r="C2124" s="117" t="s">
        <v>1554</v>
      </c>
      <c r="D2124" s="116" t="s">
        <v>8197</v>
      </c>
      <c r="E2124" s="116" t="s">
        <v>2614</v>
      </c>
      <c r="F2124" s="116" t="s">
        <v>2716</v>
      </c>
      <c r="G2124" s="115" t="s">
        <v>8204</v>
      </c>
      <c r="H2124" s="118" t="s">
        <v>8199</v>
      </c>
      <c r="I2124" s="118" t="s">
        <v>2619</v>
      </c>
    </row>
    <row r="2125" spans="1:9" x14ac:dyDescent="0.2">
      <c r="A2125" s="117" t="s">
        <v>14314</v>
      </c>
      <c r="B2125" s="131" t="s">
        <v>14314</v>
      </c>
      <c r="C2125" s="117" t="s">
        <v>1626</v>
      </c>
      <c r="D2125" s="116" t="s">
        <v>14280</v>
      </c>
      <c r="E2125" s="116" t="s">
        <v>2614</v>
      </c>
      <c r="F2125" s="116" t="s">
        <v>3103</v>
      </c>
      <c r="G2125" s="115" t="s">
        <v>14313</v>
      </c>
      <c r="H2125" s="118" t="s">
        <v>14282</v>
      </c>
      <c r="I2125" s="118" t="s">
        <v>2619</v>
      </c>
    </row>
    <row r="2126" spans="1:9" x14ac:dyDescent="0.2">
      <c r="A2126" s="117" t="s">
        <v>7046</v>
      </c>
      <c r="B2126" s="131" t="s">
        <v>7046</v>
      </c>
      <c r="C2126" s="117" t="s">
        <v>992</v>
      </c>
      <c r="D2126" s="116" t="s">
        <v>6091</v>
      </c>
      <c r="E2126" s="116" t="s">
        <v>3150</v>
      </c>
      <c r="F2126" s="116" t="s">
        <v>7044</v>
      </c>
      <c r="G2126" s="115" t="s">
        <v>7045</v>
      </c>
      <c r="H2126" s="118" t="s">
        <v>6097</v>
      </c>
      <c r="I2126" s="118" t="s">
        <v>2619</v>
      </c>
    </row>
    <row r="2127" spans="1:9" x14ac:dyDescent="0.2">
      <c r="A2127" s="117" t="s">
        <v>3351</v>
      </c>
      <c r="B2127" s="131" t="s">
        <v>3351</v>
      </c>
      <c r="C2127" s="117" t="s">
        <v>1412</v>
      </c>
      <c r="D2127" s="116" t="s">
        <v>3333</v>
      </c>
      <c r="E2127" s="116" t="s">
        <v>3116</v>
      </c>
      <c r="F2127" s="116" t="s">
        <v>2716</v>
      </c>
      <c r="G2127" s="115" t="s">
        <v>3350</v>
      </c>
      <c r="H2127" s="118" t="s">
        <v>3336</v>
      </c>
      <c r="I2127" s="118" t="s">
        <v>2619</v>
      </c>
    </row>
    <row r="2128" spans="1:9" x14ac:dyDescent="0.2">
      <c r="A2128" s="117" t="s">
        <v>4096</v>
      </c>
      <c r="B2128" s="131" t="s">
        <v>4096</v>
      </c>
      <c r="C2128" s="117" t="s">
        <v>1302</v>
      </c>
      <c r="D2128" s="116" t="s">
        <v>4089</v>
      </c>
      <c r="E2128" s="116" t="s">
        <v>3415</v>
      </c>
      <c r="F2128" s="116" t="s">
        <v>2716</v>
      </c>
      <c r="G2128" s="115" t="s">
        <v>3350</v>
      </c>
      <c r="H2128" s="118" t="s">
        <v>4091</v>
      </c>
      <c r="I2128" s="118" t="s">
        <v>2619</v>
      </c>
    </row>
    <row r="2129" spans="1:9" x14ac:dyDescent="0.2">
      <c r="A2129" s="117" t="s">
        <v>13453</v>
      </c>
      <c r="B2129" s="131" t="s">
        <v>13453</v>
      </c>
      <c r="C2129" s="117" t="s">
        <v>1569</v>
      </c>
      <c r="D2129" s="116" t="s">
        <v>13433</v>
      </c>
      <c r="E2129" s="116" t="s">
        <v>3150</v>
      </c>
      <c r="F2129" s="116" t="s">
        <v>2818</v>
      </c>
      <c r="G2129" s="115" t="s">
        <v>3350</v>
      </c>
      <c r="H2129" s="118" t="s">
        <v>13454</v>
      </c>
      <c r="I2129" s="118" t="s">
        <v>2619</v>
      </c>
    </row>
    <row r="2130" spans="1:9" x14ac:dyDescent="0.2">
      <c r="A2130" s="117" t="s">
        <v>12974</v>
      </c>
      <c r="B2130" s="131" t="s">
        <v>12974</v>
      </c>
      <c r="C2130" s="117" t="s">
        <v>1327</v>
      </c>
      <c r="D2130" s="116" t="s">
        <v>12951</v>
      </c>
      <c r="E2130" s="116" t="s">
        <v>2660</v>
      </c>
      <c r="F2130" s="116" t="s">
        <v>3620</v>
      </c>
      <c r="G2130" s="115" t="s">
        <v>12973</v>
      </c>
      <c r="H2130" s="118" t="s">
        <v>12953</v>
      </c>
      <c r="I2130" s="118" t="s">
        <v>2619</v>
      </c>
    </row>
    <row r="2131" spans="1:9" x14ac:dyDescent="0.2">
      <c r="A2131" s="117" t="s">
        <v>3578</v>
      </c>
      <c r="B2131" s="131" t="s">
        <v>3578</v>
      </c>
      <c r="C2131" s="117" t="s">
        <v>1532</v>
      </c>
      <c r="D2131" s="116" t="s">
        <v>3574</v>
      </c>
      <c r="E2131" s="116" t="s">
        <v>3116</v>
      </c>
      <c r="F2131" s="116" t="s">
        <v>2638</v>
      </c>
      <c r="G2131" s="115" t="s">
        <v>3577</v>
      </c>
      <c r="H2131" s="118" t="s">
        <v>3576</v>
      </c>
      <c r="I2131" s="118" t="s">
        <v>2619</v>
      </c>
    </row>
    <row r="2132" spans="1:9" x14ac:dyDescent="0.2">
      <c r="A2132" s="117" t="s">
        <v>14292</v>
      </c>
      <c r="B2132" s="131" t="s">
        <v>14292</v>
      </c>
      <c r="C2132" s="117" t="s">
        <v>1626</v>
      </c>
      <c r="D2132" s="116" t="s">
        <v>14280</v>
      </c>
      <c r="E2132" s="116" t="s">
        <v>2614</v>
      </c>
      <c r="F2132" s="116" t="s">
        <v>2886</v>
      </c>
      <c r="G2132" s="115" t="s">
        <v>14291</v>
      </c>
      <c r="H2132" s="118" t="s">
        <v>14293</v>
      </c>
      <c r="I2132" s="118" t="s">
        <v>2619</v>
      </c>
    </row>
    <row r="2133" spans="1:9" x14ac:dyDescent="0.2">
      <c r="A2133" s="117" t="s">
        <v>3826</v>
      </c>
      <c r="B2133" s="131" t="s">
        <v>3826</v>
      </c>
      <c r="C2133" s="117" t="s">
        <v>1550</v>
      </c>
      <c r="D2133" s="116" t="s">
        <v>3816</v>
      </c>
      <c r="E2133" s="116" t="s">
        <v>3415</v>
      </c>
      <c r="F2133" s="116" t="s">
        <v>2669</v>
      </c>
      <c r="G2133" s="115" t="s">
        <v>3825</v>
      </c>
      <c r="H2133" s="118" t="s">
        <v>3827</v>
      </c>
      <c r="I2133" s="118" t="s">
        <v>2619</v>
      </c>
    </row>
    <row r="2134" spans="1:9" x14ac:dyDescent="0.2">
      <c r="A2134" s="117" t="s">
        <v>9250</v>
      </c>
      <c r="B2134" s="131" t="s">
        <v>9250</v>
      </c>
      <c r="C2134" s="117" t="s">
        <v>1209</v>
      </c>
      <c r="D2134" s="116" t="s">
        <v>9249</v>
      </c>
      <c r="E2134" s="116" t="s">
        <v>3116</v>
      </c>
      <c r="F2134" s="116" t="s">
        <v>2615</v>
      </c>
      <c r="G2134" s="115" t="s">
        <v>359</v>
      </c>
      <c r="H2134" s="118" t="s">
        <v>9251</v>
      </c>
      <c r="I2134" s="118" t="s">
        <v>2619</v>
      </c>
    </row>
    <row r="2135" spans="1:9" x14ac:dyDescent="0.2">
      <c r="A2135" s="117" t="s">
        <v>5774</v>
      </c>
      <c r="B2135" s="131" t="s">
        <v>5774</v>
      </c>
      <c r="C2135" s="117" t="s">
        <v>1210</v>
      </c>
      <c r="D2135" s="116" t="s">
        <v>5768</v>
      </c>
      <c r="E2135" s="116" t="s">
        <v>2614</v>
      </c>
      <c r="F2135" s="116" t="s">
        <v>2666</v>
      </c>
      <c r="G2135" s="115" t="s">
        <v>5773</v>
      </c>
      <c r="H2135" s="118" t="s">
        <v>5770</v>
      </c>
      <c r="I2135" s="118" t="s">
        <v>2619</v>
      </c>
    </row>
    <row r="2136" spans="1:9" x14ac:dyDescent="0.2">
      <c r="A2136" s="117" t="s">
        <v>5769</v>
      </c>
      <c r="B2136" s="131" t="s">
        <v>5769</v>
      </c>
      <c r="C2136" s="117" t="s">
        <v>1210</v>
      </c>
      <c r="D2136" s="116" t="s">
        <v>5768</v>
      </c>
      <c r="E2136" s="116" t="s">
        <v>2614</v>
      </c>
      <c r="F2136" s="116" t="s">
        <v>2615</v>
      </c>
      <c r="G2136" s="115" t="s">
        <v>360</v>
      </c>
      <c r="H2136" s="118" t="s">
        <v>5770</v>
      </c>
      <c r="I2136" s="118" t="s">
        <v>2619</v>
      </c>
    </row>
    <row r="2137" spans="1:9" x14ac:dyDescent="0.2">
      <c r="A2137" s="117" t="s">
        <v>9253</v>
      </c>
      <c r="B2137" s="131" t="s">
        <v>9253</v>
      </c>
      <c r="C2137" s="117" t="s">
        <v>1209</v>
      </c>
      <c r="D2137" s="116" t="s">
        <v>9249</v>
      </c>
      <c r="E2137" s="116" t="s">
        <v>3116</v>
      </c>
      <c r="F2137" s="116" t="s">
        <v>2716</v>
      </c>
      <c r="G2137" s="115" t="s">
        <v>9252</v>
      </c>
      <c r="I2137" s="118" t="s">
        <v>2619</v>
      </c>
    </row>
    <row r="2138" spans="1:9" x14ac:dyDescent="0.2">
      <c r="A2138" s="117" t="s">
        <v>8852</v>
      </c>
      <c r="B2138" s="131" t="s">
        <v>8852</v>
      </c>
      <c r="C2138" s="117" t="s">
        <v>14382</v>
      </c>
      <c r="D2138" s="116" t="s">
        <v>8835</v>
      </c>
      <c r="E2138" s="116" t="s">
        <v>3116</v>
      </c>
      <c r="F2138" s="116" t="s">
        <v>2674</v>
      </c>
      <c r="G2138" s="115" t="s">
        <v>8851</v>
      </c>
      <c r="I2138" s="118" t="s">
        <v>2619</v>
      </c>
    </row>
    <row r="2139" spans="1:9" x14ac:dyDescent="0.2">
      <c r="A2139" s="117" t="s">
        <v>3332</v>
      </c>
      <c r="B2139" s="131" t="s">
        <v>3332</v>
      </c>
      <c r="C2139" s="117" t="s">
        <v>1674</v>
      </c>
      <c r="D2139" s="116" t="s">
        <v>3322</v>
      </c>
      <c r="E2139" s="116" t="s">
        <v>2614</v>
      </c>
      <c r="F2139" s="116" t="s">
        <v>2734</v>
      </c>
      <c r="G2139" s="115" t="s">
        <v>3331</v>
      </c>
      <c r="H2139" s="118" t="s">
        <v>3324</v>
      </c>
      <c r="I2139" s="118" t="s">
        <v>2619</v>
      </c>
    </row>
    <row r="2140" spans="1:9" x14ac:dyDescent="0.2">
      <c r="A2140" s="117" t="s">
        <v>9308</v>
      </c>
      <c r="B2140" s="131" t="s">
        <v>9308</v>
      </c>
      <c r="C2140" s="117" t="s">
        <v>949</v>
      </c>
      <c r="D2140" s="116" t="s">
        <v>9300</v>
      </c>
      <c r="E2140" s="116" t="s">
        <v>2614</v>
      </c>
      <c r="F2140" s="116" t="s">
        <v>2734</v>
      </c>
      <c r="G2140" s="115" t="s">
        <v>9307</v>
      </c>
      <c r="H2140" s="118" t="s">
        <v>9302</v>
      </c>
      <c r="I2140" s="118" t="s">
        <v>2619</v>
      </c>
    </row>
    <row r="2141" spans="1:9" x14ac:dyDescent="0.2">
      <c r="A2141" s="117" t="s">
        <v>8943</v>
      </c>
      <c r="B2141" s="131" t="s">
        <v>8943</v>
      </c>
      <c r="C2141" s="117" t="s">
        <v>1015</v>
      </c>
      <c r="D2141" s="116" t="s">
        <v>8909</v>
      </c>
      <c r="E2141" s="116" t="s">
        <v>2614</v>
      </c>
      <c r="F2141" s="116" t="s">
        <v>3022</v>
      </c>
      <c r="G2141" s="115" t="s">
        <v>8942</v>
      </c>
      <c r="H2141" s="118" t="s">
        <v>8911</v>
      </c>
      <c r="I2141" s="118" t="s">
        <v>2619</v>
      </c>
    </row>
    <row r="2142" spans="1:9" x14ac:dyDescent="0.2">
      <c r="A2142" s="117" t="s">
        <v>12979</v>
      </c>
      <c r="B2142" s="131" t="s">
        <v>12979</v>
      </c>
      <c r="C2142" s="117" t="s">
        <v>1327</v>
      </c>
      <c r="D2142" s="116" t="s">
        <v>12951</v>
      </c>
      <c r="E2142" s="116" t="s">
        <v>2660</v>
      </c>
      <c r="F2142" s="116" t="s">
        <v>12977</v>
      </c>
      <c r="G2142" s="115" t="s">
        <v>12978</v>
      </c>
      <c r="H2142" s="118" t="s">
        <v>12980</v>
      </c>
      <c r="I2142" s="118" t="s">
        <v>2619</v>
      </c>
    </row>
    <row r="2143" spans="1:9" x14ac:dyDescent="0.2">
      <c r="A2143" s="117" t="s">
        <v>4207</v>
      </c>
      <c r="B2143" s="131" t="s">
        <v>4207</v>
      </c>
      <c r="C2143" s="117" t="s">
        <v>901</v>
      </c>
      <c r="D2143" s="116" t="s">
        <v>4198</v>
      </c>
      <c r="E2143" s="116" t="s">
        <v>3415</v>
      </c>
      <c r="F2143" s="116" t="s">
        <v>2641</v>
      </c>
      <c r="G2143" s="115" t="s">
        <v>4206</v>
      </c>
      <c r="H2143" s="118" t="s">
        <v>4200</v>
      </c>
      <c r="I2143" s="118" t="s">
        <v>2619</v>
      </c>
    </row>
    <row r="2144" spans="1:9" x14ac:dyDescent="0.2">
      <c r="A2144" s="117" t="s">
        <v>5031</v>
      </c>
      <c r="B2144" s="131" t="s">
        <v>5031</v>
      </c>
      <c r="C2144" s="117" t="s">
        <v>983</v>
      </c>
      <c r="D2144" s="116" t="s">
        <v>5016</v>
      </c>
      <c r="E2144" s="116" t="s">
        <v>3415</v>
      </c>
      <c r="F2144" s="116" t="s">
        <v>3103</v>
      </c>
      <c r="G2144" s="115" t="s">
        <v>4206</v>
      </c>
      <c r="H2144" s="118" t="s">
        <v>5023</v>
      </c>
      <c r="I2144" s="118" t="s">
        <v>2619</v>
      </c>
    </row>
    <row r="2145" spans="1:9" x14ac:dyDescent="0.2">
      <c r="A2145" s="117" t="s">
        <v>5517</v>
      </c>
      <c r="B2145" s="131" t="s">
        <v>5517</v>
      </c>
      <c r="C2145" s="117" t="s">
        <v>979</v>
      </c>
      <c r="D2145" s="116" t="s">
        <v>5508</v>
      </c>
      <c r="E2145" s="116" t="s">
        <v>2614</v>
      </c>
      <c r="F2145" s="116" t="s">
        <v>2669</v>
      </c>
      <c r="G2145" s="115" t="s">
        <v>4206</v>
      </c>
      <c r="H2145" s="118" t="s">
        <v>5510</v>
      </c>
      <c r="I2145" s="118" t="s">
        <v>2619</v>
      </c>
    </row>
    <row r="2146" spans="1:9" x14ac:dyDescent="0.2">
      <c r="A2146" s="117" t="s">
        <v>8154</v>
      </c>
      <c r="B2146" s="131" t="s">
        <v>8154</v>
      </c>
      <c r="C2146" s="117" t="s">
        <v>1030</v>
      </c>
      <c r="D2146" s="116" t="s">
        <v>8143</v>
      </c>
      <c r="E2146" s="116" t="s">
        <v>2614</v>
      </c>
      <c r="F2146" s="116" t="s">
        <v>2734</v>
      </c>
      <c r="G2146" s="115" t="s">
        <v>4206</v>
      </c>
      <c r="H2146" s="118" t="s">
        <v>8148</v>
      </c>
      <c r="I2146" s="118" t="s">
        <v>2619</v>
      </c>
    </row>
    <row r="2147" spans="1:9" x14ac:dyDescent="0.2">
      <c r="A2147" s="117" t="s">
        <v>9127</v>
      </c>
      <c r="B2147" s="131" t="s">
        <v>9127</v>
      </c>
      <c r="C2147" s="117" t="s">
        <v>1072</v>
      </c>
      <c r="D2147" s="116" t="s">
        <v>9108</v>
      </c>
      <c r="E2147" s="116" t="s">
        <v>2614</v>
      </c>
      <c r="F2147" s="116" t="s">
        <v>2644</v>
      </c>
      <c r="G2147" s="115" t="s">
        <v>4206</v>
      </c>
      <c r="H2147" s="118" t="s">
        <v>9110</v>
      </c>
      <c r="I2147" s="118" t="s">
        <v>2619</v>
      </c>
    </row>
    <row r="2148" spans="1:9" x14ac:dyDescent="0.2">
      <c r="A2148" s="117" t="s">
        <v>9425</v>
      </c>
      <c r="B2148" s="131" t="s">
        <v>9425</v>
      </c>
      <c r="C2148" s="117" t="s">
        <v>1299</v>
      </c>
      <c r="D2148" s="116" t="s">
        <v>9416</v>
      </c>
      <c r="E2148" s="116" t="s">
        <v>2614</v>
      </c>
      <c r="F2148" s="116" t="s">
        <v>2716</v>
      </c>
      <c r="G2148" s="115" t="s">
        <v>4206</v>
      </c>
      <c r="H2148" s="118" t="s">
        <v>9426</v>
      </c>
      <c r="I2148" s="118" t="s">
        <v>2619</v>
      </c>
    </row>
    <row r="2149" spans="1:9" x14ac:dyDescent="0.2">
      <c r="A2149" s="117" t="s">
        <v>9452</v>
      </c>
      <c r="B2149" s="131" t="s">
        <v>9452</v>
      </c>
      <c r="C2149" s="117" t="s">
        <v>1213</v>
      </c>
      <c r="D2149" s="116" t="s">
        <v>9446</v>
      </c>
      <c r="E2149" s="116" t="s">
        <v>2614</v>
      </c>
      <c r="F2149" s="116" t="s">
        <v>2641</v>
      </c>
      <c r="G2149" s="115" t="s">
        <v>4206</v>
      </c>
      <c r="H2149" s="118" t="s">
        <v>9448</v>
      </c>
      <c r="I2149" s="118" t="s">
        <v>2619</v>
      </c>
    </row>
    <row r="2150" spans="1:9" x14ac:dyDescent="0.2">
      <c r="A2150" s="117" t="s">
        <v>9463</v>
      </c>
      <c r="B2150" s="131" t="s">
        <v>9463</v>
      </c>
      <c r="C2150" s="117" t="s">
        <v>1291</v>
      </c>
      <c r="D2150" s="116" t="s">
        <v>9454</v>
      </c>
      <c r="E2150" s="116" t="s">
        <v>2614</v>
      </c>
      <c r="F2150" s="116" t="s">
        <v>2669</v>
      </c>
      <c r="G2150" s="115" t="s">
        <v>4206</v>
      </c>
      <c r="H2150" s="118" t="s">
        <v>9456</v>
      </c>
      <c r="I2150" s="118" t="s">
        <v>2619</v>
      </c>
    </row>
    <row r="2151" spans="1:9" x14ac:dyDescent="0.2">
      <c r="A2151" s="117" t="s">
        <v>9872</v>
      </c>
      <c r="B2151" s="131" t="s">
        <v>9872</v>
      </c>
      <c r="C2151" s="117" t="s">
        <v>1461</v>
      </c>
      <c r="D2151" s="116" t="s">
        <v>9866</v>
      </c>
      <c r="E2151" s="116" t="s">
        <v>3415</v>
      </c>
      <c r="F2151" s="116" t="s">
        <v>2734</v>
      </c>
      <c r="G2151" s="115" t="s">
        <v>4206</v>
      </c>
      <c r="H2151" s="118" t="s">
        <v>9868</v>
      </c>
      <c r="I2151" s="118" t="s">
        <v>2619</v>
      </c>
    </row>
    <row r="2152" spans="1:9" x14ac:dyDescent="0.2">
      <c r="A2152" s="117" t="s">
        <v>11617</v>
      </c>
      <c r="B2152" s="131" t="s">
        <v>11617</v>
      </c>
      <c r="C2152" s="117" t="s">
        <v>1410</v>
      </c>
      <c r="D2152" s="116" t="s">
        <v>11612</v>
      </c>
      <c r="E2152" s="116" t="s">
        <v>3415</v>
      </c>
      <c r="F2152" s="116" t="s">
        <v>2669</v>
      </c>
      <c r="G2152" s="115" t="s">
        <v>4206</v>
      </c>
      <c r="H2152" s="118" t="s">
        <v>11614</v>
      </c>
      <c r="I2152" s="118" t="s">
        <v>2619</v>
      </c>
    </row>
    <row r="2153" spans="1:9" x14ac:dyDescent="0.2">
      <c r="A2153" s="117" t="s">
        <v>12120</v>
      </c>
      <c r="B2153" s="131" t="s">
        <v>12120</v>
      </c>
      <c r="C2153" s="117" t="s">
        <v>997</v>
      </c>
      <c r="D2153" s="116" t="s">
        <v>12106</v>
      </c>
      <c r="E2153" s="116" t="s">
        <v>2614</v>
      </c>
      <c r="F2153" s="116" t="s">
        <v>3106</v>
      </c>
      <c r="G2153" s="115" t="s">
        <v>4206</v>
      </c>
      <c r="H2153" s="118" t="s">
        <v>12108</v>
      </c>
      <c r="I2153" s="118" t="s">
        <v>2619</v>
      </c>
    </row>
    <row r="2154" spans="1:9" x14ac:dyDescent="0.2">
      <c r="A2154" s="117" t="s">
        <v>12328</v>
      </c>
      <c r="B2154" s="131" t="s">
        <v>12328</v>
      </c>
      <c r="C2154" s="117" t="s">
        <v>1165</v>
      </c>
      <c r="D2154" s="116" t="s">
        <v>12321</v>
      </c>
      <c r="E2154" s="116" t="s">
        <v>2614</v>
      </c>
      <c r="F2154" s="116" t="s">
        <v>2641</v>
      </c>
      <c r="G2154" s="115" t="s">
        <v>4206</v>
      </c>
      <c r="H2154" s="118" t="s">
        <v>12323</v>
      </c>
      <c r="I2154" s="118" t="s">
        <v>2619</v>
      </c>
    </row>
    <row r="2155" spans="1:9" x14ac:dyDescent="0.2">
      <c r="A2155" s="117" t="s">
        <v>12519</v>
      </c>
      <c r="B2155" s="131" t="s">
        <v>12519</v>
      </c>
      <c r="C2155" s="117" t="s">
        <v>1038</v>
      </c>
      <c r="D2155" s="116" t="s">
        <v>12511</v>
      </c>
      <c r="E2155" s="116" t="s">
        <v>2660</v>
      </c>
      <c r="F2155" s="116" t="s">
        <v>2669</v>
      </c>
      <c r="G2155" s="115" t="s">
        <v>4206</v>
      </c>
      <c r="H2155" s="118" t="s">
        <v>12513</v>
      </c>
      <c r="I2155" s="118" t="s">
        <v>2619</v>
      </c>
    </row>
    <row r="2156" spans="1:9" x14ac:dyDescent="0.2">
      <c r="A2156" s="117" t="s">
        <v>12663</v>
      </c>
      <c r="B2156" s="131" t="s">
        <v>12663</v>
      </c>
      <c r="C2156" s="117" t="s">
        <v>1582</v>
      </c>
      <c r="D2156" s="116" t="s">
        <v>12655</v>
      </c>
      <c r="E2156" s="116" t="s">
        <v>2614</v>
      </c>
      <c r="F2156" s="116" t="s">
        <v>2656</v>
      </c>
      <c r="G2156" s="115" t="s">
        <v>4206</v>
      </c>
      <c r="H2156" s="118" t="s">
        <v>12657</v>
      </c>
      <c r="I2156" s="118" t="s">
        <v>2619</v>
      </c>
    </row>
    <row r="2157" spans="1:9" x14ac:dyDescent="0.2">
      <c r="A2157" s="117" t="s">
        <v>13179</v>
      </c>
      <c r="B2157" s="131" t="s">
        <v>13179</v>
      </c>
      <c r="C2157" s="117" t="s">
        <v>891</v>
      </c>
      <c r="D2157" s="116" t="s">
        <v>13168</v>
      </c>
      <c r="E2157" s="116" t="s">
        <v>3415</v>
      </c>
      <c r="F2157" s="116" t="s">
        <v>2656</v>
      </c>
      <c r="G2157" s="115" t="s">
        <v>4206</v>
      </c>
      <c r="H2157" s="118" t="s">
        <v>13170</v>
      </c>
      <c r="I2157" s="118" t="s">
        <v>2619</v>
      </c>
    </row>
    <row r="2158" spans="1:9" x14ac:dyDescent="0.2">
      <c r="A2158" s="117" t="s">
        <v>13636</v>
      </c>
      <c r="B2158" s="131" t="s">
        <v>13636</v>
      </c>
      <c r="C2158" s="117" t="s">
        <v>1429</v>
      </c>
      <c r="D2158" s="116" t="s">
        <v>13628</v>
      </c>
      <c r="E2158" s="116" t="s">
        <v>3415</v>
      </c>
      <c r="F2158" s="116" t="s">
        <v>2669</v>
      </c>
      <c r="G2158" s="115" t="s">
        <v>4206</v>
      </c>
      <c r="I2158" s="118" t="s">
        <v>2619</v>
      </c>
    </row>
    <row r="2159" spans="1:9" x14ac:dyDescent="0.2">
      <c r="A2159" s="117" t="s">
        <v>13718</v>
      </c>
      <c r="B2159" s="131" t="s">
        <v>13718</v>
      </c>
      <c r="C2159" s="117" t="s">
        <v>1337</v>
      </c>
      <c r="D2159" s="116" t="s">
        <v>13708</v>
      </c>
      <c r="E2159" s="116" t="s">
        <v>2614</v>
      </c>
      <c r="F2159" s="116" t="s">
        <v>2623</v>
      </c>
      <c r="G2159" s="115" t="s">
        <v>4206</v>
      </c>
      <c r="H2159" s="118" t="s">
        <v>13710</v>
      </c>
      <c r="I2159" s="118" t="s">
        <v>2619</v>
      </c>
    </row>
    <row r="2160" spans="1:9" x14ac:dyDescent="0.2">
      <c r="A2160" s="117" t="s">
        <v>3161</v>
      </c>
      <c r="B2160" s="131" t="s">
        <v>3161</v>
      </c>
      <c r="C2160" s="117" t="s">
        <v>1509</v>
      </c>
      <c r="D2160" s="116" t="s">
        <v>3149</v>
      </c>
      <c r="E2160" s="116" t="s">
        <v>3150</v>
      </c>
      <c r="F2160" s="116" t="s">
        <v>3159</v>
      </c>
      <c r="G2160" s="115" t="s">
        <v>3160</v>
      </c>
      <c r="H2160" s="118" t="s">
        <v>3152</v>
      </c>
      <c r="I2160" s="118" t="s">
        <v>2619</v>
      </c>
    </row>
    <row r="2161" spans="1:9" x14ac:dyDescent="0.2">
      <c r="A2161" s="117" t="s">
        <v>8980</v>
      </c>
      <c r="B2161" s="131" t="s">
        <v>8980</v>
      </c>
      <c r="C2161" s="117" t="s">
        <v>1350</v>
      </c>
      <c r="D2161" s="116" t="s">
        <v>8968</v>
      </c>
      <c r="E2161" s="116" t="s">
        <v>2614</v>
      </c>
      <c r="F2161" s="116" t="s">
        <v>3173</v>
      </c>
      <c r="G2161" s="115" t="s">
        <v>8979</v>
      </c>
      <c r="H2161" s="118" t="s">
        <v>8981</v>
      </c>
      <c r="I2161" s="118" t="s">
        <v>2619</v>
      </c>
    </row>
    <row r="2162" spans="1:9" x14ac:dyDescent="0.2">
      <c r="A2162" s="117" t="s">
        <v>5328</v>
      </c>
      <c r="B2162" s="131" t="s">
        <v>5328</v>
      </c>
      <c r="C2162" s="117" t="s">
        <v>976</v>
      </c>
      <c r="D2162" s="116" t="s">
        <v>5318</v>
      </c>
      <c r="E2162" s="116" t="s">
        <v>2614</v>
      </c>
      <c r="F2162" s="116" t="s">
        <v>2886</v>
      </c>
      <c r="G2162" s="115" t="s">
        <v>5327</v>
      </c>
      <c r="H2162" s="118" t="s">
        <v>5323</v>
      </c>
      <c r="I2162" s="118" t="s">
        <v>2619</v>
      </c>
    </row>
    <row r="2163" spans="1:9" x14ac:dyDescent="0.2">
      <c r="A2163" s="117" t="s">
        <v>8671</v>
      </c>
      <c r="B2163" s="131" t="s">
        <v>8671</v>
      </c>
      <c r="C2163" s="117" t="s">
        <v>1536</v>
      </c>
      <c r="D2163" s="116" t="s">
        <v>8666</v>
      </c>
      <c r="E2163" s="116" t="s">
        <v>3415</v>
      </c>
      <c r="F2163" s="116" t="s">
        <v>3391</v>
      </c>
      <c r="G2163" s="115" t="s">
        <v>5327</v>
      </c>
      <c r="H2163" s="118" t="s">
        <v>8668</v>
      </c>
      <c r="I2163" s="118" t="s">
        <v>2619</v>
      </c>
    </row>
    <row r="2164" spans="1:9" x14ac:dyDescent="0.2">
      <c r="A2164" s="117" t="s">
        <v>10390</v>
      </c>
      <c r="B2164" s="131" t="s">
        <v>10390</v>
      </c>
      <c r="C2164" s="117" t="s">
        <v>877</v>
      </c>
      <c r="D2164" s="116" t="s">
        <v>10384</v>
      </c>
      <c r="E2164" s="116" t="s">
        <v>2660</v>
      </c>
      <c r="F2164" s="116" t="s">
        <v>2666</v>
      </c>
      <c r="G2164" s="115" t="s">
        <v>5327</v>
      </c>
      <c r="H2164" s="118" t="s">
        <v>10391</v>
      </c>
      <c r="I2164" s="118" t="s">
        <v>2619</v>
      </c>
    </row>
    <row r="2165" spans="1:9" x14ac:dyDescent="0.2">
      <c r="A2165" s="117" t="s">
        <v>13508</v>
      </c>
      <c r="B2165" s="131" t="s">
        <v>13508</v>
      </c>
      <c r="C2165" s="117" t="s">
        <v>1569</v>
      </c>
      <c r="D2165" s="116" t="s">
        <v>13433</v>
      </c>
      <c r="E2165" s="116" t="s">
        <v>3150</v>
      </c>
      <c r="F2165" s="116" t="s">
        <v>10306</v>
      </c>
      <c r="G2165" s="115" t="s">
        <v>5327</v>
      </c>
      <c r="H2165" s="118" t="s">
        <v>13509</v>
      </c>
      <c r="I2165" s="118" t="s">
        <v>2619</v>
      </c>
    </row>
    <row r="2166" spans="1:9" x14ac:dyDescent="0.2">
      <c r="A2166" s="117" t="s">
        <v>13756</v>
      </c>
      <c r="B2166" s="131" t="s">
        <v>13756</v>
      </c>
      <c r="C2166" s="117" t="s">
        <v>1069</v>
      </c>
      <c r="D2166" s="116" t="s">
        <v>13746</v>
      </c>
      <c r="E2166" s="116" t="s">
        <v>2614</v>
      </c>
      <c r="F2166" s="116" t="s">
        <v>2623</v>
      </c>
      <c r="G2166" s="115" t="s">
        <v>13755</v>
      </c>
      <c r="H2166" s="118" t="s">
        <v>13751</v>
      </c>
      <c r="I2166" s="118" t="s">
        <v>2619</v>
      </c>
    </row>
    <row r="2167" spans="1:9" x14ac:dyDescent="0.2">
      <c r="A2167" s="117" t="s">
        <v>4065</v>
      </c>
      <c r="B2167" s="131" t="s">
        <v>4065</v>
      </c>
      <c r="C2167" s="117" t="s">
        <v>900</v>
      </c>
      <c r="D2167" s="116" t="s">
        <v>4057</v>
      </c>
      <c r="E2167" s="116" t="s">
        <v>3415</v>
      </c>
      <c r="F2167" s="116" t="s">
        <v>2641</v>
      </c>
      <c r="G2167" s="115" t="s">
        <v>4064</v>
      </c>
      <c r="H2167" s="118" t="s">
        <v>4059</v>
      </c>
      <c r="I2167" s="118" t="s">
        <v>2619</v>
      </c>
    </row>
    <row r="2168" spans="1:9" x14ac:dyDescent="0.2">
      <c r="A2168" s="117" t="s">
        <v>3754</v>
      </c>
      <c r="B2168" s="131" t="s">
        <v>3754</v>
      </c>
      <c r="C2168" s="117" t="s">
        <v>1421</v>
      </c>
      <c r="D2168" s="116" t="s">
        <v>3739</v>
      </c>
      <c r="E2168" s="116" t="s">
        <v>3116</v>
      </c>
      <c r="F2168" s="116" t="s">
        <v>3022</v>
      </c>
      <c r="G2168" s="115" t="s">
        <v>3753</v>
      </c>
      <c r="H2168" s="118" t="s">
        <v>3741</v>
      </c>
      <c r="I2168" s="118" t="s">
        <v>2619</v>
      </c>
    </row>
    <row r="2169" spans="1:9" x14ac:dyDescent="0.2">
      <c r="A2169" s="117" t="s">
        <v>10723</v>
      </c>
      <c r="B2169" s="131" t="s">
        <v>10723</v>
      </c>
      <c r="C2169" s="117" t="s">
        <v>1328</v>
      </c>
      <c r="D2169" s="116" t="s">
        <v>10714</v>
      </c>
      <c r="E2169" s="116" t="s">
        <v>2614</v>
      </c>
      <c r="F2169" s="116" t="s">
        <v>2669</v>
      </c>
      <c r="G2169" s="115" t="s">
        <v>10722</v>
      </c>
      <c r="H2169" s="118" t="s">
        <v>10716</v>
      </c>
      <c r="I2169" s="118" t="s">
        <v>2619</v>
      </c>
    </row>
    <row r="2170" spans="1:9" x14ac:dyDescent="0.2">
      <c r="A2170" s="117" t="s">
        <v>7049</v>
      </c>
      <c r="B2170" s="131" t="s">
        <v>7049</v>
      </c>
      <c r="C2170" s="117" t="s">
        <v>992</v>
      </c>
      <c r="D2170" s="116" t="s">
        <v>6091</v>
      </c>
      <c r="E2170" s="116" t="s">
        <v>3150</v>
      </c>
      <c r="F2170" s="116" t="s">
        <v>7047</v>
      </c>
      <c r="G2170" s="115" t="s">
        <v>7048</v>
      </c>
      <c r="H2170" s="118" t="s">
        <v>6097</v>
      </c>
      <c r="I2170" s="118" t="s">
        <v>2619</v>
      </c>
    </row>
    <row r="2171" spans="1:9" x14ac:dyDescent="0.2">
      <c r="A2171" s="117" t="s">
        <v>4651</v>
      </c>
      <c r="B2171" s="131" t="s">
        <v>4651</v>
      </c>
      <c r="C2171" s="117" t="s">
        <v>1409</v>
      </c>
      <c r="D2171" s="116" t="s">
        <v>4645</v>
      </c>
      <c r="E2171" s="116" t="s">
        <v>3415</v>
      </c>
      <c r="F2171" s="116" t="s">
        <v>2886</v>
      </c>
      <c r="G2171" s="115" t="s">
        <v>4650</v>
      </c>
      <c r="H2171" s="118" t="s">
        <v>4647</v>
      </c>
      <c r="I2171" s="118" t="s">
        <v>2619</v>
      </c>
    </row>
    <row r="2172" spans="1:9" x14ac:dyDescent="0.2">
      <c r="A2172" s="117" t="s">
        <v>11884</v>
      </c>
      <c r="B2172" s="131" t="s">
        <v>11884</v>
      </c>
      <c r="C2172" s="117" t="s">
        <v>1211</v>
      </c>
      <c r="D2172" s="116" t="s">
        <v>11880</v>
      </c>
      <c r="E2172" s="116" t="s">
        <v>2614</v>
      </c>
      <c r="F2172" s="116" t="s">
        <v>2620</v>
      </c>
      <c r="G2172" s="115" t="s">
        <v>11883</v>
      </c>
      <c r="H2172" s="118" t="s">
        <v>11882</v>
      </c>
      <c r="I2172" s="118" t="s">
        <v>2619</v>
      </c>
    </row>
    <row r="2173" spans="1:9" x14ac:dyDescent="0.2">
      <c r="A2173" s="117" t="s">
        <v>11894</v>
      </c>
      <c r="B2173" s="131" t="s">
        <v>11894</v>
      </c>
      <c r="C2173" s="117" t="s">
        <v>1211</v>
      </c>
      <c r="D2173" s="116" t="s">
        <v>11880</v>
      </c>
      <c r="E2173" s="116" t="s">
        <v>2614</v>
      </c>
      <c r="F2173" s="116" t="s">
        <v>3022</v>
      </c>
      <c r="G2173" s="115" t="s">
        <v>11893</v>
      </c>
      <c r="I2173" s="118" t="s">
        <v>2619</v>
      </c>
    </row>
    <row r="2174" spans="1:9" x14ac:dyDescent="0.2">
      <c r="A2174" s="117" t="s">
        <v>11886</v>
      </c>
      <c r="B2174" s="131" t="s">
        <v>11886</v>
      </c>
      <c r="C2174" s="117" t="s">
        <v>1211</v>
      </c>
      <c r="D2174" s="116" t="s">
        <v>11880</v>
      </c>
      <c r="E2174" s="116" t="s">
        <v>2614</v>
      </c>
      <c r="F2174" s="116" t="s">
        <v>2694</v>
      </c>
      <c r="G2174" s="115" t="s">
        <v>11885</v>
      </c>
      <c r="H2174" s="118" t="s">
        <v>11882</v>
      </c>
      <c r="I2174" s="118" t="s">
        <v>2619</v>
      </c>
    </row>
    <row r="2175" spans="1:9" x14ac:dyDescent="0.2">
      <c r="A2175" s="117" t="s">
        <v>11881</v>
      </c>
      <c r="B2175" s="131" t="s">
        <v>11881</v>
      </c>
      <c r="C2175" s="117" t="s">
        <v>1211</v>
      </c>
      <c r="D2175" s="116" t="s">
        <v>11880</v>
      </c>
      <c r="E2175" s="116" t="s">
        <v>2614</v>
      </c>
      <c r="F2175" s="116" t="s">
        <v>2615</v>
      </c>
      <c r="G2175" s="115" t="s">
        <v>361</v>
      </c>
      <c r="H2175" s="118" t="s">
        <v>11882</v>
      </c>
      <c r="I2175" s="118" t="s">
        <v>2619</v>
      </c>
    </row>
    <row r="2176" spans="1:9" x14ac:dyDescent="0.2">
      <c r="A2176" s="117" t="s">
        <v>11890</v>
      </c>
      <c r="B2176" s="131" t="s">
        <v>11890</v>
      </c>
      <c r="C2176" s="117" t="s">
        <v>1211</v>
      </c>
      <c r="D2176" s="116" t="s">
        <v>11880</v>
      </c>
      <c r="E2176" s="116" t="s">
        <v>2614</v>
      </c>
      <c r="F2176" s="116" t="s">
        <v>2656</v>
      </c>
      <c r="G2176" s="115" t="s">
        <v>11889</v>
      </c>
      <c r="H2176" s="118" t="s">
        <v>11882</v>
      </c>
      <c r="I2176" s="118" t="s">
        <v>2619</v>
      </c>
    </row>
    <row r="2177" spans="1:9" x14ac:dyDescent="0.2">
      <c r="A2177" s="117" t="s">
        <v>11892</v>
      </c>
      <c r="B2177" s="131" t="s">
        <v>11892</v>
      </c>
      <c r="C2177" s="117" t="s">
        <v>1211</v>
      </c>
      <c r="D2177" s="116" t="s">
        <v>11880</v>
      </c>
      <c r="E2177" s="116" t="s">
        <v>2614</v>
      </c>
      <c r="F2177" s="116" t="s">
        <v>2644</v>
      </c>
      <c r="G2177" s="115" t="s">
        <v>11891</v>
      </c>
      <c r="H2177" s="118" t="s">
        <v>11882</v>
      </c>
      <c r="I2177" s="118" t="s">
        <v>2619</v>
      </c>
    </row>
    <row r="2178" spans="1:9" x14ac:dyDescent="0.2">
      <c r="A2178" s="117" t="s">
        <v>4864</v>
      </c>
      <c r="B2178" s="131" t="s">
        <v>4864</v>
      </c>
      <c r="C2178" s="117" t="s">
        <v>1169</v>
      </c>
      <c r="D2178" s="116" t="s">
        <v>4858</v>
      </c>
      <c r="E2178" s="116" t="s">
        <v>3415</v>
      </c>
      <c r="F2178" s="116" t="s">
        <v>2734</v>
      </c>
      <c r="G2178" s="115" t="s">
        <v>4863</v>
      </c>
      <c r="I2178" s="118" t="s">
        <v>2619</v>
      </c>
    </row>
    <row r="2179" spans="1:9" x14ac:dyDescent="0.2">
      <c r="A2179" s="117" t="s">
        <v>10395</v>
      </c>
      <c r="B2179" s="131" t="s">
        <v>10395</v>
      </c>
      <c r="C2179" s="117" t="s">
        <v>877</v>
      </c>
      <c r="D2179" s="116" t="s">
        <v>10384</v>
      </c>
      <c r="E2179" s="116" t="s">
        <v>2660</v>
      </c>
      <c r="F2179" s="116" t="s">
        <v>2886</v>
      </c>
      <c r="G2179" s="115" t="s">
        <v>10394</v>
      </c>
      <c r="H2179" s="118" t="s">
        <v>10396</v>
      </c>
      <c r="I2179" s="118" t="s">
        <v>2619</v>
      </c>
    </row>
    <row r="2180" spans="1:9" x14ac:dyDescent="0.2">
      <c r="A2180" s="117" t="s">
        <v>4681</v>
      </c>
      <c r="B2180" s="131" t="s">
        <v>4681</v>
      </c>
      <c r="C2180" s="117" t="s">
        <v>1227</v>
      </c>
      <c r="D2180" s="116" t="s">
        <v>4667</v>
      </c>
      <c r="E2180" s="116" t="s">
        <v>3415</v>
      </c>
      <c r="F2180" s="116" t="s">
        <v>2734</v>
      </c>
      <c r="G2180" s="115" t="s">
        <v>4680</v>
      </c>
      <c r="I2180" s="118" t="s">
        <v>2619</v>
      </c>
    </row>
    <row r="2181" spans="1:9" x14ac:dyDescent="0.2">
      <c r="A2181" s="117" t="s">
        <v>12122</v>
      </c>
      <c r="B2181" s="131" t="s">
        <v>12122</v>
      </c>
      <c r="C2181" s="117" t="s">
        <v>997</v>
      </c>
      <c r="D2181" s="116" t="s">
        <v>12106</v>
      </c>
      <c r="E2181" s="116" t="s">
        <v>2614</v>
      </c>
      <c r="F2181" s="116" t="s">
        <v>3109</v>
      </c>
      <c r="G2181" s="115" t="s">
        <v>12121</v>
      </c>
      <c r="H2181" s="118" t="s">
        <v>12123</v>
      </c>
      <c r="I2181" s="118" t="s">
        <v>2619</v>
      </c>
    </row>
    <row r="2182" spans="1:9" x14ac:dyDescent="0.2">
      <c r="A2182" s="117" t="s">
        <v>12957</v>
      </c>
      <c r="B2182" s="131" t="s">
        <v>12957</v>
      </c>
      <c r="C2182" s="117" t="s">
        <v>1327</v>
      </c>
      <c r="D2182" s="116" t="s">
        <v>12951</v>
      </c>
      <c r="E2182" s="116" t="s">
        <v>2660</v>
      </c>
      <c r="F2182" s="116" t="s">
        <v>2666</v>
      </c>
      <c r="G2182" s="115" t="s">
        <v>12956</v>
      </c>
      <c r="H2182" s="118" t="s">
        <v>12953</v>
      </c>
      <c r="I2182" s="118" t="s">
        <v>2619</v>
      </c>
    </row>
    <row r="2183" spans="1:9" x14ac:dyDescent="0.2">
      <c r="A2183" s="117" t="s">
        <v>8688</v>
      </c>
      <c r="B2183" s="131" t="s">
        <v>8688</v>
      </c>
      <c r="C2183" s="117" t="s">
        <v>1523</v>
      </c>
      <c r="D2183" s="116" t="s">
        <v>8684</v>
      </c>
      <c r="E2183" s="116" t="s">
        <v>3415</v>
      </c>
      <c r="F2183" s="116" t="s">
        <v>2666</v>
      </c>
      <c r="G2183" s="115" t="s">
        <v>8687</v>
      </c>
      <c r="I2183" s="118" t="s">
        <v>2619</v>
      </c>
    </row>
    <row r="2184" spans="1:9" x14ac:dyDescent="0.2">
      <c r="A2184" s="117" t="s">
        <v>4015</v>
      </c>
      <c r="B2184" s="131" t="s">
        <v>4015</v>
      </c>
      <c r="C2184" s="117" t="s">
        <v>1533</v>
      </c>
      <c r="D2184" s="116" t="s">
        <v>4010</v>
      </c>
      <c r="E2184" s="116" t="s">
        <v>3415</v>
      </c>
      <c r="F2184" s="116" t="s">
        <v>2716</v>
      </c>
      <c r="G2184" s="115" t="s">
        <v>4014</v>
      </c>
      <c r="H2184" s="118" t="s">
        <v>4012</v>
      </c>
      <c r="I2184" s="118" t="s">
        <v>2619</v>
      </c>
    </row>
    <row r="2185" spans="1:9" x14ac:dyDescent="0.2">
      <c r="A2185" s="117" t="s">
        <v>9858</v>
      </c>
      <c r="B2185" s="131" t="s">
        <v>9858</v>
      </c>
      <c r="C2185" s="117" t="s">
        <v>1568</v>
      </c>
      <c r="D2185" s="116" t="s">
        <v>9855</v>
      </c>
      <c r="E2185" s="116" t="s">
        <v>3116</v>
      </c>
      <c r="F2185" s="116" t="s">
        <v>2623</v>
      </c>
      <c r="G2185" s="115" t="s">
        <v>4014</v>
      </c>
      <c r="H2185" s="118" t="s">
        <v>9857</v>
      </c>
      <c r="I2185" s="118" t="s">
        <v>2619</v>
      </c>
    </row>
    <row r="2186" spans="1:9" x14ac:dyDescent="0.2">
      <c r="A2186" s="117" t="s">
        <v>14179</v>
      </c>
      <c r="B2186" s="131" t="s">
        <v>14179</v>
      </c>
      <c r="C2186" s="117" t="s">
        <v>1439</v>
      </c>
      <c r="D2186" s="116" t="s">
        <v>14154</v>
      </c>
      <c r="E2186" s="116" t="s">
        <v>2660</v>
      </c>
      <c r="F2186" s="116" t="s">
        <v>3167</v>
      </c>
      <c r="G2186" s="115" t="s">
        <v>14178</v>
      </c>
      <c r="I2186" s="118" t="s">
        <v>2619</v>
      </c>
    </row>
    <row r="2187" spans="1:9" x14ac:dyDescent="0.2">
      <c r="A2187" s="117" t="s">
        <v>3382</v>
      </c>
      <c r="B2187" s="131" t="s">
        <v>3382</v>
      </c>
      <c r="C2187" s="117" t="s">
        <v>1412</v>
      </c>
      <c r="D2187" s="116" t="s">
        <v>3333</v>
      </c>
      <c r="E2187" s="116" t="s">
        <v>3116</v>
      </c>
      <c r="F2187" s="116" t="s">
        <v>3022</v>
      </c>
      <c r="G2187" s="115" t="s">
        <v>3381</v>
      </c>
      <c r="H2187" s="118" t="s">
        <v>3336</v>
      </c>
      <c r="I2187" s="118" t="s">
        <v>2619</v>
      </c>
    </row>
    <row r="2188" spans="1:9" x14ac:dyDescent="0.2">
      <c r="A2188" s="117" t="s">
        <v>10446</v>
      </c>
      <c r="B2188" s="131" t="s">
        <v>10446</v>
      </c>
      <c r="C2188" s="117" t="s">
        <v>876</v>
      </c>
      <c r="D2188" s="116" t="s">
        <v>10424</v>
      </c>
      <c r="E2188" s="116" t="s">
        <v>2660</v>
      </c>
      <c r="F2188" s="116" t="s">
        <v>2674</v>
      </c>
      <c r="G2188" s="115" t="s">
        <v>10445</v>
      </c>
      <c r="H2188" s="118" t="s">
        <v>10426</v>
      </c>
      <c r="I2188" s="118" t="s">
        <v>2619</v>
      </c>
    </row>
    <row r="2189" spans="1:9" x14ac:dyDescent="0.2">
      <c r="A2189" s="117" t="s">
        <v>13845</v>
      </c>
      <c r="B2189" s="131" t="s">
        <v>13845</v>
      </c>
      <c r="C2189" s="117" t="s">
        <v>1188</v>
      </c>
      <c r="D2189" s="116" t="s">
        <v>13837</v>
      </c>
      <c r="E2189" s="116" t="s">
        <v>2614</v>
      </c>
      <c r="F2189" s="116" t="s">
        <v>2623</v>
      </c>
      <c r="G2189" s="115" t="s">
        <v>13844</v>
      </c>
      <c r="H2189" s="118" t="s">
        <v>13839</v>
      </c>
      <c r="I2189" s="118" t="s">
        <v>2619</v>
      </c>
    </row>
    <row r="2190" spans="1:9" x14ac:dyDescent="0.2">
      <c r="A2190" s="117" t="s">
        <v>3944</v>
      </c>
      <c r="B2190" s="131" t="s">
        <v>3944</v>
      </c>
      <c r="C2190" s="117" t="s">
        <v>1607</v>
      </c>
      <c r="D2190" s="116" t="s">
        <v>3938</v>
      </c>
      <c r="E2190" s="116" t="s">
        <v>3091</v>
      </c>
      <c r="F2190" s="116" t="s">
        <v>3159</v>
      </c>
      <c r="G2190" s="115" t="s">
        <v>3943</v>
      </c>
      <c r="H2190" s="118" t="s">
        <v>3940</v>
      </c>
      <c r="I2190" s="118" t="s">
        <v>2619</v>
      </c>
    </row>
    <row r="2191" spans="1:9" x14ac:dyDescent="0.2">
      <c r="A2191" s="117" t="s">
        <v>14297</v>
      </c>
      <c r="B2191" s="131" t="s">
        <v>14297</v>
      </c>
      <c r="C2191" s="117" t="s">
        <v>1626</v>
      </c>
      <c r="D2191" s="116" t="s">
        <v>14280</v>
      </c>
      <c r="E2191" s="116" t="s">
        <v>2614</v>
      </c>
      <c r="F2191" s="116" t="s">
        <v>3391</v>
      </c>
      <c r="G2191" s="115" t="s">
        <v>14296</v>
      </c>
      <c r="H2191" s="118" t="s">
        <v>14298</v>
      </c>
      <c r="I2191" s="118" t="s">
        <v>2619</v>
      </c>
    </row>
    <row r="2192" spans="1:9" x14ac:dyDescent="0.2">
      <c r="A2192" s="117" t="s">
        <v>3679</v>
      </c>
      <c r="B2192" s="131" t="s">
        <v>3679</v>
      </c>
      <c r="C2192" s="117" t="s">
        <v>1000</v>
      </c>
      <c r="D2192" s="116" t="s">
        <v>3652</v>
      </c>
      <c r="E2192" s="116" t="s">
        <v>3116</v>
      </c>
      <c r="F2192" s="116" t="s">
        <v>3109</v>
      </c>
      <c r="G2192" s="115" t="s">
        <v>3678</v>
      </c>
      <c r="H2192" s="118" t="s">
        <v>3680</v>
      </c>
      <c r="I2192" s="118" t="s">
        <v>2619</v>
      </c>
    </row>
    <row r="2193" spans="1:9" x14ac:dyDescent="0.2">
      <c r="A2193" s="117" t="s">
        <v>10794</v>
      </c>
      <c r="B2193" s="131" t="s">
        <v>10794</v>
      </c>
      <c r="C2193" s="117" t="s">
        <v>1218</v>
      </c>
      <c r="D2193" s="116" t="s">
        <v>10776</v>
      </c>
      <c r="E2193" s="116" t="s">
        <v>3150</v>
      </c>
      <c r="F2193" s="116" t="s">
        <v>3112</v>
      </c>
      <c r="G2193" s="115" t="s">
        <v>10793</v>
      </c>
      <c r="H2193" s="118" t="s">
        <v>10778</v>
      </c>
      <c r="I2193" s="118" t="s">
        <v>2619</v>
      </c>
    </row>
    <row r="2194" spans="1:9" x14ac:dyDescent="0.2">
      <c r="A2194" s="117" t="s">
        <v>10659</v>
      </c>
      <c r="B2194" s="131" t="s">
        <v>10659</v>
      </c>
      <c r="C2194" s="117" t="s">
        <v>967</v>
      </c>
      <c r="D2194" s="116" t="s">
        <v>10654</v>
      </c>
      <c r="E2194" s="116" t="s">
        <v>2614</v>
      </c>
      <c r="F2194" s="116" t="s">
        <v>2694</v>
      </c>
      <c r="G2194" s="115" t="s">
        <v>10658</v>
      </c>
      <c r="H2194" s="118" t="s">
        <v>10660</v>
      </c>
      <c r="I2194" s="118" t="s">
        <v>2619</v>
      </c>
    </row>
    <row r="2195" spans="1:9" x14ac:dyDescent="0.2">
      <c r="A2195" s="117" t="s">
        <v>8788</v>
      </c>
      <c r="B2195" s="131" t="s">
        <v>8788</v>
      </c>
      <c r="C2195" s="117" t="s">
        <v>1683</v>
      </c>
      <c r="D2195" s="116" t="s">
        <v>8772</v>
      </c>
      <c r="E2195" s="116" t="s">
        <v>3415</v>
      </c>
      <c r="F2195" s="116" t="s">
        <v>2653</v>
      </c>
      <c r="G2195" s="115" t="s">
        <v>8787</v>
      </c>
      <c r="H2195" s="118" t="s">
        <v>8774</v>
      </c>
      <c r="I2195" s="118" t="s">
        <v>2619</v>
      </c>
    </row>
    <row r="2196" spans="1:9" x14ac:dyDescent="0.2">
      <c r="A2196" s="117" t="s">
        <v>4278</v>
      </c>
      <c r="B2196" s="131" t="s">
        <v>4278</v>
      </c>
      <c r="C2196" s="117" t="s">
        <v>14372</v>
      </c>
      <c r="D2196" s="116" t="s">
        <v>4267</v>
      </c>
      <c r="E2196" s="116" t="s">
        <v>3415</v>
      </c>
      <c r="F2196" s="116" t="s">
        <v>2734</v>
      </c>
      <c r="G2196" s="115" t="s">
        <v>4277</v>
      </c>
      <c r="H2196" s="118" t="s">
        <v>4272</v>
      </c>
      <c r="I2196" s="118" t="s">
        <v>2619</v>
      </c>
    </row>
    <row r="2197" spans="1:9" x14ac:dyDescent="0.2">
      <c r="A2197" s="117" t="s">
        <v>3868</v>
      </c>
      <c r="B2197" s="131" t="s">
        <v>3868</v>
      </c>
      <c r="C2197" s="117" t="s">
        <v>1552</v>
      </c>
      <c r="D2197" s="116" t="s">
        <v>3861</v>
      </c>
      <c r="E2197" s="116" t="s">
        <v>3415</v>
      </c>
      <c r="F2197" s="116" t="s">
        <v>2623</v>
      </c>
      <c r="G2197" s="115" t="s">
        <v>3867</v>
      </c>
      <c r="H2197" s="118" t="s">
        <v>3869</v>
      </c>
      <c r="I2197" s="118" t="s">
        <v>2619</v>
      </c>
    </row>
    <row r="2198" spans="1:9" x14ac:dyDescent="0.2">
      <c r="A2198" s="117" t="s">
        <v>4417</v>
      </c>
      <c r="B2198" s="131" t="s">
        <v>4417</v>
      </c>
      <c r="C2198" s="117" t="s">
        <v>1074</v>
      </c>
      <c r="D2198" s="116" t="s">
        <v>4404</v>
      </c>
      <c r="E2198" s="116" t="s">
        <v>2614</v>
      </c>
      <c r="F2198" s="116" t="s">
        <v>2669</v>
      </c>
      <c r="G2198" s="115" t="s">
        <v>4416</v>
      </c>
      <c r="H2198" s="118" t="s">
        <v>4418</v>
      </c>
      <c r="I2198" s="118" t="s">
        <v>2619</v>
      </c>
    </row>
    <row r="2199" spans="1:9" x14ac:dyDescent="0.2">
      <c r="A2199" s="117" t="s">
        <v>3617</v>
      </c>
      <c r="B2199" s="131" t="s">
        <v>3617</v>
      </c>
      <c r="C2199" s="117" t="s">
        <v>1532</v>
      </c>
      <c r="D2199" s="116" t="s">
        <v>3574</v>
      </c>
      <c r="E2199" s="116" t="s">
        <v>3116</v>
      </c>
      <c r="F2199" s="116" t="s">
        <v>3190</v>
      </c>
      <c r="G2199" s="115" t="s">
        <v>3616</v>
      </c>
      <c r="H2199" s="118" t="s">
        <v>3576</v>
      </c>
      <c r="I2199" s="118" t="s">
        <v>2619</v>
      </c>
    </row>
    <row r="2200" spans="1:9" x14ac:dyDescent="0.2">
      <c r="A2200" s="117" t="s">
        <v>11087</v>
      </c>
      <c r="B2200" s="131" t="s">
        <v>11087</v>
      </c>
      <c r="C2200" s="117" t="s">
        <v>1647</v>
      </c>
      <c r="D2200" s="116" t="s">
        <v>11077</v>
      </c>
      <c r="E2200" s="116" t="s">
        <v>2614</v>
      </c>
      <c r="F2200" s="116" t="s">
        <v>2694</v>
      </c>
      <c r="G2200" s="115" t="s">
        <v>11086</v>
      </c>
      <c r="H2200" s="118" t="s">
        <v>11088</v>
      </c>
      <c r="I2200" s="118" t="s">
        <v>2619</v>
      </c>
    </row>
    <row r="2201" spans="1:9" x14ac:dyDescent="0.2">
      <c r="A2201" s="117" t="s">
        <v>14306</v>
      </c>
      <c r="B2201" s="131" t="s">
        <v>14306</v>
      </c>
      <c r="C2201" s="117" t="s">
        <v>1626</v>
      </c>
      <c r="D2201" s="116" t="s">
        <v>14280</v>
      </c>
      <c r="E2201" s="116" t="s">
        <v>2614</v>
      </c>
      <c r="F2201" s="116" t="s">
        <v>2653</v>
      </c>
      <c r="G2201" s="115" t="s">
        <v>14305</v>
      </c>
      <c r="I2201" s="118" t="s">
        <v>2619</v>
      </c>
    </row>
    <row r="2202" spans="1:9" x14ac:dyDescent="0.2">
      <c r="A2202" s="117" t="s">
        <v>11102</v>
      </c>
      <c r="B2202" s="131" t="s">
        <v>11102</v>
      </c>
      <c r="C2202" s="117" t="s">
        <v>1647</v>
      </c>
      <c r="D2202" s="116" t="s">
        <v>11077</v>
      </c>
      <c r="E2202" s="116" t="s">
        <v>2614</v>
      </c>
      <c r="F2202" s="116" t="s">
        <v>2734</v>
      </c>
      <c r="G2202" s="115" t="s">
        <v>11101</v>
      </c>
      <c r="H2202" s="118" t="s">
        <v>11103</v>
      </c>
      <c r="I2202" s="118" t="s">
        <v>2619</v>
      </c>
    </row>
    <row r="2203" spans="1:9" x14ac:dyDescent="0.2">
      <c r="A2203" s="117" t="s">
        <v>8665</v>
      </c>
      <c r="B2203" s="131" t="s">
        <v>8665</v>
      </c>
      <c r="C2203" s="117" t="s">
        <v>1274</v>
      </c>
      <c r="D2203" s="116" t="s">
        <v>8648</v>
      </c>
      <c r="E2203" s="116" t="s">
        <v>3415</v>
      </c>
      <c r="F2203" s="116" t="s">
        <v>3022</v>
      </c>
      <c r="G2203" s="115" t="s">
        <v>8664</v>
      </c>
      <c r="I2203" s="118" t="s">
        <v>2619</v>
      </c>
    </row>
    <row r="2204" spans="1:9" x14ac:dyDescent="0.2">
      <c r="A2204" s="117" t="s">
        <v>11802</v>
      </c>
      <c r="B2204" s="131" t="s">
        <v>11802</v>
      </c>
      <c r="C2204" s="117" t="s">
        <v>1026</v>
      </c>
      <c r="D2204" s="116" t="s">
        <v>11771</v>
      </c>
      <c r="E2204" s="116" t="s">
        <v>3150</v>
      </c>
      <c r="F2204" s="116" t="s">
        <v>3636</v>
      </c>
      <c r="G2204" s="115" t="s">
        <v>11801</v>
      </c>
      <c r="H2204" s="118" t="s">
        <v>11773</v>
      </c>
      <c r="I2204" s="118" t="s">
        <v>2619</v>
      </c>
    </row>
    <row r="2205" spans="1:9" x14ac:dyDescent="0.2">
      <c r="A2205" s="117" t="s">
        <v>12216</v>
      </c>
      <c r="B2205" s="131" t="s">
        <v>12216</v>
      </c>
      <c r="C2205" s="117" t="s">
        <v>1212</v>
      </c>
      <c r="D2205" s="116" t="s">
        <v>12215</v>
      </c>
      <c r="E2205" s="116" t="s">
        <v>2614</v>
      </c>
      <c r="F2205" s="116" t="s">
        <v>2615</v>
      </c>
      <c r="G2205" s="115" t="s">
        <v>362</v>
      </c>
      <c r="H2205" s="118" t="s">
        <v>12217</v>
      </c>
      <c r="I2205" s="118" t="s">
        <v>2619</v>
      </c>
    </row>
    <row r="2206" spans="1:9" x14ac:dyDescent="0.2">
      <c r="A2206" s="117" t="s">
        <v>12223</v>
      </c>
      <c r="B2206" s="131" t="s">
        <v>12223</v>
      </c>
      <c r="C2206" s="117" t="s">
        <v>1212</v>
      </c>
      <c r="D2206" s="116" t="s">
        <v>12215</v>
      </c>
      <c r="E2206" s="116" t="s">
        <v>2614</v>
      </c>
      <c r="F2206" s="116" t="s">
        <v>2716</v>
      </c>
      <c r="G2206" s="115" t="s">
        <v>12222</v>
      </c>
      <c r="H2206" s="118" t="s">
        <v>12217</v>
      </c>
      <c r="I2206" s="118" t="s">
        <v>2619</v>
      </c>
    </row>
    <row r="2207" spans="1:9" x14ac:dyDescent="0.2">
      <c r="A2207" s="117" t="s">
        <v>12219</v>
      </c>
      <c r="B2207" s="131" t="s">
        <v>12219</v>
      </c>
      <c r="C2207" s="117" t="s">
        <v>1212</v>
      </c>
      <c r="D2207" s="116" t="s">
        <v>12215</v>
      </c>
      <c r="E2207" s="116" t="s">
        <v>2614</v>
      </c>
      <c r="F2207" s="116" t="s">
        <v>2722</v>
      </c>
      <c r="G2207" s="115" t="s">
        <v>12218</v>
      </c>
      <c r="H2207" s="118" t="s">
        <v>12217</v>
      </c>
      <c r="I2207" s="118" t="s">
        <v>2619</v>
      </c>
    </row>
    <row r="2208" spans="1:9" x14ac:dyDescent="0.2">
      <c r="A2208" s="117" t="s">
        <v>12221</v>
      </c>
      <c r="B2208" s="131" t="s">
        <v>12221</v>
      </c>
      <c r="C2208" s="117" t="s">
        <v>1212</v>
      </c>
      <c r="D2208" s="116" t="s">
        <v>12215</v>
      </c>
      <c r="E2208" s="116" t="s">
        <v>2614</v>
      </c>
      <c r="F2208" s="116" t="s">
        <v>2666</v>
      </c>
      <c r="G2208" s="115" t="s">
        <v>12220</v>
      </c>
      <c r="H2208" s="118" t="s">
        <v>12217</v>
      </c>
      <c r="I2208" s="118" t="s">
        <v>2619</v>
      </c>
    </row>
    <row r="2209" spans="1:9" x14ac:dyDescent="0.2">
      <c r="A2209" s="117" t="s">
        <v>7059</v>
      </c>
      <c r="B2209" s="131" t="s">
        <v>7059</v>
      </c>
      <c r="C2209" s="117" t="s">
        <v>992</v>
      </c>
      <c r="D2209" s="116" t="s">
        <v>6091</v>
      </c>
      <c r="E2209" s="116" t="s">
        <v>3150</v>
      </c>
      <c r="F2209" s="116" t="s">
        <v>7057</v>
      </c>
      <c r="G2209" s="115" t="s">
        <v>7058</v>
      </c>
      <c r="H2209" s="118" t="s">
        <v>6097</v>
      </c>
      <c r="I2209" s="118" t="s">
        <v>2619</v>
      </c>
    </row>
    <row r="2210" spans="1:9" x14ac:dyDescent="0.2">
      <c r="A2210" s="117" t="s">
        <v>9280</v>
      </c>
      <c r="B2210" s="131" t="s">
        <v>9280</v>
      </c>
      <c r="C2210" s="117" t="s">
        <v>1379</v>
      </c>
      <c r="D2210" s="116" t="s">
        <v>9270</v>
      </c>
      <c r="E2210" s="116" t="s">
        <v>2614</v>
      </c>
      <c r="F2210" s="116" t="s">
        <v>2641</v>
      </c>
      <c r="G2210" s="115" t="s">
        <v>9279</v>
      </c>
      <c r="H2210" s="118" t="s">
        <v>9141</v>
      </c>
      <c r="I2210" s="118" t="s">
        <v>2619</v>
      </c>
    </row>
    <row r="2211" spans="1:9" x14ac:dyDescent="0.2">
      <c r="A2211" s="117" t="s">
        <v>9447</v>
      </c>
      <c r="B2211" s="131" t="s">
        <v>9447</v>
      </c>
      <c r="C2211" s="117" t="s">
        <v>1213</v>
      </c>
      <c r="D2211" s="116" t="s">
        <v>9446</v>
      </c>
      <c r="E2211" s="116" t="s">
        <v>2614</v>
      </c>
      <c r="F2211" s="116" t="s">
        <v>2615</v>
      </c>
      <c r="G2211" s="115" t="s">
        <v>363</v>
      </c>
      <c r="H2211" s="118" t="s">
        <v>9448</v>
      </c>
      <c r="I2211" s="118" t="s">
        <v>2619</v>
      </c>
    </row>
    <row r="2212" spans="1:9" x14ac:dyDescent="0.2">
      <c r="A2212" s="117" t="s">
        <v>9450</v>
      </c>
      <c r="B2212" s="131" t="s">
        <v>9450</v>
      </c>
      <c r="C2212" s="117" t="s">
        <v>1213</v>
      </c>
      <c r="D2212" s="116" t="s">
        <v>9446</v>
      </c>
      <c r="E2212" s="116" t="s">
        <v>2614</v>
      </c>
      <c r="F2212" s="116" t="s">
        <v>2620</v>
      </c>
      <c r="G2212" s="115" t="s">
        <v>9449</v>
      </c>
      <c r="H2212" s="118" t="s">
        <v>9448</v>
      </c>
      <c r="I2212" s="118" t="s">
        <v>2619</v>
      </c>
    </row>
    <row r="2213" spans="1:9" x14ac:dyDescent="0.2">
      <c r="A2213" s="117" t="s">
        <v>14226</v>
      </c>
      <c r="B2213" s="131" t="s">
        <v>14226</v>
      </c>
      <c r="C2213" s="117" t="s">
        <v>1215</v>
      </c>
      <c r="D2213" s="116" t="s">
        <v>14222</v>
      </c>
      <c r="E2213" s="116" t="s">
        <v>3091</v>
      </c>
      <c r="F2213" s="116" t="s">
        <v>2620</v>
      </c>
      <c r="G2213" s="115" t="s">
        <v>14225</v>
      </c>
      <c r="I2213" s="118" t="s">
        <v>2619</v>
      </c>
    </row>
    <row r="2214" spans="1:9" x14ac:dyDescent="0.2">
      <c r="A2214" s="117" t="s">
        <v>13974</v>
      </c>
      <c r="B2214" s="131" t="s">
        <v>13974</v>
      </c>
      <c r="C2214" s="117" t="s">
        <v>1214</v>
      </c>
      <c r="D2214" s="116" t="s">
        <v>13973</v>
      </c>
      <c r="E2214" s="116" t="s">
        <v>3334</v>
      </c>
      <c r="F2214" s="116" t="s">
        <v>2615</v>
      </c>
      <c r="G2214" s="115" t="s">
        <v>364</v>
      </c>
      <c r="H2214" s="118" t="s">
        <v>13975</v>
      </c>
      <c r="I2214" s="118" t="s">
        <v>2619</v>
      </c>
    </row>
    <row r="2215" spans="1:9" x14ac:dyDescent="0.2">
      <c r="A2215" s="117" t="s">
        <v>14223</v>
      </c>
      <c r="B2215" s="131" t="s">
        <v>14223</v>
      </c>
      <c r="C2215" s="117" t="s">
        <v>1215</v>
      </c>
      <c r="D2215" s="116" t="s">
        <v>14222</v>
      </c>
      <c r="E2215" s="116" t="s">
        <v>3091</v>
      </c>
      <c r="F2215" s="116" t="s">
        <v>2615</v>
      </c>
      <c r="G2215" s="115" t="s">
        <v>365</v>
      </c>
      <c r="H2215" s="118" t="s">
        <v>14224</v>
      </c>
      <c r="I2215" s="118" t="s">
        <v>2619</v>
      </c>
    </row>
    <row r="2216" spans="1:9" x14ac:dyDescent="0.2">
      <c r="A2216" s="117" t="s">
        <v>14228</v>
      </c>
      <c r="B2216" s="131" t="s">
        <v>14228</v>
      </c>
      <c r="C2216" s="117" t="s">
        <v>1215</v>
      </c>
      <c r="D2216" s="116" t="s">
        <v>14222</v>
      </c>
      <c r="E2216" s="116" t="s">
        <v>3091</v>
      </c>
      <c r="F2216" s="116" t="s">
        <v>2663</v>
      </c>
      <c r="G2216" s="115" t="s">
        <v>14227</v>
      </c>
      <c r="H2216" s="118" t="s">
        <v>14224</v>
      </c>
      <c r="I2216" s="118" t="s">
        <v>2619</v>
      </c>
    </row>
    <row r="2217" spans="1:9" x14ac:dyDescent="0.2">
      <c r="A2217" s="117" t="s">
        <v>14312</v>
      </c>
      <c r="B2217" s="131" t="s">
        <v>14312</v>
      </c>
      <c r="C2217" s="117" t="s">
        <v>1626</v>
      </c>
      <c r="D2217" s="116" t="s">
        <v>14280</v>
      </c>
      <c r="E2217" s="116" t="s">
        <v>2614</v>
      </c>
      <c r="F2217" s="116" t="s">
        <v>2818</v>
      </c>
      <c r="G2217" s="115" t="s">
        <v>14311</v>
      </c>
      <c r="H2217" s="118" t="s">
        <v>14282</v>
      </c>
      <c r="I2217" s="118" t="s">
        <v>2619</v>
      </c>
    </row>
    <row r="2218" spans="1:9" x14ac:dyDescent="0.2">
      <c r="A2218" s="117" t="s">
        <v>6308</v>
      </c>
      <c r="B2218" s="131" t="s">
        <v>6308</v>
      </c>
      <c r="C2218" s="117" t="s">
        <v>992</v>
      </c>
      <c r="D2218" s="116" t="s">
        <v>6091</v>
      </c>
      <c r="E2218" s="116" t="s">
        <v>3150</v>
      </c>
      <c r="F2218" s="116" t="s">
        <v>6306</v>
      </c>
      <c r="G2218" s="115" t="s">
        <v>6307</v>
      </c>
      <c r="H2218" s="118" t="s">
        <v>6309</v>
      </c>
      <c r="I2218" s="118" t="s">
        <v>2619</v>
      </c>
    </row>
    <row r="2219" spans="1:9" x14ac:dyDescent="0.2">
      <c r="A2219" s="117" t="s">
        <v>9578</v>
      </c>
      <c r="B2219" s="131" t="s">
        <v>9578</v>
      </c>
      <c r="C2219" s="117" t="s">
        <v>1324</v>
      </c>
      <c r="D2219" s="116" t="s">
        <v>9564</v>
      </c>
      <c r="E2219" s="116" t="s">
        <v>3116</v>
      </c>
      <c r="F2219" s="116" t="s">
        <v>2734</v>
      </c>
      <c r="G2219" s="115" t="s">
        <v>9577</v>
      </c>
      <c r="H2219" s="118" t="s">
        <v>9566</v>
      </c>
      <c r="I2219" s="118" t="s">
        <v>2619</v>
      </c>
    </row>
    <row r="2220" spans="1:9" x14ac:dyDescent="0.2">
      <c r="A2220" s="117" t="s">
        <v>10167</v>
      </c>
      <c r="B2220" s="131" t="s">
        <v>10167</v>
      </c>
      <c r="C2220" s="117" t="s">
        <v>14385</v>
      </c>
      <c r="D2220" s="116" t="s">
        <v>10162</v>
      </c>
      <c r="E2220" s="116" t="s">
        <v>3116</v>
      </c>
      <c r="F2220" s="116" t="s">
        <v>2716</v>
      </c>
      <c r="G2220" s="115" t="s">
        <v>10166</v>
      </c>
      <c r="H2220" s="118" t="s">
        <v>10165</v>
      </c>
      <c r="I2220" s="118" t="s">
        <v>2619</v>
      </c>
    </row>
    <row r="2221" spans="1:9" x14ac:dyDescent="0.2">
      <c r="A2221" s="117" t="s">
        <v>5260</v>
      </c>
      <c r="B2221" s="131" t="s">
        <v>5260</v>
      </c>
      <c r="C2221" s="117" t="s">
        <v>1112</v>
      </c>
      <c r="D2221" s="116" t="s">
        <v>5243</v>
      </c>
      <c r="E2221" s="116" t="s">
        <v>2660</v>
      </c>
      <c r="F2221" s="116" t="s">
        <v>2680</v>
      </c>
      <c r="G2221" s="115" t="s">
        <v>5259</v>
      </c>
      <c r="H2221" s="118" t="s">
        <v>5245</v>
      </c>
      <c r="I2221" s="118" t="s">
        <v>2619</v>
      </c>
    </row>
    <row r="2222" spans="1:9" x14ac:dyDescent="0.2">
      <c r="A2222" s="117" t="s">
        <v>7695</v>
      </c>
      <c r="B2222" s="131" t="s">
        <v>7695</v>
      </c>
      <c r="C2222" s="117" t="s">
        <v>992</v>
      </c>
      <c r="D2222" s="116" t="s">
        <v>6091</v>
      </c>
      <c r="E2222" s="116" t="s">
        <v>3150</v>
      </c>
      <c r="F2222" s="116" t="s">
        <v>7693</v>
      </c>
      <c r="G2222" s="115" t="s">
        <v>7694</v>
      </c>
      <c r="H2222" s="118" t="s">
        <v>6097</v>
      </c>
      <c r="I2222" s="118" t="s">
        <v>2619</v>
      </c>
    </row>
    <row r="2223" spans="1:9" x14ac:dyDescent="0.2">
      <c r="A2223" s="117" t="s">
        <v>9443</v>
      </c>
      <c r="B2223" s="131" t="s">
        <v>9443</v>
      </c>
      <c r="C2223" s="117" t="s">
        <v>1216</v>
      </c>
      <c r="D2223" s="116" t="s">
        <v>9439</v>
      </c>
      <c r="E2223" s="116" t="s">
        <v>2614</v>
      </c>
      <c r="F2223" s="116" t="s">
        <v>2620</v>
      </c>
      <c r="G2223" s="115" t="s">
        <v>9442</v>
      </c>
      <c r="H2223" s="118" t="s">
        <v>9441</v>
      </c>
      <c r="I2223" s="118" t="s">
        <v>2619</v>
      </c>
    </row>
    <row r="2224" spans="1:9" x14ac:dyDescent="0.2">
      <c r="A2224" s="117" t="s">
        <v>9440</v>
      </c>
      <c r="B2224" s="131" t="s">
        <v>9440</v>
      </c>
      <c r="C2224" s="117" t="s">
        <v>1216</v>
      </c>
      <c r="D2224" s="116" t="s">
        <v>9439</v>
      </c>
      <c r="E2224" s="116" t="s">
        <v>2614</v>
      </c>
      <c r="F2224" s="116" t="s">
        <v>2615</v>
      </c>
      <c r="G2224" s="115" t="s">
        <v>366</v>
      </c>
      <c r="H2224" s="118" t="s">
        <v>9441</v>
      </c>
      <c r="I2224" s="118" t="s">
        <v>2619</v>
      </c>
    </row>
    <row r="2225" spans="1:9" x14ac:dyDescent="0.2">
      <c r="A2225" s="117" t="s">
        <v>7827</v>
      </c>
      <c r="B2225" s="131" t="s">
        <v>7827</v>
      </c>
      <c r="C2225" s="117" t="s">
        <v>992</v>
      </c>
      <c r="D2225" s="116" t="s">
        <v>6091</v>
      </c>
      <c r="E2225" s="116" t="s">
        <v>3150</v>
      </c>
      <c r="F2225" s="116" t="s">
        <v>7825</v>
      </c>
      <c r="G2225" s="115" t="s">
        <v>7826</v>
      </c>
      <c r="H2225" s="118" t="s">
        <v>6097</v>
      </c>
      <c r="I2225" s="118" t="s">
        <v>2619</v>
      </c>
    </row>
    <row r="2226" spans="1:9" x14ac:dyDescent="0.2">
      <c r="A2226" s="117" t="s">
        <v>6013</v>
      </c>
      <c r="B2226" s="131" t="s">
        <v>6013</v>
      </c>
      <c r="C2226" s="117" t="s">
        <v>972</v>
      </c>
      <c r="D2226" s="116" t="s">
        <v>6009</v>
      </c>
      <c r="E2226" s="116" t="s">
        <v>3415</v>
      </c>
      <c r="F2226" s="116" t="s">
        <v>2653</v>
      </c>
      <c r="G2226" s="115" t="s">
        <v>6012</v>
      </c>
      <c r="H2226" s="118" t="s">
        <v>6011</v>
      </c>
      <c r="I2226" s="118" t="s">
        <v>2619</v>
      </c>
    </row>
    <row r="2227" spans="1:9" x14ac:dyDescent="0.2">
      <c r="A2227" s="117" t="s">
        <v>13133</v>
      </c>
      <c r="B2227" s="131" t="s">
        <v>13133</v>
      </c>
      <c r="C2227" s="117" t="s">
        <v>968</v>
      </c>
      <c r="D2227" s="116" t="s">
        <v>13129</v>
      </c>
      <c r="E2227" s="116" t="s">
        <v>3415</v>
      </c>
      <c r="F2227" s="116" t="s">
        <v>2638</v>
      </c>
      <c r="G2227" s="115" t="s">
        <v>13132</v>
      </c>
      <c r="H2227" s="118" t="s">
        <v>13131</v>
      </c>
      <c r="I2227" s="118" t="s">
        <v>2619</v>
      </c>
    </row>
    <row r="2228" spans="1:9" x14ac:dyDescent="0.2">
      <c r="A2228" s="117" t="s">
        <v>3808</v>
      </c>
      <c r="B2228" s="131" t="s">
        <v>3808</v>
      </c>
      <c r="C2228" s="117" t="s">
        <v>1082</v>
      </c>
      <c r="D2228" s="116" t="s">
        <v>3755</v>
      </c>
      <c r="E2228" s="116" t="s">
        <v>3116</v>
      </c>
      <c r="F2228" s="116" t="s">
        <v>3806</v>
      </c>
      <c r="G2228" s="115" t="s">
        <v>3807</v>
      </c>
      <c r="H2228" s="118" t="s">
        <v>3757</v>
      </c>
      <c r="I2228" s="118" t="s">
        <v>2619</v>
      </c>
    </row>
    <row r="2229" spans="1:9" x14ac:dyDescent="0.2">
      <c r="A2229" s="117" t="s">
        <v>3399</v>
      </c>
      <c r="B2229" s="131" t="s">
        <v>3399</v>
      </c>
      <c r="C2229" s="117" t="s">
        <v>1662</v>
      </c>
      <c r="D2229" s="116" t="s">
        <v>3383</v>
      </c>
      <c r="E2229" s="116" t="s">
        <v>3116</v>
      </c>
      <c r="F2229" s="116" t="s">
        <v>2656</v>
      </c>
      <c r="G2229" s="115" t="s">
        <v>3398</v>
      </c>
      <c r="H2229" s="118" t="s">
        <v>3385</v>
      </c>
      <c r="I2229" s="118" t="s">
        <v>2619</v>
      </c>
    </row>
    <row r="2230" spans="1:9" x14ac:dyDescent="0.2">
      <c r="A2230" s="117" t="s">
        <v>6398</v>
      </c>
      <c r="B2230" s="131" t="s">
        <v>6398</v>
      </c>
      <c r="C2230" s="117" t="s">
        <v>992</v>
      </c>
      <c r="D2230" s="116" t="s">
        <v>6091</v>
      </c>
      <c r="E2230" s="116" t="s">
        <v>3150</v>
      </c>
      <c r="F2230" s="116" t="s">
        <v>6396</v>
      </c>
      <c r="G2230" s="115" t="s">
        <v>6397</v>
      </c>
      <c r="H2230" s="118" t="s">
        <v>6097</v>
      </c>
      <c r="I2230" s="118" t="s">
        <v>2619</v>
      </c>
    </row>
    <row r="2231" spans="1:9" x14ac:dyDescent="0.2">
      <c r="A2231" s="117" t="s">
        <v>13815</v>
      </c>
      <c r="B2231" s="131" t="s">
        <v>13815</v>
      </c>
      <c r="C2231" s="117" t="s">
        <v>1660</v>
      </c>
      <c r="D2231" s="116" t="s">
        <v>13807</v>
      </c>
      <c r="E2231" s="116" t="s">
        <v>2614</v>
      </c>
      <c r="F2231" s="116" t="s">
        <v>2716</v>
      </c>
      <c r="G2231" s="115" t="s">
        <v>13814</v>
      </c>
      <c r="H2231" s="118" t="s">
        <v>13809</v>
      </c>
      <c r="I2231" s="118" t="s">
        <v>2619</v>
      </c>
    </row>
    <row r="2232" spans="1:9" x14ac:dyDescent="0.2">
      <c r="A2232" s="117" t="s">
        <v>3223</v>
      </c>
      <c r="B2232" s="131" t="s">
        <v>3223</v>
      </c>
      <c r="C2232" s="117" t="s">
        <v>1509</v>
      </c>
      <c r="D2232" s="116" t="s">
        <v>3149</v>
      </c>
      <c r="E2232" s="116" t="s">
        <v>3150</v>
      </c>
      <c r="F2232" s="116" t="s">
        <v>3221</v>
      </c>
      <c r="G2232" s="115" t="s">
        <v>3222</v>
      </c>
      <c r="H2232" s="118" t="s">
        <v>3152</v>
      </c>
      <c r="I2232" s="118" t="s">
        <v>2619</v>
      </c>
    </row>
    <row r="2233" spans="1:9" x14ac:dyDescent="0.2">
      <c r="A2233" s="117" t="s">
        <v>6392</v>
      </c>
      <c r="B2233" s="131" t="s">
        <v>6392</v>
      </c>
      <c r="C2233" s="117" t="s">
        <v>992</v>
      </c>
      <c r="D2233" s="116" t="s">
        <v>6091</v>
      </c>
      <c r="E2233" s="116" t="s">
        <v>3150</v>
      </c>
      <c r="F2233" s="116" t="s">
        <v>6390</v>
      </c>
      <c r="G2233" s="115" t="s">
        <v>6391</v>
      </c>
      <c r="H2233" s="118" t="s">
        <v>6097</v>
      </c>
      <c r="I2233" s="118" t="s">
        <v>2619</v>
      </c>
    </row>
    <row r="2234" spans="1:9" x14ac:dyDescent="0.2">
      <c r="A2234" s="117" t="s">
        <v>3682</v>
      </c>
      <c r="B2234" s="131" t="s">
        <v>3682</v>
      </c>
      <c r="C2234" s="117" t="s">
        <v>1000</v>
      </c>
      <c r="D2234" s="116" t="s">
        <v>3652</v>
      </c>
      <c r="E2234" s="116" t="s">
        <v>3116</v>
      </c>
      <c r="F2234" s="116" t="s">
        <v>2677</v>
      </c>
      <c r="G2234" s="115" t="s">
        <v>3681</v>
      </c>
      <c r="H2234" s="118" t="s">
        <v>3654</v>
      </c>
      <c r="I2234" s="118" t="s">
        <v>2619</v>
      </c>
    </row>
    <row r="2235" spans="1:9" x14ac:dyDescent="0.2">
      <c r="A2235" s="117" t="s">
        <v>7062</v>
      </c>
      <c r="B2235" s="131" t="s">
        <v>7062</v>
      </c>
      <c r="C2235" s="117" t="s">
        <v>992</v>
      </c>
      <c r="D2235" s="116" t="s">
        <v>6091</v>
      </c>
      <c r="E2235" s="116" t="s">
        <v>3150</v>
      </c>
      <c r="F2235" s="116" t="s">
        <v>7060</v>
      </c>
      <c r="G2235" s="115" t="s">
        <v>7061</v>
      </c>
      <c r="H2235" s="118" t="s">
        <v>6097</v>
      </c>
      <c r="I2235" s="118" t="s">
        <v>2619</v>
      </c>
    </row>
    <row r="2236" spans="1:9" x14ac:dyDescent="0.2">
      <c r="A2236" s="117" t="s">
        <v>10432</v>
      </c>
      <c r="B2236" s="131" t="s">
        <v>10432</v>
      </c>
      <c r="C2236" s="117" t="s">
        <v>876</v>
      </c>
      <c r="D2236" s="116" t="s">
        <v>10424</v>
      </c>
      <c r="E2236" s="116" t="s">
        <v>2660</v>
      </c>
      <c r="F2236" s="116" t="s">
        <v>2666</v>
      </c>
      <c r="G2236" s="115" t="s">
        <v>10431</v>
      </c>
      <c r="H2236" s="118" t="s">
        <v>10426</v>
      </c>
      <c r="I2236" s="118" t="s">
        <v>2619</v>
      </c>
    </row>
    <row r="2237" spans="1:9" x14ac:dyDescent="0.2">
      <c r="A2237" s="117" t="s">
        <v>10615</v>
      </c>
      <c r="B2237" s="131" t="s">
        <v>10615</v>
      </c>
      <c r="C2237" s="117" t="s">
        <v>1572</v>
      </c>
      <c r="D2237" s="116" t="s">
        <v>10564</v>
      </c>
      <c r="E2237" s="116" t="s">
        <v>2614</v>
      </c>
      <c r="F2237" s="116" t="s">
        <v>2708</v>
      </c>
      <c r="G2237" s="115" t="s">
        <v>10614</v>
      </c>
      <c r="I2237" s="118" t="s">
        <v>2619</v>
      </c>
    </row>
    <row r="2238" spans="1:9" x14ac:dyDescent="0.2">
      <c r="A2238" s="117" t="s">
        <v>10560</v>
      </c>
      <c r="B2238" s="131" t="s">
        <v>10560</v>
      </c>
      <c r="C2238" s="117" t="s">
        <v>1217</v>
      </c>
      <c r="D2238" s="116" t="s">
        <v>10548</v>
      </c>
      <c r="E2238" s="116" t="s">
        <v>2614</v>
      </c>
      <c r="F2238" s="116" t="s">
        <v>2674</v>
      </c>
      <c r="G2238" s="115" t="s">
        <v>10559</v>
      </c>
      <c r="H2238" s="118" t="s">
        <v>10550</v>
      </c>
      <c r="I2238" s="118" t="s">
        <v>2619</v>
      </c>
    </row>
    <row r="2239" spans="1:9" x14ac:dyDescent="0.2">
      <c r="A2239" s="117" t="s">
        <v>10549</v>
      </c>
      <c r="B2239" s="131" t="s">
        <v>10549</v>
      </c>
      <c r="C2239" s="117" t="s">
        <v>1217</v>
      </c>
      <c r="D2239" s="116" t="s">
        <v>10548</v>
      </c>
      <c r="E2239" s="116" t="s">
        <v>2614</v>
      </c>
      <c r="F2239" s="116" t="s">
        <v>2615</v>
      </c>
      <c r="G2239" s="115" t="s">
        <v>367</v>
      </c>
      <c r="H2239" s="118" t="s">
        <v>10550</v>
      </c>
      <c r="I2239" s="118" t="s">
        <v>2619</v>
      </c>
    </row>
    <row r="2240" spans="1:9" x14ac:dyDescent="0.2">
      <c r="A2240" s="117" t="s">
        <v>10554</v>
      </c>
      <c r="B2240" s="131" t="s">
        <v>10554</v>
      </c>
      <c r="C2240" s="117" t="s">
        <v>1217</v>
      </c>
      <c r="D2240" s="116" t="s">
        <v>10548</v>
      </c>
      <c r="E2240" s="116" t="s">
        <v>2614</v>
      </c>
      <c r="F2240" s="116" t="s">
        <v>2638</v>
      </c>
      <c r="G2240" s="115" t="s">
        <v>10553</v>
      </c>
      <c r="H2240" s="118" t="s">
        <v>10550</v>
      </c>
      <c r="I2240" s="118" t="s">
        <v>2619</v>
      </c>
    </row>
    <row r="2241" spans="1:9" x14ac:dyDescent="0.2">
      <c r="A2241" s="117" t="s">
        <v>5423</v>
      </c>
      <c r="B2241" s="131" t="s">
        <v>5423</v>
      </c>
      <c r="C2241" s="117" t="s">
        <v>1217</v>
      </c>
      <c r="D2241" s="116" t="s">
        <v>10548</v>
      </c>
      <c r="E2241" s="116" t="s">
        <v>2614</v>
      </c>
      <c r="F2241" s="116" t="s">
        <v>3103</v>
      </c>
      <c r="G2241" s="115" t="s">
        <v>10563</v>
      </c>
      <c r="I2241" s="118" t="s">
        <v>2619</v>
      </c>
    </row>
    <row r="2242" spans="1:9" x14ac:dyDescent="0.2">
      <c r="A2242" s="117" t="s">
        <v>10556</v>
      </c>
      <c r="B2242" s="131" t="s">
        <v>10556</v>
      </c>
      <c r="C2242" s="117" t="s">
        <v>1217</v>
      </c>
      <c r="D2242" s="116" t="s">
        <v>10548</v>
      </c>
      <c r="E2242" s="116" t="s">
        <v>2614</v>
      </c>
      <c r="F2242" s="116" t="s">
        <v>2656</v>
      </c>
      <c r="G2242" s="115" t="s">
        <v>10555</v>
      </c>
      <c r="I2242" s="118" t="s">
        <v>2619</v>
      </c>
    </row>
    <row r="2243" spans="1:9" x14ac:dyDescent="0.2">
      <c r="A2243" s="117" t="s">
        <v>10558</v>
      </c>
      <c r="B2243" s="131" t="s">
        <v>10558</v>
      </c>
      <c r="C2243" s="117" t="s">
        <v>1217</v>
      </c>
      <c r="D2243" s="116" t="s">
        <v>10548</v>
      </c>
      <c r="E2243" s="116" t="s">
        <v>2614</v>
      </c>
      <c r="F2243" s="116" t="s">
        <v>2644</v>
      </c>
      <c r="G2243" s="115" t="s">
        <v>10557</v>
      </c>
      <c r="H2243" s="118" t="s">
        <v>10550</v>
      </c>
      <c r="I2243" s="118" t="s">
        <v>2619</v>
      </c>
    </row>
    <row r="2244" spans="1:9" x14ac:dyDescent="0.2">
      <c r="A2244" s="117" t="s">
        <v>10562</v>
      </c>
      <c r="B2244" s="131" t="s">
        <v>10562</v>
      </c>
      <c r="C2244" s="117" t="s">
        <v>1217</v>
      </c>
      <c r="D2244" s="116" t="s">
        <v>10548</v>
      </c>
      <c r="E2244" s="116" t="s">
        <v>2614</v>
      </c>
      <c r="F2244" s="116" t="s">
        <v>2818</v>
      </c>
      <c r="G2244" s="115" t="s">
        <v>10561</v>
      </c>
      <c r="H2244" s="118" t="s">
        <v>10550</v>
      </c>
      <c r="I2244" s="118" t="s">
        <v>2619</v>
      </c>
    </row>
    <row r="2245" spans="1:9" x14ac:dyDescent="0.2">
      <c r="A2245" s="117" t="s">
        <v>10552</v>
      </c>
      <c r="B2245" s="131" t="s">
        <v>10552</v>
      </c>
      <c r="C2245" s="117" t="s">
        <v>1217</v>
      </c>
      <c r="D2245" s="116" t="s">
        <v>10548</v>
      </c>
      <c r="E2245" s="116" t="s">
        <v>2614</v>
      </c>
      <c r="F2245" s="116" t="s">
        <v>2620</v>
      </c>
      <c r="G2245" s="115" t="s">
        <v>10551</v>
      </c>
      <c r="H2245" s="118" t="s">
        <v>10550</v>
      </c>
      <c r="I2245" s="118" t="s">
        <v>2619</v>
      </c>
    </row>
    <row r="2246" spans="1:9" x14ac:dyDescent="0.2">
      <c r="A2246" s="117" t="s">
        <v>10780</v>
      </c>
      <c r="B2246" s="131" t="s">
        <v>10780</v>
      </c>
      <c r="C2246" s="117" t="s">
        <v>1218</v>
      </c>
      <c r="D2246" s="116" t="s">
        <v>10776</v>
      </c>
      <c r="E2246" s="116" t="s">
        <v>3150</v>
      </c>
      <c r="F2246" s="116" t="s">
        <v>2765</v>
      </c>
      <c r="G2246" s="115" t="s">
        <v>10779</v>
      </c>
      <c r="H2246" s="118" t="s">
        <v>10778</v>
      </c>
      <c r="I2246" s="118" t="s">
        <v>2619</v>
      </c>
    </row>
    <row r="2247" spans="1:9" x14ac:dyDescent="0.2">
      <c r="A2247" s="117" t="s">
        <v>10782</v>
      </c>
      <c r="B2247" s="131" t="s">
        <v>10782</v>
      </c>
      <c r="C2247" s="117" t="s">
        <v>1218</v>
      </c>
      <c r="D2247" s="116" t="s">
        <v>10776</v>
      </c>
      <c r="E2247" s="116" t="s">
        <v>3150</v>
      </c>
      <c r="F2247" s="116" t="s">
        <v>3167</v>
      </c>
      <c r="G2247" s="115" t="s">
        <v>10781</v>
      </c>
      <c r="H2247" s="118" t="s">
        <v>10778</v>
      </c>
      <c r="I2247" s="118" t="s">
        <v>2619</v>
      </c>
    </row>
    <row r="2248" spans="1:9" x14ac:dyDescent="0.2">
      <c r="A2248" s="117" t="s">
        <v>10777</v>
      </c>
      <c r="B2248" s="131" t="s">
        <v>10777</v>
      </c>
      <c r="C2248" s="117" t="s">
        <v>1218</v>
      </c>
      <c r="D2248" s="116" t="s">
        <v>10776</v>
      </c>
      <c r="E2248" s="116" t="s">
        <v>3150</v>
      </c>
      <c r="F2248" s="116" t="s">
        <v>2615</v>
      </c>
      <c r="G2248" s="115" t="s">
        <v>368</v>
      </c>
      <c r="H2248" s="118" t="s">
        <v>10778</v>
      </c>
      <c r="I2248" s="118" t="s">
        <v>2619</v>
      </c>
    </row>
    <row r="2249" spans="1:9" x14ac:dyDescent="0.2">
      <c r="A2249" s="117" t="s">
        <v>7727</v>
      </c>
      <c r="B2249" s="131" t="s">
        <v>7727</v>
      </c>
      <c r="C2249" s="117" t="s">
        <v>992</v>
      </c>
      <c r="D2249" s="116" t="s">
        <v>6091</v>
      </c>
      <c r="E2249" s="116" t="s">
        <v>3150</v>
      </c>
      <c r="F2249" s="116" t="s">
        <v>7725</v>
      </c>
      <c r="G2249" s="115" t="s">
        <v>7726</v>
      </c>
      <c r="H2249" s="118" t="s">
        <v>6097</v>
      </c>
      <c r="I2249" s="118" t="s">
        <v>2619</v>
      </c>
    </row>
    <row r="2250" spans="1:9" x14ac:dyDescent="0.2">
      <c r="A2250" s="117" t="s">
        <v>5605</v>
      </c>
      <c r="B2250" s="131" t="s">
        <v>5605</v>
      </c>
      <c r="C2250" s="117" t="s">
        <v>1219</v>
      </c>
      <c r="D2250" s="116" t="s">
        <v>5604</v>
      </c>
      <c r="E2250" s="116" t="s">
        <v>2614</v>
      </c>
      <c r="F2250" s="116" t="s">
        <v>2615</v>
      </c>
      <c r="G2250" s="115" t="s">
        <v>369</v>
      </c>
      <c r="H2250" s="118" t="s">
        <v>5606</v>
      </c>
      <c r="I2250" s="118" t="s">
        <v>2619</v>
      </c>
    </row>
    <row r="2251" spans="1:9" x14ac:dyDescent="0.2">
      <c r="A2251" s="117" t="s">
        <v>5610</v>
      </c>
      <c r="B2251" s="131" t="s">
        <v>5610</v>
      </c>
      <c r="C2251" s="117" t="s">
        <v>1219</v>
      </c>
      <c r="D2251" s="116" t="s">
        <v>5604</v>
      </c>
      <c r="E2251" s="116" t="s">
        <v>2614</v>
      </c>
      <c r="F2251" s="116" t="s">
        <v>2623</v>
      </c>
      <c r="G2251" s="115" t="s">
        <v>5609</v>
      </c>
      <c r="H2251" s="118" t="s">
        <v>5606</v>
      </c>
      <c r="I2251" s="118" t="s">
        <v>2619</v>
      </c>
    </row>
    <row r="2252" spans="1:9" x14ac:dyDescent="0.2">
      <c r="A2252" s="117" t="s">
        <v>5608</v>
      </c>
      <c r="B2252" s="131" t="s">
        <v>5608</v>
      </c>
      <c r="C2252" s="117" t="s">
        <v>1219</v>
      </c>
      <c r="D2252" s="116" t="s">
        <v>5604</v>
      </c>
      <c r="E2252" s="116" t="s">
        <v>2614</v>
      </c>
      <c r="F2252" s="116" t="s">
        <v>2620</v>
      </c>
      <c r="G2252" s="115" t="s">
        <v>5607</v>
      </c>
      <c r="H2252" s="118" t="s">
        <v>5606</v>
      </c>
      <c r="I2252" s="118" t="s">
        <v>2619</v>
      </c>
    </row>
    <row r="2253" spans="1:9" x14ac:dyDescent="0.2">
      <c r="A2253" s="117" t="s">
        <v>4205</v>
      </c>
      <c r="B2253" s="131" t="s">
        <v>4205</v>
      </c>
      <c r="C2253" s="117" t="s">
        <v>901</v>
      </c>
      <c r="D2253" s="116" t="s">
        <v>4198</v>
      </c>
      <c r="E2253" s="116" t="s">
        <v>3415</v>
      </c>
      <c r="F2253" s="116" t="s">
        <v>2623</v>
      </c>
      <c r="G2253" s="115" t="s">
        <v>4204</v>
      </c>
      <c r="H2253" s="118" t="s">
        <v>4200</v>
      </c>
      <c r="I2253" s="118" t="s">
        <v>2619</v>
      </c>
    </row>
    <row r="2254" spans="1:9" x14ac:dyDescent="0.2">
      <c r="A2254" s="117" t="s">
        <v>13270</v>
      </c>
      <c r="B2254" s="131" t="s">
        <v>13270</v>
      </c>
      <c r="C2254" s="117" t="s">
        <v>1061</v>
      </c>
      <c r="D2254" s="116" t="s">
        <v>13251</v>
      </c>
      <c r="E2254" s="116" t="s">
        <v>2660</v>
      </c>
      <c r="F2254" s="116" t="s">
        <v>3231</v>
      </c>
      <c r="G2254" s="115" t="s">
        <v>13269</v>
      </c>
      <c r="H2254" s="118" t="s">
        <v>13268</v>
      </c>
      <c r="I2254" s="118" t="s">
        <v>2619</v>
      </c>
    </row>
    <row r="2255" spans="1:9" x14ac:dyDescent="0.2">
      <c r="A2255" s="117" t="s">
        <v>8600</v>
      </c>
      <c r="B2255" s="131" t="s">
        <v>8600</v>
      </c>
      <c r="C2255" s="117" t="s">
        <v>1220</v>
      </c>
      <c r="D2255" s="116" t="s">
        <v>8590</v>
      </c>
      <c r="E2255" s="116" t="s">
        <v>3415</v>
      </c>
      <c r="F2255" s="116" t="s">
        <v>3022</v>
      </c>
      <c r="G2255" s="115" t="s">
        <v>8599</v>
      </c>
      <c r="I2255" s="118" t="s">
        <v>2619</v>
      </c>
    </row>
    <row r="2256" spans="1:9" x14ac:dyDescent="0.2">
      <c r="A2256" s="117" t="s">
        <v>8591</v>
      </c>
      <c r="B2256" s="131" t="s">
        <v>8591</v>
      </c>
      <c r="C2256" s="117" t="s">
        <v>1220</v>
      </c>
      <c r="D2256" s="116" t="s">
        <v>8590</v>
      </c>
      <c r="E2256" s="116" t="s">
        <v>3415</v>
      </c>
      <c r="F2256" s="116" t="s">
        <v>2615</v>
      </c>
      <c r="G2256" s="115" t="s">
        <v>370</v>
      </c>
      <c r="H2256" s="118" t="s">
        <v>8592</v>
      </c>
      <c r="I2256" s="118" t="s">
        <v>2619</v>
      </c>
    </row>
    <row r="2257" spans="1:9" x14ac:dyDescent="0.2">
      <c r="A2257" s="117" t="s">
        <v>5974</v>
      </c>
      <c r="B2257" s="131" t="s">
        <v>5974</v>
      </c>
      <c r="C2257" s="117" t="s">
        <v>1221</v>
      </c>
      <c r="D2257" s="116" t="s">
        <v>5973</v>
      </c>
      <c r="E2257" s="116" t="s">
        <v>3713</v>
      </c>
      <c r="F2257" s="116" t="s">
        <v>2615</v>
      </c>
      <c r="G2257" s="115" t="s">
        <v>371</v>
      </c>
      <c r="I2257" s="118" t="s">
        <v>2619</v>
      </c>
    </row>
    <row r="2258" spans="1:9" x14ac:dyDescent="0.2">
      <c r="A2258" s="117" t="s">
        <v>5976</v>
      </c>
      <c r="B2258" s="131" t="s">
        <v>5976</v>
      </c>
      <c r="C2258" s="117" t="s">
        <v>1221</v>
      </c>
      <c r="D2258" s="116" t="s">
        <v>5973</v>
      </c>
      <c r="E2258" s="116" t="s">
        <v>3713</v>
      </c>
      <c r="F2258" s="116" t="s">
        <v>2716</v>
      </c>
      <c r="G2258" s="115" t="s">
        <v>5975</v>
      </c>
      <c r="H2258" s="118" t="s">
        <v>5977</v>
      </c>
      <c r="I2258" s="118" t="s">
        <v>2619</v>
      </c>
    </row>
    <row r="2259" spans="1:9" x14ac:dyDescent="0.2">
      <c r="A2259" s="117" t="s">
        <v>12787</v>
      </c>
      <c r="B2259" s="131" t="s">
        <v>12787</v>
      </c>
      <c r="C2259" s="117" t="s">
        <v>1433</v>
      </c>
      <c r="D2259" s="116" t="s">
        <v>12740</v>
      </c>
      <c r="E2259" s="116" t="s">
        <v>3150</v>
      </c>
      <c r="F2259" s="116" t="s">
        <v>3218</v>
      </c>
      <c r="G2259" s="115" t="s">
        <v>12786</v>
      </c>
      <c r="I2259" s="118" t="s">
        <v>2619</v>
      </c>
    </row>
    <row r="2260" spans="1:9" x14ac:dyDescent="0.2">
      <c r="A2260" s="117" t="s">
        <v>4716</v>
      </c>
      <c r="B2260" s="131" t="s">
        <v>4716</v>
      </c>
      <c r="C2260" s="117" t="s">
        <v>1452</v>
      </c>
      <c r="D2260" s="116" t="s">
        <v>4712</v>
      </c>
      <c r="E2260" s="116" t="s">
        <v>3415</v>
      </c>
      <c r="F2260" s="116" t="s">
        <v>2666</v>
      </c>
      <c r="G2260" s="115" t="s">
        <v>4715</v>
      </c>
      <c r="H2260" s="118" t="s">
        <v>4714</v>
      </c>
      <c r="I2260" s="118" t="s">
        <v>2619</v>
      </c>
    </row>
    <row r="2261" spans="1:9" x14ac:dyDescent="0.2">
      <c r="A2261" s="117" t="s">
        <v>7665</v>
      </c>
      <c r="B2261" s="131" t="s">
        <v>7665</v>
      </c>
      <c r="C2261" s="117" t="s">
        <v>992</v>
      </c>
      <c r="D2261" s="116" t="s">
        <v>6091</v>
      </c>
      <c r="E2261" s="116" t="s">
        <v>3150</v>
      </c>
      <c r="F2261" s="116" t="s">
        <v>7663</v>
      </c>
      <c r="G2261" s="115" t="s">
        <v>7664</v>
      </c>
      <c r="H2261" s="118" t="s">
        <v>6097</v>
      </c>
      <c r="I2261" s="118" t="s">
        <v>2619</v>
      </c>
    </row>
    <row r="2262" spans="1:9" x14ac:dyDescent="0.2">
      <c r="A2262" s="117" t="s">
        <v>7830</v>
      </c>
      <c r="B2262" s="131" t="s">
        <v>7830</v>
      </c>
      <c r="C2262" s="117" t="s">
        <v>992</v>
      </c>
      <c r="D2262" s="116" t="s">
        <v>6091</v>
      </c>
      <c r="E2262" s="116" t="s">
        <v>3150</v>
      </c>
      <c r="F2262" s="116" t="s">
        <v>7828</v>
      </c>
      <c r="G2262" s="115" t="s">
        <v>7829</v>
      </c>
      <c r="H2262" s="118" t="s">
        <v>6097</v>
      </c>
      <c r="I2262" s="118" t="s">
        <v>2619</v>
      </c>
    </row>
    <row r="2263" spans="1:9" x14ac:dyDescent="0.2">
      <c r="A2263" s="117" t="s">
        <v>7065</v>
      </c>
      <c r="B2263" s="131" t="s">
        <v>7065</v>
      </c>
      <c r="C2263" s="117" t="s">
        <v>992</v>
      </c>
      <c r="D2263" s="116" t="s">
        <v>6091</v>
      </c>
      <c r="E2263" s="116" t="s">
        <v>3150</v>
      </c>
      <c r="F2263" s="116" t="s">
        <v>7063</v>
      </c>
      <c r="G2263" s="115" t="s">
        <v>7064</v>
      </c>
      <c r="H2263" s="118" t="s">
        <v>6097</v>
      </c>
      <c r="I2263" s="118" t="s">
        <v>2619</v>
      </c>
    </row>
    <row r="2264" spans="1:9" x14ac:dyDescent="0.2">
      <c r="A2264" s="117" t="s">
        <v>14044</v>
      </c>
      <c r="B2264" s="131" t="s">
        <v>14044</v>
      </c>
      <c r="C2264" s="117" t="s">
        <v>1272</v>
      </c>
      <c r="D2264" s="116" t="s">
        <v>14040</v>
      </c>
      <c r="E2264" s="116" t="s">
        <v>3415</v>
      </c>
      <c r="F2264" s="116" t="s">
        <v>2638</v>
      </c>
      <c r="G2264" s="115" t="s">
        <v>14043</v>
      </c>
      <c r="H2264" s="118" t="s">
        <v>14042</v>
      </c>
      <c r="I2264" s="118" t="s">
        <v>2619</v>
      </c>
    </row>
    <row r="2265" spans="1:9" x14ac:dyDescent="0.2">
      <c r="A2265" s="117" t="s">
        <v>6135</v>
      </c>
      <c r="B2265" s="131" t="s">
        <v>6135</v>
      </c>
      <c r="C2265" s="117" t="s">
        <v>992</v>
      </c>
      <c r="D2265" s="116" t="s">
        <v>6091</v>
      </c>
      <c r="E2265" s="116" t="s">
        <v>3150</v>
      </c>
      <c r="F2265" s="116" t="s">
        <v>6133</v>
      </c>
      <c r="G2265" s="115" t="s">
        <v>6134</v>
      </c>
      <c r="H2265" s="118" t="s">
        <v>6097</v>
      </c>
      <c r="I2265" s="118" t="s">
        <v>2619</v>
      </c>
    </row>
    <row r="2266" spans="1:9" x14ac:dyDescent="0.2">
      <c r="A2266" s="117" t="s">
        <v>5711</v>
      </c>
      <c r="B2266" s="131" t="s">
        <v>5711</v>
      </c>
      <c r="C2266" s="117" t="s">
        <v>962</v>
      </c>
      <c r="D2266" s="116" t="s">
        <v>5699</v>
      </c>
      <c r="E2266" s="116" t="s">
        <v>2614</v>
      </c>
      <c r="F2266" s="116" t="s">
        <v>3022</v>
      </c>
      <c r="G2266" s="115" t="s">
        <v>5710</v>
      </c>
      <c r="I2266" s="118" t="s">
        <v>2619</v>
      </c>
    </row>
    <row r="2267" spans="1:9" x14ac:dyDescent="0.2">
      <c r="A2267" s="117" t="s">
        <v>3555</v>
      </c>
      <c r="B2267" s="131" t="s">
        <v>3555</v>
      </c>
      <c r="C2267" s="117" t="s">
        <v>1222</v>
      </c>
      <c r="D2267" s="116" t="s">
        <v>3554</v>
      </c>
      <c r="E2267" s="116" t="s">
        <v>3415</v>
      </c>
      <c r="F2267" s="116" t="s">
        <v>2615</v>
      </c>
      <c r="G2267" s="115" t="s">
        <v>372</v>
      </c>
      <c r="H2267" s="118" t="s">
        <v>3556</v>
      </c>
      <c r="I2267" s="118" t="s">
        <v>2619</v>
      </c>
    </row>
    <row r="2268" spans="1:9" x14ac:dyDescent="0.2">
      <c r="A2268" s="117" t="s">
        <v>5033</v>
      </c>
      <c r="B2268" s="131" t="s">
        <v>5033</v>
      </c>
      <c r="C2268" s="117" t="s">
        <v>983</v>
      </c>
      <c r="D2268" s="116" t="s">
        <v>5016</v>
      </c>
      <c r="E2268" s="116" t="s">
        <v>3415</v>
      </c>
      <c r="F2268" s="116" t="s">
        <v>3717</v>
      </c>
      <c r="G2268" s="115" t="s">
        <v>5032</v>
      </c>
      <c r="H2268" s="118" t="s">
        <v>5023</v>
      </c>
      <c r="I2268" s="118" t="s">
        <v>2619</v>
      </c>
    </row>
    <row r="2269" spans="1:9" x14ac:dyDescent="0.2">
      <c r="A2269" s="117" t="s">
        <v>6138</v>
      </c>
      <c r="B2269" s="131" t="s">
        <v>6138</v>
      </c>
      <c r="C2269" s="117" t="s">
        <v>992</v>
      </c>
      <c r="D2269" s="116" t="s">
        <v>6091</v>
      </c>
      <c r="E2269" s="116" t="s">
        <v>3150</v>
      </c>
      <c r="F2269" s="116" t="s">
        <v>6136</v>
      </c>
      <c r="G2269" s="115" t="s">
        <v>6137</v>
      </c>
      <c r="H2269" s="118" t="s">
        <v>6097</v>
      </c>
      <c r="I2269" s="118" t="s">
        <v>2619</v>
      </c>
    </row>
    <row r="2270" spans="1:9" x14ac:dyDescent="0.2">
      <c r="A2270" s="117" t="s">
        <v>8989</v>
      </c>
      <c r="B2270" s="131" t="s">
        <v>8989</v>
      </c>
      <c r="C2270" s="117" t="s">
        <v>1350</v>
      </c>
      <c r="D2270" s="116" t="s">
        <v>8968</v>
      </c>
      <c r="E2270" s="116" t="s">
        <v>2614</v>
      </c>
      <c r="F2270" s="116" t="s">
        <v>2768</v>
      </c>
      <c r="G2270" s="115" t="s">
        <v>8988</v>
      </c>
      <c r="H2270" s="118" t="s">
        <v>8990</v>
      </c>
      <c r="I2270" s="118" t="s">
        <v>2619</v>
      </c>
    </row>
    <row r="2271" spans="1:9" x14ac:dyDescent="0.2">
      <c r="A2271" s="117" t="s">
        <v>3175</v>
      </c>
      <c r="B2271" s="131" t="s">
        <v>3175</v>
      </c>
      <c r="C2271" s="117" t="s">
        <v>1509</v>
      </c>
      <c r="D2271" s="116" t="s">
        <v>3149</v>
      </c>
      <c r="E2271" s="116" t="s">
        <v>3150</v>
      </c>
      <c r="F2271" s="116" t="s">
        <v>3173</v>
      </c>
      <c r="G2271" s="115" t="s">
        <v>3174</v>
      </c>
      <c r="H2271" s="118" t="s">
        <v>3152</v>
      </c>
      <c r="I2271" s="118" t="s">
        <v>2619</v>
      </c>
    </row>
    <row r="2272" spans="1:9" x14ac:dyDescent="0.2">
      <c r="A2272" s="117" t="s">
        <v>13887</v>
      </c>
      <c r="B2272" s="131" t="s">
        <v>13887</v>
      </c>
      <c r="C2272" s="117" t="s">
        <v>1024</v>
      </c>
      <c r="D2272" s="116" t="s">
        <v>13858</v>
      </c>
      <c r="E2272" s="116" t="s">
        <v>2913</v>
      </c>
      <c r="F2272" s="116" t="s">
        <v>2708</v>
      </c>
      <c r="G2272" s="115" t="s">
        <v>13886</v>
      </c>
      <c r="I2272" s="118" t="s">
        <v>2619</v>
      </c>
    </row>
    <row r="2273" spans="1:9" x14ac:dyDescent="0.2">
      <c r="A2273" s="117" t="s">
        <v>10508</v>
      </c>
      <c r="B2273" s="131" t="s">
        <v>10508</v>
      </c>
      <c r="C2273" s="117" t="s">
        <v>1017</v>
      </c>
      <c r="D2273" s="116" t="s">
        <v>10467</v>
      </c>
      <c r="E2273" s="116" t="s">
        <v>2614</v>
      </c>
      <c r="F2273" s="116" t="s">
        <v>3375</v>
      </c>
      <c r="G2273" s="115" t="s">
        <v>10507</v>
      </c>
      <c r="H2273" s="118" t="s">
        <v>10469</v>
      </c>
      <c r="I2273" s="118" t="s">
        <v>2619</v>
      </c>
    </row>
    <row r="2274" spans="1:9" x14ac:dyDescent="0.2">
      <c r="A2274" s="117" t="s">
        <v>14320</v>
      </c>
      <c r="B2274" s="131" t="s">
        <v>14320</v>
      </c>
      <c r="C2274" s="117" t="s">
        <v>1626</v>
      </c>
      <c r="D2274" s="116" t="s">
        <v>14280</v>
      </c>
      <c r="E2274" s="116" t="s">
        <v>2614</v>
      </c>
      <c r="F2274" s="116" t="s">
        <v>3112</v>
      </c>
      <c r="G2274" s="115" t="s">
        <v>14319</v>
      </c>
      <c r="H2274" s="118" t="s">
        <v>14282</v>
      </c>
      <c r="I2274" s="118" t="s">
        <v>2619</v>
      </c>
    </row>
    <row r="2275" spans="1:9" x14ac:dyDescent="0.2">
      <c r="A2275" s="117" t="s">
        <v>10957</v>
      </c>
      <c r="B2275" s="131" t="s">
        <v>10957</v>
      </c>
      <c r="C2275" s="117" t="s">
        <v>886</v>
      </c>
      <c r="D2275" s="116" t="s">
        <v>10945</v>
      </c>
      <c r="E2275" s="116" t="s">
        <v>3116</v>
      </c>
      <c r="F2275" s="116" t="s">
        <v>2653</v>
      </c>
      <c r="G2275" s="115" t="s">
        <v>10956</v>
      </c>
      <c r="H2275" s="118" t="s">
        <v>10947</v>
      </c>
      <c r="I2275" s="118" t="s">
        <v>2619</v>
      </c>
    </row>
    <row r="2276" spans="1:9" x14ac:dyDescent="0.2">
      <c r="A2276" s="117" t="s">
        <v>6141</v>
      </c>
      <c r="B2276" s="131" t="s">
        <v>6141</v>
      </c>
      <c r="C2276" s="117" t="s">
        <v>992</v>
      </c>
      <c r="D2276" s="116" t="s">
        <v>6091</v>
      </c>
      <c r="E2276" s="116" t="s">
        <v>3150</v>
      </c>
      <c r="F2276" s="116" t="s">
        <v>6139</v>
      </c>
      <c r="G2276" s="115" t="s">
        <v>6140</v>
      </c>
      <c r="H2276" s="118" t="s">
        <v>6097</v>
      </c>
      <c r="I2276" s="118" t="s">
        <v>2619</v>
      </c>
    </row>
    <row r="2277" spans="1:9" x14ac:dyDescent="0.2">
      <c r="A2277" s="117" t="s">
        <v>5340</v>
      </c>
      <c r="B2277" s="131" t="s">
        <v>5340</v>
      </c>
      <c r="C2277" s="117" t="s">
        <v>976</v>
      </c>
      <c r="D2277" s="116" t="s">
        <v>5318</v>
      </c>
      <c r="E2277" s="116" t="s">
        <v>2614</v>
      </c>
      <c r="F2277" s="116" t="s">
        <v>3106</v>
      </c>
      <c r="G2277" s="115" t="s">
        <v>5339</v>
      </c>
      <c r="H2277" s="118" t="s">
        <v>5323</v>
      </c>
      <c r="I2277" s="118" t="s">
        <v>2619</v>
      </c>
    </row>
    <row r="2278" spans="1:9" x14ac:dyDescent="0.2">
      <c r="A2278" s="117" t="s">
        <v>10228</v>
      </c>
      <c r="B2278" s="131" t="s">
        <v>10228</v>
      </c>
      <c r="C2278" s="117" t="s">
        <v>1537</v>
      </c>
      <c r="D2278" s="116" t="s">
        <v>10191</v>
      </c>
      <c r="E2278" s="116" t="s">
        <v>2660</v>
      </c>
      <c r="F2278" s="116" t="s">
        <v>3170</v>
      </c>
      <c r="G2278" s="115" t="s">
        <v>10227</v>
      </c>
      <c r="H2278" s="118" t="s">
        <v>10229</v>
      </c>
      <c r="I2278" s="118" t="s">
        <v>2619</v>
      </c>
    </row>
    <row r="2279" spans="1:9" x14ac:dyDescent="0.2">
      <c r="A2279" s="117" t="s">
        <v>4696</v>
      </c>
      <c r="B2279" s="131" t="s">
        <v>4696</v>
      </c>
      <c r="C2279" s="117" t="s">
        <v>1102</v>
      </c>
      <c r="D2279" s="116" t="s">
        <v>4686</v>
      </c>
      <c r="E2279" s="116" t="s">
        <v>3415</v>
      </c>
      <c r="F2279" s="116" t="s">
        <v>2669</v>
      </c>
      <c r="G2279" s="115" t="s">
        <v>4695</v>
      </c>
      <c r="H2279" s="118" t="s">
        <v>4688</v>
      </c>
      <c r="I2279" s="118" t="s">
        <v>2619</v>
      </c>
    </row>
    <row r="2280" spans="1:9" x14ac:dyDescent="0.2">
      <c r="A2280" s="117" t="s">
        <v>7068</v>
      </c>
      <c r="B2280" s="131" t="s">
        <v>7068</v>
      </c>
      <c r="C2280" s="117" t="s">
        <v>992</v>
      </c>
      <c r="D2280" s="116" t="s">
        <v>6091</v>
      </c>
      <c r="E2280" s="116" t="s">
        <v>3150</v>
      </c>
      <c r="F2280" s="116" t="s">
        <v>7066</v>
      </c>
      <c r="G2280" s="115" t="s">
        <v>7067</v>
      </c>
      <c r="H2280" s="118" t="s">
        <v>6097</v>
      </c>
      <c r="I2280" s="118" t="s">
        <v>2619</v>
      </c>
    </row>
    <row r="2281" spans="1:9" x14ac:dyDescent="0.2">
      <c r="A2281" s="117" t="s">
        <v>9968</v>
      </c>
      <c r="B2281" s="131" t="s">
        <v>9968</v>
      </c>
      <c r="C2281" s="117" t="s">
        <v>1223</v>
      </c>
      <c r="D2281" s="116" t="s">
        <v>9967</v>
      </c>
      <c r="E2281" s="116" t="s">
        <v>2614</v>
      </c>
      <c r="F2281" s="116" t="s">
        <v>2615</v>
      </c>
      <c r="G2281" s="115" t="s">
        <v>373</v>
      </c>
      <c r="H2281" s="118" t="s">
        <v>9969</v>
      </c>
      <c r="I2281" s="118" t="s">
        <v>2619</v>
      </c>
    </row>
    <row r="2282" spans="1:9" x14ac:dyDescent="0.2">
      <c r="A2282" s="117" t="s">
        <v>9971</v>
      </c>
      <c r="B2282" s="131" t="s">
        <v>9971</v>
      </c>
      <c r="C2282" s="117" t="s">
        <v>1223</v>
      </c>
      <c r="D2282" s="116" t="s">
        <v>9967</v>
      </c>
      <c r="E2282" s="116" t="s">
        <v>2614</v>
      </c>
      <c r="F2282" s="116" t="s">
        <v>2620</v>
      </c>
      <c r="G2282" s="115" t="s">
        <v>9970</v>
      </c>
      <c r="H2282" s="118" t="s">
        <v>9969</v>
      </c>
      <c r="I2282" s="118" t="s">
        <v>2619</v>
      </c>
    </row>
    <row r="2283" spans="1:9" x14ac:dyDescent="0.2">
      <c r="A2283" s="117" t="s">
        <v>11260</v>
      </c>
      <c r="B2283" s="131" t="s">
        <v>11260</v>
      </c>
      <c r="C2283" s="117" t="s">
        <v>1224</v>
      </c>
      <c r="D2283" s="116" t="s">
        <v>11259</v>
      </c>
      <c r="E2283" s="116" t="s">
        <v>3116</v>
      </c>
      <c r="F2283" s="116" t="s">
        <v>2615</v>
      </c>
      <c r="G2283" s="115" t="s">
        <v>374</v>
      </c>
      <c r="H2283" s="118" t="s">
        <v>11261</v>
      </c>
      <c r="I2283" s="118" t="s">
        <v>2619</v>
      </c>
    </row>
    <row r="2284" spans="1:9" x14ac:dyDescent="0.2">
      <c r="A2284" s="117" t="s">
        <v>11269</v>
      </c>
      <c r="B2284" s="131" t="s">
        <v>11269</v>
      </c>
      <c r="C2284" s="117" t="s">
        <v>1224</v>
      </c>
      <c r="D2284" s="116" t="s">
        <v>11259</v>
      </c>
      <c r="E2284" s="116" t="s">
        <v>3116</v>
      </c>
      <c r="F2284" s="116" t="s">
        <v>2641</v>
      </c>
      <c r="G2284" s="115" t="s">
        <v>11268</v>
      </c>
      <c r="H2284" s="118" t="s">
        <v>11261</v>
      </c>
      <c r="I2284" s="118" t="s">
        <v>2619</v>
      </c>
    </row>
    <row r="2285" spans="1:9" x14ac:dyDescent="0.2">
      <c r="A2285" s="117" t="s">
        <v>7071</v>
      </c>
      <c r="B2285" s="131" t="s">
        <v>7071</v>
      </c>
      <c r="C2285" s="117" t="s">
        <v>992</v>
      </c>
      <c r="D2285" s="116" t="s">
        <v>6091</v>
      </c>
      <c r="E2285" s="116" t="s">
        <v>3150</v>
      </c>
      <c r="F2285" s="116" t="s">
        <v>7069</v>
      </c>
      <c r="G2285" s="115" t="s">
        <v>7070</v>
      </c>
      <c r="H2285" s="118" t="s">
        <v>6097</v>
      </c>
      <c r="I2285" s="118" t="s">
        <v>2619</v>
      </c>
    </row>
    <row r="2286" spans="1:9" x14ac:dyDescent="0.2">
      <c r="A2286" s="117" t="s">
        <v>3357</v>
      </c>
      <c r="B2286" s="131" t="s">
        <v>3357</v>
      </c>
      <c r="C2286" s="117" t="s">
        <v>1412</v>
      </c>
      <c r="D2286" s="116" t="s">
        <v>3333</v>
      </c>
      <c r="E2286" s="116" t="s">
        <v>3116</v>
      </c>
      <c r="F2286" s="116" t="s">
        <v>2734</v>
      </c>
      <c r="G2286" s="115" t="s">
        <v>3356</v>
      </c>
      <c r="H2286" s="118" t="s">
        <v>3336</v>
      </c>
      <c r="I2286" s="118" t="s">
        <v>2619</v>
      </c>
    </row>
    <row r="2287" spans="1:9" x14ac:dyDescent="0.2">
      <c r="A2287" s="117" t="s">
        <v>10219</v>
      </c>
      <c r="B2287" s="131" t="s">
        <v>10219</v>
      </c>
      <c r="C2287" s="117" t="s">
        <v>1537</v>
      </c>
      <c r="D2287" s="116" t="s">
        <v>10191</v>
      </c>
      <c r="E2287" s="116" t="s">
        <v>2660</v>
      </c>
      <c r="F2287" s="116" t="s">
        <v>3164</v>
      </c>
      <c r="G2287" s="115" t="s">
        <v>10218</v>
      </c>
      <c r="H2287" s="118" t="s">
        <v>10220</v>
      </c>
      <c r="I2287" s="118" t="s">
        <v>2619</v>
      </c>
    </row>
    <row r="2288" spans="1:9" x14ac:dyDescent="0.2">
      <c r="A2288" s="117" t="s">
        <v>4751</v>
      </c>
      <c r="B2288" s="131" t="s">
        <v>4751</v>
      </c>
      <c r="C2288" s="117" t="s">
        <v>862</v>
      </c>
      <c r="D2288" s="116" t="s">
        <v>4745</v>
      </c>
      <c r="E2288" s="116" t="s">
        <v>3415</v>
      </c>
      <c r="F2288" s="116" t="s">
        <v>2623</v>
      </c>
      <c r="G2288" s="115" t="s">
        <v>4750</v>
      </c>
      <c r="H2288" s="118" t="s">
        <v>4747</v>
      </c>
      <c r="I2288" s="118" t="s">
        <v>2619</v>
      </c>
    </row>
    <row r="2289" spans="1:9" x14ac:dyDescent="0.2">
      <c r="A2289" s="117" t="s">
        <v>11563</v>
      </c>
      <c r="B2289" s="131" t="s">
        <v>11563</v>
      </c>
      <c r="C2289" s="117" t="s">
        <v>1586</v>
      </c>
      <c r="D2289" s="116" t="s">
        <v>11555</v>
      </c>
      <c r="E2289" s="116" t="s">
        <v>3415</v>
      </c>
      <c r="F2289" s="116" t="s">
        <v>2641</v>
      </c>
      <c r="G2289" s="115" t="s">
        <v>11562</v>
      </c>
      <c r="H2289" s="118" t="s">
        <v>11560</v>
      </c>
      <c r="I2289" s="118" t="s">
        <v>2619</v>
      </c>
    </row>
    <row r="2290" spans="1:9" x14ac:dyDescent="0.2">
      <c r="A2290" s="117" t="s">
        <v>7010</v>
      </c>
      <c r="B2290" s="131" t="s">
        <v>7010</v>
      </c>
      <c r="C2290" s="117" t="s">
        <v>992</v>
      </c>
      <c r="D2290" s="116" t="s">
        <v>6091</v>
      </c>
      <c r="E2290" s="116" t="s">
        <v>3150</v>
      </c>
      <c r="F2290" s="116" t="s">
        <v>7008</v>
      </c>
      <c r="G2290" s="115" t="s">
        <v>7009</v>
      </c>
      <c r="H2290" s="118" t="s">
        <v>7011</v>
      </c>
      <c r="I2290" s="118" t="s">
        <v>2619</v>
      </c>
    </row>
    <row r="2291" spans="1:9" x14ac:dyDescent="0.2">
      <c r="A2291" s="117" t="s">
        <v>6174</v>
      </c>
      <c r="B2291" s="131" t="s">
        <v>6174</v>
      </c>
      <c r="C2291" s="117" t="s">
        <v>992</v>
      </c>
      <c r="D2291" s="116" t="s">
        <v>6091</v>
      </c>
      <c r="E2291" s="116" t="s">
        <v>3150</v>
      </c>
      <c r="F2291" s="116" t="s">
        <v>6172</v>
      </c>
      <c r="G2291" s="115" t="s">
        <v>6173</v>
      </c>
      <c r="H2291" s="118" t="s">
        <v>6097</v>
      </c>
      <c r="I2291" s="118" t="s">
        <v>2619</v>
      </c>
    </row>
    <row r="2292" spans="1:9" x14ac:dyDescent="0.2">
      <c r="A2292" s="117" t="s">
        <v>10796</v>
      </c>
      <c r="B2292" s="131" t="s">
        <v>10796</v>
      </c>
      <c r="C2292" s="117" t="s">
        <v>1218</v>
      </c>
      <c r="D2292" s="116" t="s">
        <v>10776</v>
      </c>
      <c r="E2292" s="116" t="s">
        <v>3150</v>
      </c>
      <c r="F2292" s="116" t="s">
        <v>2677</v>
      </c>
      <c r="G2292" s="115" t="s">
        <v>10795</v>
      </c>
      <c r="H2292" s="118" t="s">
        <v>10778</v>
      </c>
      <c r="I2292" s="118" t="s">
        <v>2619</v>
      </c>
    </row>
    <row r="2293" spans="1:9" x14ac:dyDescent="0.2">
      <c r="A2293" s="117" t="s">
        <v>10861</v>
      </c>
      <c r="B2293" s="131" t="s">
        <v>10861</v>
      </c>
      <c r="C2293" s="117" t="s">
        <v>1116</v>
      </c>
      <c r="D2293" s="116" t="s">
        <v>10848</v>
      </c>
      <c r="E2293" s="116" t="s">
        <v>2614</v>
      </c>
      <c r="F2293" s="116" t="s">
        <v>2680</v>
      </c>
      <c r="G2293" s="115" t="s">
        <v>10860</v>
      </c>
      <c r="H2293" s="118" t="s">
        <v>10862</v>
      </c>
      <c r="I2293" s="118" t="s">
        <v>2619</v>
      </c>
    </row>
    <row r="2294" spans="1:9" x14ac:dyDescent="0.2">
      <c r="A2294" s="117" t="s">
        <v>12550</v>
      </c>
      <c r="B2294" s="131" t="s">
        <v>12550</v>
      </c>
      <c r="C2294" s="117" t="s">
        <v>1225</v>
      </c>
      <c r="D2294" s="116" t="s">
        <v>12549</v>
      </c>
      <c r="E2294" s="116" t="s">
        <v>3713</v>
      </c>
      <c r="F2294" s="116" t="s">
        <v>2615</v>
      </c>
      <c r="G2294" s="115" t="s">
        <v>375</v>
      </c>
      <c r="H2294" s="118" t="s">
        <v>12551</v>
      </c>
      <c r="I2294" s="118" t="s">
        <v>2619</v>
      </c>
    </row>
    <row r="2295" spans="1:9" x14ac:dyDescent="0.2">
      <c r="A2295" s="117" t="s">
        <v>12553</v>
      </c>
      <c r="B2295" s="131" t="s">
        <v>12553</v>
      </c>
      <c r="C2295" s="117" t="s">
        <v>1225</v>
      </c>
      <c r="D2295" s="116" t="s">
        <v>12549</v>
      </c>
      <c r="E2295" s="116" t="s">
        <v>3713</v>
      </c>
      <c r="F2295" s="116" t="s">
        <v>2716</v>
      </c>
      <c r="G2295" s="115" t="s">
        <v>12552</v>
      </c>
      <c r="H2295" s="118" t="s">
        <v>12551</v>
      </c>
      <c r="I2295" s="118" t="s">
        <v>2619</v>
      </c>
    </row>
    <row r="2296" spans="1:9" x14ac:dyDescent="0.2">
      <c r="A2296" s="117" t="s">
        <v>8721</v>
      </c>
      <c r="B2296" s="131" t="s">
        <v>8721</v>
      </c>
      <c r="C2296" s="117" t="s">
        <v>1043</v>
      </c>
      <c r="D2296" s="116" t="s">
        <v>8701</v>
      </c>
      <c r="E2296" s="116" t="s">
        <v>3415</v>
      </c>
      <c r="F2296" s="116" t="s">
        <v>2656</v>
      </c>
      <c r="G2296" s="115" t="s">
        <v>8720</v>
      </c>
      <c r="H2296" s="118" t="s">
        <v>8703</v>
      </c>
      <c r="I2296" s="118" t="s">
        <v>2619</v>
      </c>
    </row>
    <row r="2297" spans="1:9" x14ac:dyDescent="0.2">
      <c r="A2297" s="117" t="s">
        <v>3797</v>
      </c>
      <c r="B2297" s="131" t="s">
        <v>3797</v>
      </c>
      <c r="C2297" s="117" t="s">
        <v>1082</v>
      </c>
      <c r="D2297" s="116" t="s">
        <v>3755</v>
      </c>
      <c r="E2297" s="116" t="s">
        <v>3116</v>
      </c>
      <c r="F2297" s="116" t="s">
        <v>3378</v>
      </c>
      <c r="G2297" s="115" t="s">
        <v>3796</v>
      </c>
      <c r="H2297" s="118" t="s">
        <v>3798</v>
      </c>
      <c r="I2297" s="118" t="s">
        <v>2619</v>
      </c>
    </row>
    <row r="2298" spans="1:9" x14ac:dyDescent="0.2">
      <c r="A2298" s="117" t="s">
        <v>9026</v>
      </c>
      <c r="B2298" s="131" t="s">
        <v>9026</v>
      </c>
      <c r="C2298" s="117" t="s">
        <v>1350</v>
      </c>
      <c r="D2298" s="116" t="s">
        <v>8968</v>
      </c>
      <c r="E2298" s="116" t="s">
        <v>2614</v>
      </c>
      <c r="F2298" s="116" t="s">
        <v>3180</v>
      </c>
      <c r="G2298" s="115" t="s">
        <v>3796</v>
      </c>
      <c r="H2298" s="118" t="s">
        <v>9027</v>
      </c>
      <c r="I2298" s="118" t="s">
        <v>2619</v>
      </c>
    </row>
    <row r="2299" spans="1:9" x14ac:dyDescent="0.2">
      <c r="A2299" s="117" t="s">
        <v>8403</v>
      </c>
      <c r="B2299" s="131" t="s">
        <v>8403</v>
      </c>
      <c r="C2299" s="117" t="s">
        <v>1307</v>
      </c>
      <c r="D2299" s="116" t="s">
        <v>8386</v>
      </c>
      <c r="E2299" s="116" t="s">
        <v>2614</v>
      </c>
      <c r="F2299" s="116" t="s">
        <v>3470</v>
      </c>
      <c r="G2299" s="115" t="s">
        <v>8402</v>
      </c>
      <c r="H2299" s="118" t="s">
        <v>8388</v>
      </c>
      <c r="I2299" s="118" t="s">
        <v>2619</v>
      </c>
    </row>
    <row r="2300" spans="1:9" x14ac:dyDescent="0.2">
      <c r="A2300" s="117" t="s">
        <v>8108</v>
      </c>
      <c r="B2300" s="131" t="s">
        <v>8108</v>
      </c>
      <c r="C2300" s="117" t="s">
        <v>1126</v>
      </c>
      <c r="D2300" s="116" t="s">
        <v>8100</v>
      </c>
      <c r="E2300" s="116" t="s">
        <v>2614</v>
      </c>
      <c r="F2300" s="116" t="s">
        <v>2669</v>
      </c>
      <c r="G2300" s="115" t="s">
        <v>8107</v>
      </c>
      <c r="H2300" s="118" t="s">
        <v>8102</v>
      </c>
      <c r="I2300" s="118" t="s">
        <v>2619</v>
      </c>
    </row>
    <row r="2301" spans="1:9" x14ac:dyDescent="0.2">
      <c r="A2301" s="117" t="s">
        <v>3117</v>
      </c>
      <c r="B2301" s="131" t="s">
        <v>3117</v>
      </c>
      <c r="C2301" s="117" t="s">
        <v>1226</v>
      </c>
      <c r="D2301" s="116" t="s">
        <v>3115</v>
      </c>
      <c r="E2301" s="116" t="s">
        <v>3116</v>
      </c>
      <c r="F2301" s="116" t="s">
        <v>2615</v>
      </c>
      <c r="G2301" s="115" t="s">
        <v>376</v>
      </c>
      <c r="H2301" s="118" t="s">
        <v>3118</v>
      </c>
      <c r="I2301" s="118" t="s">
        <v>2619</v>
      </c>
    </row>
    <row r="2302" spans="1:9" x14ac:dyDescent="0.2">
      <c r="A2302" s="117" t="s">
        <v>3122</v>
      </c>
      <c r="B2302" s="131" t="s">
        <v>3122</v>
      </c>
      <c r="C2302" s="117" t="s">
        <v>1226</v>
      </c>
      <c r="D2302" s="116" t="s">
        <v>3115</v>
      </c>
      <c r="E2302" s="116" t="s">
        <v>3116</v>
      </c>
      <c r="F2302" s="116" t="s">
        <v>2716</v>
      </c>
      <c r="G2302" s="115" t="s">
        <v>3121</v>
      </c>
      <c r="I2302" s="118" t="s">
        <v>2619</v>
      </c>
    </row>
    <row r="2303" spans="1:9" x14ac:dyDescent="0.2">
      <c r="A2303" s="117" t="s">
        <v>7074</v>
      </c>
      <c r="B2303" s="131" t="s">
        <v>7074</v>
      </c>
      <c r="C2303" s="117" t="s">
        <v>992</v>
      </c>
      <c r="D2303" s="116" t="s">
        <v>6091</v>
      </c>
      <c r="E2303" s="116" t="s">
        <v>3150</v>
      </c>
      <c r="F2303" s="116" t="s">
        <v>7072</v>
      </c>
      <c r="G2303" s="115" t="s">
        <v>7073</v>
      </c>
      <c r="H2303" s="118" t="s">
        <v>7075</v>
      </c>
      <c r="I2303" s="118" t="s">
        <v>2619</v>
      </c>
    </row>
    <row r="2304" spans="1:9" x14ac:dyDescent="0.2">
      <c r="A2304" s="117" t="s">
        <v>7082</v>
      </c>
      <c r="B2304" s="131" t="s">
        <v>7082</v>
      </c>
      <c r="C2304" s="117" t="s">
        <v>992</v>
      </c>
      <c r="D2304" s="116" t="s">
        <v>6091</v>
      </c>
      <c r="E2304" s="116" t="s">
        <v>3150</v>
      </c>
      <c r="F2304" s="116" t="s">
        <v>7080</v>
      </c>
      <c r="G2304" s="115" t="s">
        <v>7081</v>
      </c>
      <c r="H2304" s="118" t="s">
        <v>6097</v>
      </c>
      <c r="I2304" s="118" t="s">
        <v>2619</v>
      </c>
    </row>
    <row r="2305" spans="1:9" x14ac:dyDescent="0.2">
      <c r="A2305" s="117" t="s">
        <v>11310</v>
      </c>
      <c r="B2305" s="131" t="s">
        <v>11310</v>
      </c>
      <c r="C2305" s="117" t="s">
        <v>1029</v>
      </c>
      <c r="D2305" s="116" t="s">
        <v>11303</v>
      </c>
      <c r="E2305" s="116" t="s">
        <v>3415</v>
      </c>
      <c r="F2305" s="116" t="s">
        <v>2641</v>
      </c>
      <c r="G2305" s="115" t="s">
        <v>7081</v>
      </c>
      <c r="H2305" s="118" t="s">
        <v>11305</v>
      </c>
      <c r="I2305" s="118" t="s">
        <v>2619</v>
      </c>
    </row>
    <row r="2306" spans="1:9" x14ac:dyDescent="0.2">
      <c r="A2306" s="117" t="s">
        <v>6546</v>
      </c>
      <c r="B2306" s="131" t="s">
        <v>6546</v>
      </c>
      <c r="C2306" s="117" t="s">
        <v>992</v>
      </c>
      <c r="D2306" s="116" t="s">
        <v>6091</v>
      </c>
      <c r="E2306" s="116" t="s">
        <v>3150</v>
      </c>
      <c r="F2306" s="116" t="s">
        <v>6544</v>
      </c>
      <c r="G2306" s="115" t="s">
        <v>6545</v>
      </c>
      <c r="H2306" s="118" t="s">
        <v>6547</v>
      </c>
      <c r="I2306" s="118" t="s">
        <v>2619</v>
      </c>
    </row>
    <row r="2307" spans="1:9" x14ac:dyDescent="0.2">
      <c r="A2307" s="117" t="s">
        <v>7415</v>
      </c>
      <c r="B2307" s="131" t="s">
        <v>7415</v>
      </c>
      <c r="C2307" s="117" t="s">
        <v>992</v>
      </c>
      <c r="D2307" s="116" t="s">
        <v>6091</v>
      </c>
      <c r="E2307" s="116" t="s">
        <v>3150</v>
      </c>
      <c r="F2307" s="116" t="s">
        <v>7413</v>
      </c>
      <c r="G2307" s="115" t="s">
        <v>7414</v>
      </c>
      <c r="I2307" s="118" t="s">
        <v>2619</v>
      </c>
    </row>
    <row r="2308" spans="1:9" x14ac:dyDescent="0.2">
      <c r="A2308" s="117" t="s">
        <v>7762</v>
      </c>
      <c r="B2308" s="131" t="s">
        <v>7762</v>
      </c>
      <c r="C2308" s="117" t="s">
        <v>992</v>
      </c>
      <c r="D2308" s="116" t="s">
        <v>6091</v>
      </c>
      <c r="E2308" s="116" t="s">
        <v>3150</v>
      </c>
      <c r="F2308" s="116" t="s">
        <v>7760</v>
      </c>
      <c r="G2308" s="115" t="s">
        <v>7761</v>
      </c>
      <c r="H2308" s="118" t="s">
        <v>7763</v>
      </c>
      <c r="I2308" s="118" t="s">
        <v>2619</v>
      </c>
    </row>
    <row r="2309" spans="1:9" x14ac:dyDescent="0.2">
      <c r="A2309" s="117" t="s">
        <v>6550</v>
      </c>
      <c r="B2309" s="131" t="s">
        <v>6550</v>
      </c>
      <c r="C2309" s="117" t="s">
        <v>992</v>
      </c>
      <c r="D2309" s="116" t="s">
        <v>6091</v>
      </c>
      <c r="E2309" s="116" t="s">
        <v>3150</v>
      </c>
      <c r="F2309" s="116" t="s">
        <v>6548</v>
      </c>
      <c r="G2309" s="115" t="s">
        <v>6549</v>
      </c>
      <c r="H2309" s="118" t="s">
        <v>6547</v>
      </c>
      <c r="I2309" s="118" t="s">
        <v>2619</v>
      </c>
    </row>
    <row r="2310" spans="1:9" x14ac:dyDescent="0.2">
      <c r="A2310" s="117" t="s">
        <v>4668</v>
      </c>
      <c r="B2310" s="131" t="s">
        <v>4668</v>
      </c>
      <c r="C2310" s="117" t="s">
        <v>1227</v>
      </c>
      <c r="D2310" s="116" t="s">
        <v>4667</v>
      </c>
      <c r="E2310" s="116" t="s">
        <v>3415</v>
      </c>
      <c r="F2310" s="116" t="s">
        <v>2615</v>
      </c>
      <c r="G2310" s="115" t="s">
        <v>377</v>
      </c>
      <c r="H2310" s="118" t="s">
        <v>4669</v>
      </c>
      <c r="I2310" s="118" t="s">
        <v>2619</v>
      </c>
    </row>
    <row r="2311" spans="1:9" x14ac:dyDescent="0.2">
      <c r="A2311" s="117" t="s">
        <v>10872</v>
      </c>
      <c r="B2311" s="131" t="s">
        <v>10872</v>
      </c>
      <c r="C2311" s="117" t="s">
        <v>1116</v>
      </c>
      <c r="D2311" s="116" t="s">
        <v>10848</v>
      </c>
      <c r="E2311" s="116" t="s">
        <v>2614</v>
      </c>
      <c r="F2311" s="116" t="s">
        <v>2708</v>
      </c>
      <c r="G2311" s="115" t="s">
        <v>10871</v>
      </c>
      <c r="I2311" s="118" t="s">
        <v>2619</v>
      </c>
    </row>
    <row r="2312" spans="1:9" x14ac:dyDescent="0.2">
      <c r="A2312" s="117" t="s">
        <v>12804</v>
      </c>
      <c r="B2312" s="131" t="s">
        <v>12804</v>
      </c>
      <c r="C2312" s="117" t="s">
        <v>1433</v>
      </c>
      <c r="D2312" s="116" t="s">
        <v>12740</v>
      </c>
      <c r="E2312" s="116" t="s">
        <v>3150</v>
      </c>
      <c r="F2312" s="116" t="s">
        <v>12802</v>
      </c>
      <c r="G2312" s="115" t="s">
        <v>12803</v>
      </c>
      <c r="H2312" s="118" t="s">
        <v>12742</v>
      </c>
      <c r="I2312" s="118" t="s">
        <v>2619</v>
      </c>
    </row>
    <row r="2313" spans="1:9" x14ac:dyDescent="0.2">
      <c r="A2313" s="117" t="s">
        <v>10839</v>
      </c>
      <c r="B2313" s="131" t="s">
        <v>10839</v>
      </c>
      <c r="C2313" s="117" t="s">
        <v>1228</v>
      </c>
      <c r="D2313" s="116" t="s">
        <v>10838</v>
      </c>
      <c r="E2313" s="116" t="s">
        <v>2614</v>
      </c>
      <c r="F2313" s="116" t="s">
        <v>2615</v>
      </c>
      <c r="G2313" s="115" t="s">
        <v>378</v>
      </c>
      <c r="H2313" s="118" t="s">
        <v>10840</v>
      </c>
      <c r="I2313" s="118" t="s">
        <v>2619</v>
      </c>
    </row>
    <row r="2314" spans="1:9" x14ac:dyDescent="0.2">
      <c r="A2314" s="117" t="s">
        <v>10845</v>
      </c>
      <c r="B2314" s="131" t="s">
        <v>10845</v>
      </c>
      <c r="C2314" s="117" t="s">
        <v>1228</v>
      </c>
      <c r="D2314" s="116" t="s">
        <v>10838</v>
      </c>
      <c r="E2314" s="116" t="s">
        <v>2614</v>
      </c>
      <c r="F2314" s="116" t="s">
        <v>2694</v>
      </c>
      <c r="G2314" s="115" t="s">
        <v>10844</v>
      </c>
      <c r="H2314" s="118" t="s">
        <v>10843</v>
      </c>
      <c r="I2314" s="118" t="s">
        <v>2619</v>
      </c>
    </row>
    <row r="2315" spans="1:9" x14ac:dyDescent="0.2">
      <c r="A2315" s="117" t="s">
        <v>12812</v>
      </c>
      <c r="B2315" s="131" t="s">
        <v>12812</v>
      </c>
      <c r="C2315" s="117" t="s">
        <v>1433</v>
      </c>
      <c r="D2315" s="116" t="s">
        <v>12740</v>
      </c>
      <c r="E2315" s="116" t="s">
        <v>3150</v>
      </c>
      <c r="F2315" s="116" t="s">
        <v>8041</v>
      </c>
      <c r="G2315" s="115" t="s">
        <v>12811</v>
      </c>
      <c r="I2315" s="118" t="s">
        <v>2619</v>
      </c>
    </row>
    <row r="2316" spans="1:9" x14ac:dyDescent="0.2">
      <c r="A2316" s="117" t="s">
        <v>10842</v>
      </c>
      <c r="B2316" s="131" t="s">
        <v>10842</v>
      </c>
      <c r="C2316" s="117" t="s">
        <v>1228</v>
      </c>
      <c r="D2316" s="116" t="s">
        <v>10838</v>
      </c>
      <c r="E2316" s="116" t="s">
        <v>2614</v>
      </c>
      <c r="F2316" s="116" t="s">
        <v>2620</v>
      </c>
      <c r="G2316" s="115" t="s">
        <v>10841</v>
      </c>
      <c r="H2316" s="118" t="s">
        <v>10843</v>
      </c>
      <c r="I2316" s="118" t="s">
        <v>2619</v>
      </c>
    </row>
    <row r="2317" spans="1:9" x14ac:dyDescent="0.2">
      <c r="A2317" s="117" t="s">
        <v>4536</v>
      </c>
      <c r="B2317" s="131" t="s">
        <v>4536</v>
      </c>
      <c r="C2317" s="117" t="s">
        <v>1391</v>
      </c>
      <c r="D2317" s="116" t="s">
        <v>4524</v>
      </c>
      <c r="E2317" s="116" t="s">
        <v>3415</v>
      </c>
      <c r="F2317" s="116" t="s">
        <v>2644</v>
      </c>
      <c r="G2317" s="115" t="s">
        <v>4535</v>
      </c>
      <c r="H2317" s="118" t="s">
        <v>4526</v>
      </c>
      <c r="I2317" s="118" t="s">
        <v>2619</v>
      </c>
    </row>
    <row r="2318" spans="1:9" x14ac:dyDescent="0.2">
      <c r="A2318" s="117" t="s">
        <v>4704</v>
      </c>
      <c r="B2318" s="131" t="s">
        <v>4704</v>
      </c>
      <c r="C2318" s="117" t="s">
        <v>1318</v>
      </c>
      <c r="D2318" s="116" t="s">
        <v>4697</v>
      </c>
      <c r="E2318" s="116" t="s">
        <v>3415</v>
      </c>
      <c r="F2318" s="116" t="s">
        <v>2623</v>
      </c>
      <c r="G2318" s="115" t="s">
        <v>4703</v>
      </c>
      <c r="H2318" s="118" t="s">
        <v>4705</v>
      </c>
      <c r="I2318" s="118" t="s">
        <v>2619</v>
      </c>
    </row>
    <row r="2319" spans="1:9" x14ac:dyDescent="0.2">
      <c r="A2319" s="117" t="s">
        <v>4148</v>
      </c>
      <c r="B2319" s="131" t="s">
        <v>4148</v>
      </c>
      <c r="C2319" s="117" t="s">
        <v>1229</v>
      </c>
      <c r="D2319" s="116" t="s">
        <v>4144</v>
      </c>
      <c r="E2319" s="116" t="s">
        <v>3415</v>
      </c>
      <c r="F2319" s="116" t="s">
        <v>2716</v>
      </c>
      <c r="G2319" s="115" t="s">
        <v>4147</v>
      </c>
      <c r="H2319" s="118" t="s">
        <v>4149</v>
      </c>
      <c r="I2319" s="118" t="s">
        <v>2619</v>
      </c>
    </row>
    <row r="2320" spans="1:9" x14ac:dyDescent="0.2">
      <c r="A2320" s="117" t="s">
        <v>4145</v>
      </c>
      <c r="B2320" s="131" t="s">
        <v>4145</v>
      </c>
      <c r="C2320" s="117" t="s">
        <v>1229</v>
      </c>
      <c r="D2320" s="116" t="s">
        <v>4144</v>
      </c>
      <c r="E2320" s="116" t="s">
        <v>3415</v>
      </c>
      <c r="F2320" s="116" t="s">
        <v>2615</v>
      </c>
      <c r="G2320" s="115" t="s">
        <v>379</v>
      </c>
      <c r="H2320" s="118" t="s">
        <v>4146</v>
      </c>
      <c r="I2320" s="118" t="s">
        <v>2619</v>
      </c>
    </row>
    <row r="2321" spans="1:9" x14ac:dyDescent="0.2">
      <c r="A2321" s="117" t="s">
        <v>4256</v>
      </c>
      <c r="B2321" s="131" t="s">
        <v>4256</v>
      </c>
      <c r="C2321" s="117" t="s">
        <v>902</v>
      </c>
      <c r="D2321" s="116" t="s">
        <v>4242</v>
      </c>
      <c r="E2321" s="116" t="s">
        <v>3415</v>
      </c>
      <c r="F2321" s="116" t="s">
        <v>2669</v>
      </c>
      <c r="G2321" s="115" t="s">
        <v>4255</v>
      </c>
      <c r="H2321" s="118" t="s">
        <v>4257</v>
      </c>
      <c r="I2321" s="118" t="s">
        <v>2619</v>
      </c>
    </row>
    <row r="2322" spans="1:9" x14ac:dyDescent="0.2">
      <c r="A2322" s="117" t="s">
        <v>7088</v>
      </c>
      <c r="B2322" s="131" t="s">
        <v>7088</v>
      </c>
      <c r="C2322" s="117" t="s">
        <v>992</v>
      </c>
      <c r="D2322" s="116" t="s">
        <v>6091</v>
      </c>
      <c r="E2322" s="116" t="s">
        <v>3150</v>
      </c>
      <c r="F2322" s="116" t="s">
        <v>7086</v>
      </c>
      <c r="G2322" s="115" t="s">
        <v>7087</v>
      </c>
      <c r="H2322" s="118" t="s">
        <v>6097</v>
      </c>
      <c r="I2322" s="118" t="s">
        <v>2619</v>
      </c>
    </row>
    <row r="2323" spans="1:9" x14ac:dyDescent="0.2">
      <c r="A2323" s="117" t="s">
        <v>12119</v>
      </c>
      <c r="B2323" s="131" t="s">
        <v>12119</v>
      </c>
      <c r="C2323" s="117" t="s">
        <v>997</v>
      </c>
      <c r="D2323" s="116" t="s">
        <v>12106</v>
      </c>
      <c r="E2323" s="116" t="s">
        <v>2614</v>
      </c>
      <c r="F2323" s="116" t="s">
        <v>3103</v>
      </c>
      <c r="G2323" s="115" t="s">
        <v>12118</v>
      </c>
      <c r="H2323" s="118" t="s">
        <v>12108</v>
      </c>
      <c r="I2323" s="118" t="s">
        <v>2619</v>
      </c>
    </row>
    <row r="2324" spans="1:9" x14ac:dyDescent="0.2">
      <c r="A2324" s="117" t="s">
        <v>10442</v>
      </c>
      <c r="B2324" s="131" t="s">
        <v>10442</v>
      </c>
      <c r="C2324" s="117" t="s">
        <v>876</v>
      </c>
      <c r="D2324" s="116" t="s">
        <v>10424</v>
      </c>
      <c r="E2324" s="116" t="s">
        <v>2660</v>
      </c>
      <c r="F2324" s="116" t="s">
        <v>2656</v>
      </c>
      <c r="G2324" s="115" t="s">
        <v>10441</v>
      </c>
      <c r="H2324" s="118" t="s">
        <v>10426</v>
      </c>
      <c r="I2324" s="118" t="s">
        <v>2619</v>
      </c>
    </row>
    <row r="2325" spans="1:9" x14ac:dyDescent="0.2">
      <c r="A2325" s="117" t="s">
        <v>13640</v>
      </c>
      <c r="B2325" s="131" t="s">
        <v>13640</v>
      </c>
      <c r="C2325" s="117" t="s">
        <v>1429</v>
      </c>
      <c r="D2325" s="116" t="s">
        <v>13628</v>
      </c>
      <c r="E2325" s="116" t="s">
        <v>3415</v>
      </c>
      <c r="F2325" s="116" t="s">
        <v>2674</v>
      </c>
      <c r="G2325" s="115" t="s">
        <v>13639</v>
      </c>
      <c r="H2325" s="118" t="s">
        <v>13635</v>
      </c>
      <c r="I2325" s="118" t="s">
        <v>2619</v>
      </c>
    </row>
    <row r="2326" spans="1:9" x14ac:dyDescent="0.2">
      <c r="A2326" s="117" t="s">
        <v>4161</v>
      </c>
      <c r="B2326" s="131" t="s">
        <v>4161</v>
      </c>
      <c r="C2326" s="117" t="s">
        <v>1495</v>
      </c>
      <c r="D2326" s="116" t="s">
        <v>4157</v>
      </c>
      <c r="E2326" s="116" t="s">
        <v>3415</v>
      </c>
      <c r="F2326" s="116" t="s">
        <v>3470</v>
      </c>
      <c r="G2326" s="115" t="s">
        <v>4160</v>
      </c>
      <c r="H2326" s="118" t="s">
        <v>4162</v>
      </c>
      <c r="I2326" s="118" t="s">
        <v>2619</v>
      </c>
    </row>
    <row r="2327" spans="1:9" x14ac:dyDescent="0.2">
      <c r="A2327" s="117" t="s">
        <v>14261</v>
      </c>
      <c r="B2327" s="131" t="s">
        <v>14261</v>
      </c>
      <c r="C2327" s="117" t="s">
        <v>1670</v>
      </c>
      <c r="D2327" s="116" t="s">
        <v>14251</v>
      </c>
      <c r="E2327" s="116" t="s">
        <v>2614</v>
      </c>
      <c r="F2327" s="116" t="s">
        <v>2669</v>
      </c>
      <c r="G2327" s="115" t="s">
        <v>14260</v>
      </c>
      <c r="H2327" s="118" t="s">
        <v>14253</v>
      </c>
      <c r="I2327" s="118" t="s">
        <v>2619</v>
      </c>
    </row>
    <row r="2328" spans="1:9" x14ac:dyDescent="0.2">
      <c r="A2328" s="117" t="s">
        <v>4280</v>
      </c>
      <c r="B2328" s="131" t="s">
        <v>4280</v>
      </c>
      <c r="C2328" s="117" t="s">
        <v>1230</v>
      </c>
      <c r="D2328" s="116" t="s">
        <v>4279</v>
      </c>
      <c r="E2328" s="116" t="s">
        <v>3415</v>
      </c>
      <c r="F2328" s="116" t="s">
        <v>2615</v>
      </c>
      <c r="G2328" s="115" t="s">
        <v>380</v>
      </c>
      <c r="H2328" s="118" t="s">
        <v>4281</v>
      </c>
      <c r="I2328" s="118" t="s">
        <v>2619</v>
      </c>
    </row>
    <row r="2329" spans="1:9" x14ac:dyDescent="0.2">
      <c r="A2329" s="117" t="s">
        <v>4315</v>
      </c>
      <c r="B2329" s="131" t="s">
        <v>4315</v>
      </c>
      <c r="C2329" s="117" t="s">
        <v>1231</v>
      </c>
      <c r="D2329" s="116" t="s">
        <v>4314</v>
      </c>
      <c r="E2329" s="116" t="s">
        <v>3415</v>
      </c>
      <c r="F2329" s="116" t="s">
        <v>2615</v>
      </c>
      <c r="G2329" s="115" t="s">
        <v>381</v>
      </c>
      <c r="H2329" s="118" t="s">
        <v>4316</v>
      </c>
      <c r="I2329" s="118" t="s">
        <v>2619</v>
      </c>
    </row>
    <row r="2330" spans="1:9" x14ac:dyDescent="0.2">
      <c r="A2330" s="117" t="s">
        <v>9787</v>
      </c>
      <c r="B2330" s="131" t="s">
        <v>9787</v>
      </c>
      <c r="C2330" s="117" t="s">
        <v>1232</v>
      </c>
      <c r="D2330" s="116" t="s">
        <v>9786</v>
      </c>
      <c r="E2330" s="116" t="s">
        <v>3116</v>
      </c>
      <c r="F2330" s="116" t="s">
        <v>2615</v>
      </c>
      <c r="G2330" s="115" t="s">
        <v>382</v>
      </c>
      <c r="H2330" s="118" t="s">
        <v>9788</v>
      </c>
      <c r="I2330" s="118" t="s">
        <v>2619</v>
      </c>
    </row>
    <row r="2331" spans="1:9" x14ac:dyDescent="0.2">
      <c r="A2331" s="117" t="s">
        <v>9790</v>
      </c>
      <c r="B2331" s="131" t="s">
        <v>9790</v>
      </c>
      <c r="C2331" s="117" t="s">
        <v>1232</v>
      </c>
      <c r="D2331" s="116" t="s">
        <v>9786</v>
      </c>
      <c r="E2331" s="116" t="s">
        <v>3116</v>
      </c>
      <c r="F2331" s="116" t="s">
        <v>2734</v>
      </c>
      <c r="G2331" s="115" t="s">
        <v>9789</v>
      </c>
      <c r="H2331" s="118" t="s">
        <v>9788</v>
      </c>
      <c r="I2331" s="118" t="s">
        <v>2619</v>
      </c>
    </row>
    <row r="2332" spans="1:9" x14ac:dyDescent="0.2">
      <c r="A2332" s="117" t="s">
        <v>9878</v>
      </c>
      <c r="B2332" s="131" t="s">
        <v>9878</v>
      </c>
      <c r="C2332" s="117" t="s">
        <v>1233</v>
      </c>
      <c r="D2332" s="116" t="s">
        <v>9877</v>
      </c>
      <c r="E2332" s="116" t="s">
        <v>2614</v>
      </c>
      <c r="F2332" s="116" t="s">
        <v>2615</v>
      </c>
      <c r="G2332" s="115" t="s">
        <v>383</v>
      </c>
      <c r="H2332" s="118" t="s">
        <v>9879</v>
      </c>
      <c r="I2332" s="118" t="s">
        <v>2619</v>
      </c>
    </row>
    <row r="2333" spans="1:9" x14ac:dyDescent="0.2">
      <c r="A2333" s="117" t="s">
        <v>9881</v>
      </c>
      <c r="B2333" s="131" t="s">
        <v>9881</v>
      </c>
      <c r="C2333" s="117" t="s">
        <v>1233</v>
      </c>
      <c r="D2333" s="116" t="s">
        <v>9877</v>
      </c>
      <c r="E2333" s="116" t="s">
        <v>2614</v>
      </c>
      <c r="F2333" s="116" t="s">
        <v>2620</v>
      </c>
      <c r="G2333" s="115" t="s">
        <v>9880</v>
      </c>
      <c r="H2333" s="118" t="s">
        <v>9879</v>
      </c>
      <c r="I2333" s="118" t="s">
        <v>2619</v>
      </c>
    </row>
    <row r="2334" spans="1:9" x14ac:dyDescent="0.2">
      <c r="A2334" s="117" t="s">
        <v>11590</v>
      </c>
      <c r="B2334" s="131" t="s">
        <v>11590</v>
      </c>
      <c r="C2334" s="117" t="s">
        <v>1234</v>
      </c>
      <c r="D2334" s="116" t="s">
        <v>11589</v>
      </c>
      <c r="E2334" s="116" t="s">
        <v>3415</v>
      </c>
      <c r="F2334" s="116" t="s">
        <v>2615</v>
      </c>
      <c r="G2334" s="115" t="s">
        <v>384</v>
      </c>
      <c r="H2334" s="118" t="s">
        <v>11591</v>
      </c>
      <c r="I2334" s="118" t="s">
        <v>2619</v>
      </c>
    </row>
    <row r="2335" spans="1:9" x14ac:dyDescent="0.2">
      <c r="A2335" s="117" t="s">
        <v>11588</v>
      </c>
      <c r="B2335" s="131" t="s">
        <v>11588</v>
      </c>
      <c r="C2335" s="117" t="s">
        <v>1235</v>
      </c>
      <c r="D2335" s="116" t="s">
        <v>11584</v>
      </c>
      <c r="E2335" s="116" t="s">
        <v>3091</v>
      </c>
      <c r="F2335" s="116" t="s">
        <v>2620</v>
      </c>
      <c r="G2335" s="115" t="s">
        <v>11587</v>
      </c>
      <c r="H2335" s="118" t="s">
        <v>11586</v>
      </c>
      <c r="I2335" s="118" t="s">
        <v>2619</v>
      </c>
    </row>
    <row r="2336" spans="1:9" x14ac:dyDescent="0.2">
      <c r="A2336" s="117" t="s">
        <v>11585</v>
      </c>
      <c r="B2336" s="131" t="s">
        <v>11585</v>
      </c>
      <c r="C2336" s="117" t="s">
        <v>1235</v>
      </c>
      <c r="D2336" s="116" t="s">
        <v>11584</v>
      </c>
      <c r="E2336" s="116" t="s">
        <v>3091</v>
      </c>
      <c r="F2336" s="116" t="s">
        <v>2615</v>
      </c>
      <c r="G2336" s="115" t="s">
        <v>385</v>
      </c>
      <c r="H2336" s="118" t="s">
        <v>11586</v>
      </c>
      <c r="I2336" s="118" t="s">
        <v>2619</v>
      </c>
    </row>
    <row r="2337" spans="1:9" x14ac:dyDescent="0.2">
      <c r="A2337" s="117" t="s">
        <v>8747</v>
      </c>
      <c r="B2337" s="131" t="s">
        <v>8747</v>
      </c>
      <c r="C2337" s="117" t="s">
        <v>1025</v>
      </c>
      <c r="D2337" s="116" t="s">
        <v>8737</v>
      </c>
      <c r="E2337" s="116" t="s">
        <v>3415</v>
      </c>
      <c r="F2337" s="116" t="s">
        <v>2623</v>
      </c>
      <c r="G2337" s="115" t="s">
        <v>8746</v>
      </c>
      <c r="H2337" s="118" t="s">
        <v>8748</v>
      </c>
      <c r="I2337" s="118" t="s">
        <v>2619</v>
      </c>
    </row>
    <row r="2338" spans="1:9" x14ac:dyDescent="0.2">
      <c r="A2338" s="117" t="s">
        <v>9847</v>
      </c>
      <c r="B2338" s="131" t="s">
        <v>9847</v>
      </c>
      <c r="C2338" s="117" t="s">
        <v>1236</v>
      </c>
      <c r="D2338" s="116" t="s">
        <v>9846</v>
      </c>
      <c r="E2338" s="116" t="s">
        <v>3116</v>
      </c>
      <c r="F2338" s="116" t="s">
        <v>2615</v>
      </c>
      <c r="G2338" s="115" t="s">
        <v>386</v>
      </c>
      <c r="H2338" s="118" t="s">
        <v>9848</v>
      </c>
      <c r="I2338" s="118" t="s">
        <v>2619</v>
      </c>
    </row>
    <row r="2339" spans="1:9" x14ac:dyDescent="0.2">
      <c r="A2339" s="117" t="s">
        <v>9850</v>
      </c>
      <c r="B2339" s="131" t="s">
        <v>9850</v>
      </c>
      <c r="C2339" s="117" t="s">
        <v>1236</v>
      </c>
      <c r="D2339" s="116" t="s">
        <v>9846</v>
      </c>
      <c r="E2339" s="116" t="s">
        <v>3116</v>
      </c>
      <c r="F2339" s="116" t="s">
        <v>2716</v>
      </c>
      <c r="G2339" s="115" t="s">
        <v>9849</v>
      </c>
      <c r="H2339" s="118" t="s">
        <v>9848</v>
      </c>
      <c r="I2339" s="118" t="s">
        <v>2619</v>
      </c>
    </row>
    <row r="2340" spans="1:9" x14ac:dyDescent="0.2">
      <c r="A2340" s="117" t="s">
        <v>4333</v>
      </c>
      <c r="B2340" s="131" t="s">
        <v>4333</v>
      </c>
      <c r="C2340" s="117" t="s">
        <v>1237</v>
      </c>
      <c r="D2340" s="116" t="s">
        <v>4332</v>
      </c>
      <c r="E2340" s="116" t="s">
        <v>3415</v>
      </c>
      <c r="F2340" s="116" t="s">
        <v>2615</v>
      </c>
      <c r="G2340" s="115" t="s">
        <v>387</v>
      </c>
      <c r="H2340" s="118" t="s">
        <v>4334</v>
      </c>
      <c r="I2340" s="118" t="s">
        <v>2619</v>
      </c>
    </row>
    <row r="2341" spans="1:9" x14ac:dyDescent="0.2">
      <c r="A2341" s="117" t="s">
        <v>11147</v>
      </c>
      <c r="B2341" s="131" t="s">
        <v>11147</v>
      </c>
      <c r="C2341" s="117" t="s">
        <v>1238</v>
      </c>
      <c r="D2341" s="116" t="s">
        <v>11141</v>
      </c>
      <c r="E2341" s="116" t="s">
        <v>3415</v>
      </c>
      <c r="F2341" s="116" t="s">
        <v>2653</v>
      </c>
      <c r="G2341" s="115" t="s">
        <v>11146</v>
      </c>
      <c r="H2341" s="118" t="s">
        <v>11143</v>
      </c>
      <c r="I2341" s="118" t="s">
        <v>2619</v>
      </c>
    </row>
    <row r="2342" spans="1:9" x14ac:dyDescent="0.2">
      <c r="A2342" s="117" t="s">
        <v>11142</v>
      </c>
      <c r="B2342" s="131" t="s">
        <v>11142</v>
      </c>
      <c r="C2342" s="117" t="s">
        <v>1238</v>
      </c>
      <c r="D2342" s="116" t="s">
        <v>11141</v>
      </c>
      <c r="E2342" s="116" t="s">
        <v>3415</v>
      </c>
      <c r="F2342" s="116" t="s">
        <v>2615</v>
      </c>
      <c r="G2342" s="115" t="s">
        <v>388</v>
      </c>
      <c r="H2342" s="118" t="s">
        <v>11143</v>
      </c>
      <c r="I2342" s="118" t="s">
        <v>2619</v>
      </c>
    </row>
    <row r="2343" spans="1:9" x14ac:dyDescent="0.2">
      <c r="A2343" s="117" t="s">
        <v>11145</v>
      </c>
      <c r="B2343" s="131" t="s">
        <v>11145</v>
      </c>
      <c r="C2343" s="117" t="s">
        <v>1238</v>
      </c>
      <c r="D2343" s="116" t="s">
        <v>11141</v>
      </c>
      <c r="E2343" s="116" t="s">
        <v>3415</v>
      </c>
      <c r="F2343" s="116" t="s">
        <v>2666</v>
      </c>
      <c r="G2343" s="115" t="s">
        <v>11144</v>
      </c>
      <c r="H2343" s="118" t="s">
        <v>11143</v>
      </c>
      <c r="I2343" s="118" t="s">
        <v>2619</v>
      </c>
    </row>
    <row r="2344" spans="1:9" x14ac:dyDescent="0.2">
      <c r="A2344" s="117" t="s">
        <v>11297</v>
      </c>
      <c r="B2344" s="131" t="s">
        <v>11297</v>
      </c>
      <c r="C2344" s="117" t="s">
        <v>1266</v>
      </c>
      <c r="D2344" s="116" t="s">
        <v>11287</v>
      </c>
      <c r="E2344" s="116" t="s">
        <v>3415</v>
      </c>
      <c r="F2344" s="116" t="s">
        <v>3022</v>
      </c>
      <c r="G2344" s="115" t="s">
        <v>11296</v>
      </c>
      <c r="I2344" s="118" t="s">
        <v>2619</v>
      </c>
    </row>
    <row r="2345" spans="1:9" x14ac:dyDescent="0.2">
      <c r="A2345" s="117" t="s">
        <v>11438</v>
      </c>
      <c r="B2345" s="131" t="s">
        <v>11438</v>
      </c>
      <c r="C2345" s="117" t="s">
        <v>846</v>
      </c>
      <c r="D2345" s="116" t="s">
        <v>11432</v>
      </c>
      <c r="E2345" s="116" t="s">
        <v>4349</v>
      </c>
      <c r="F2345" s="116" t="s">
        <v>3022</v>
      </c>
      <c r="G2345" s="115" t="s">
        <v>11437</v>
      </c>
      <c r="I2345" s="118" t="s">
        <v>2619</v>
      </c>
    </row>
    <row r="2346" spans="1:9" x14ac:dyDescent="0.2">
      <c r="A2346" s="117" t="s">
        <v>5543</v>
      </c>
      <c r="B2346" s="131" t="s">
        <v>5543</v>
      </c>
      <c r="C2346" s="117" t="s">
        <v>1395</v>
      </c>
      <c r="D2346" s="116" t="s">
        <v>5536</v>
      </c>
      <c r="E2346" s="116" t="s">
        <v>2614</v>
      </c>
      <c r="F2346" s="116" t="s">
        <v>2716</v>
      </c>
      <c r="G2346" s="115" t="s">
        <v>5542</v>
      </c>
      <c r="H2346" s="118" t="s">
        <v>5541</v>
      </c>
      <c r="I2346" s="118" t="s">
        <v>2619</v>
      </c>
    </row>
    <row r="2347" spans="1:9" x14ac:dyDescent="0.2">
      <c r="A2347" s="117" t="s">
        <v>11361</v>
      </c>
      <c r="B2347" s="131" t="s">
        <v>11361</v>
      </c>
      <c r="C2347" s="117" t="s">
        <v>1239</v>
      </c>
      <c r="D2347" s="116" t="s">
        <v>11360</v>
      </c>
      <c r="E2347" s="116" t="s">
        <v>3056</v>
      </c>
      <c r="F2347" s="116" t="s">
        <v>2615</v>
      </c>
      <c r="G2347" s="115" t="s">
        <v>389</v>
      </c>
      <c r="H2347" s="118" t="s">
        <v>11362</v>
      </c>
      <c r="I2347" s="118" t="s">
        <v>2619</v>
      </c>
    </row>
    <row r="2348" spans="1:9" x14ac:dyDescent="0.2">
      <c r="A2348" s="117" t="s">
        <v>11364</v>
      </c>
      <c r="B2348" s="131" t="s">
        <v>11364</v>
      </c>
      <c r="C2348" s="117" t="s">
        <v>1239</v>
      </c>
      <c r="D2348" s="116" t="s">
        <v>11360</v>
      </c>
      <c r="E2348" s="116" t="s">
        <v>3056</v>
      </c>
      <c r="F2348" s="116" t="s">
        <v>2620</v>
      </c>
      <c r="G2348" s="115" t="s">
        <v>11363</v>
      </c>
      <c r="H2348" s="118" t="s">
        <v>11362</v>
      </c>
      <c r="I2348" s="118" t="s">
        <v>2619</v>
      </c>
    </row>
    <row r="2349" spans="1:9" x14ac:dyDescent="0.2">
      <c r="A2349" s="117" t="s">
        <v>11149</v>
      </c>
      <c r="B2349" s="131" t="s">
        <v>11149</v>
      </c>
      <c r="C2349" s="117" t="s">
        <v>1240</v>
      </c>
      <c r="D2349" s="116" t="s">
        <v>11148</v>
      </c>
      <c r="E2349" s="116" t="s">
        <v>3334</v>
      </c>
      <c r="F2349" s="116" t="s">
        <v>2615</v>
      </c>
      <c r="G2349" s="115" t="s">
        <v>390</v>
      </c>
      <c r="I2349" s="118" t="s">
        <v>2619</v>
      </c>
    </row>
    <row r="2350" spans="1:9" x14ac:dyDescent="0.2">
      <c r="A2350" s="117" t="s">
        <v>10497</v>
      </c>
      <c r="B2350" s="131" t="s">
        <v>10497</v>
      </c>
      <c r="C2350" s="117" t="s">
        <v>1017</v>
      </c>
      <c r="D2350" s="116" t="s">
        <v>10467</v>
      </c>
      <c r="E2350" s="116" t="s">
        <v>2614</v>
      </c>
      <c r="F2350" s="116" t="s">
        <v>3112</v>
      </c>
      <c r="G2350" s="115" t="s">
        <v>10496</v>
      </c>
      <c r="H2350" s="118" t="s">
        <v>10469</v>
      </c>
      <c r="I2350" s="118" t="s">
        <v>2619</v>
      </c>
    </row>
    <row r="2351" spans="1:9" x14ac:dyDescent="0.2">
      <c r="A2351" s="117" t="s">
        <v>3361</v>
      </c>
      <c r="B2351" s="131" t="s">
        <v>3361</v>
      </c>
      <c r="C2351" s="117" t="s">
        <v>1412</v>
      </c>
      <c r="D2351" s="116" t="s">
        <v>3333</v>
      </c>
      <c r="E2351" s="116" t="s">
        <v>3116</v>
      </c>
      <c r="F2351" s="116" t="s">
        <v>2656</v>
      </c>
      <c r="G2351" s="115" t="s">
        <v>3360</v>
      </c>
      <c r="H2351" s="118" t="s">
        <v>3336</v>
      </c>
      <c r="I2351" s="118" t="s">
        <v>2619</v>
      </c>
    </row>
    <row r="2352" spans="1:9" x14ac:dyDescent="0.2">
      <c r="A2352" s="117" t="s">
        <v>8878</v>
      </c>
      <c r="B2352" s="131" t="s">
        <v>8878</v>
      </c>
      <c r="C2352" s="117" t="s">
        <v>1241</v>
      </c>
      <c r="D2352" s="116" t="s">
        <v>8877</v>
      </c>
      <c r="E2352" s="116" t="s">
        <v>3056</v>
      </c>
      <c r="F2352" s="116" t="s">
        <v>2615</v>
      </c>
      <c r="G2352" s="115" t="s">
        <v>391</v>
      </c>
      <c r="H2352" s="118" t="s">
        <v>8879</v>
      </c>
      <c r="I2352" s="118" t="s">
        <v>2619</v>
      </c>
    </row>
    <row r="2353" spans="1:9" x14ac:dyDescent="0.2">
      <c r="A2353" s="117" t="s">
        <v>8512</v>
      </c>
      <c r="B2353" s="131" t="s">
        <v>8512</v>
      </c>
      <c r="C2353" s="117" t="s">
        <v>845</v>
      </c>
      <c r="D2353" s="116" t="s">
        <v>8502</v>
      </c>
      <c r="E2353" s="116" t="s">
        <v>3415</v>
      </c>
      <c r="F2353" s="116" t="s">
        <v>2669</v>
      </c>
      <c r="G2353" s="115" t="s">
        <v>8511</v>
      </c>
      <c r="H2353" s="118" t="s">
        <v>8504</v>
      </c>
      <c r="I2353" s="118" t="s">
        <v>2619</v>
      </c>
    </row>
    <row r="2354" spans="1:9" x14ac:dyDescent="0.2">
      <c r="A2354" s="117" t="s">
        <v>8881</v>
      </c>
      <c r="B2354" s="131" t="s">
        <v>8881</v>
      </c>
      <c r="C2354" s="117" t="s">
        <v>1241</v>
      </c>
      <c r="D2354" s="116" t="s">
        <v>8877</v>
      </c>
      <c r="E2354" s="116" t="s">
        <v>3056</v>
      </c>
      <c r="F2354" s="116" t="s">
        <v>2620</v>
      </c>
      <c r="G2354" s="115" t="s">
        <v>8880</v>
      </c>
      <c r="H2354" s="118" t="s">
        <v>8879</v>
      </c>
      <c r="I2354" s="118" t="s">
        <v>2619</v>
      </c>
    </row>
    <row r="2355" spans="1:9" x14ac:dyDescent="0.2">
      <c r="A2355" s="117" t="s">
        <v>12105</v>
      </c>
      <c r="B2355" s="131" t="s">
        <v>12105</v>
      </c>
      <c r="C2355" s="117" t="s">
        <v>1143</v>
      </c>
      <c r="D2355" s="116" t="s">
        <v>12086</v>
      </c>
      <c r="E2355" s="116" t="s">
        <v>2614</v>
      </c>
      <c r="F2355" s="116" t="s">
        <v>2708</v>
      </c>
      <c r="G2355" s="115" t="s">
        <v>12104</v>
      </c>
      <c r="I2355" s="118" t="s">
        <v>2619</v>
      </c>
    </row>
    <row r="2356" spans="1:9" x14ac:dyDescent="0.2">
      <c r="A2356" s="117" t="s">
        <v>6144</v>
      </c>
      <c r="B2356" s="131" t="s">
        <v>6144</v>
      </c>
      <c r="C2356" s="117" t="s">
        <v>992</v>
      </c>
      <c r="D2356" s="116" t="s">
        <v>6091</v>
      </c>
      <c r="E2356" s="116" t="s">
        <v>3150</v>
      </c>
      <c r="F2356" s="116" t="s">
        <v>6142</v>
      </c>
      <c r="G2356" s="115" t="s">
        <v>6143</v>
      </c>
      <c r="H2356" s="118" t="s">
        <v>6097</v>
      </c>
      <c r="I2356" s="118" t="s">
        <v>2619</v>
      </c>
    </row>
    <row r="2357" spans="1:9" x14ac:dyDescent="0.2">
      <c r="A2357" s="117" t="s">
        <v>11020</v>
      </c>
      <c r="B2357" s="131" t="s">
        <v>11020</v>
      </c>
      <c r="C2357" s="117" t="s">
        <v>1242</v>
      </c>
      <c r="D2357" s="116" t="s">
        <v>11019</v>
      </c>
      <c r="E2357" s="116" t="s">
        <v>3116</v>
      </c>
      <c r="F2357" s="116" t="s">
        <v>2615</v>
      </c>
      <c r="G2357" s="115" t="s">
        <v>392</v>
      </c>
      <c r="H2357" s="118" t="s">
        <v>11021</v>
      </c>
      <c r="I2357" s="118" t="s">
        <v>2619</v>
      </c>
    </row>
    <row r="2358" spans="1:9" x14ac:dyDescent="0.2">
      <c r="A2358" s="117" t="s">
        <v>11233</v>
      </c>
      <c r="B2358" s="131" t="s">
        <v>11233</v>
      </c>
      <c r="C2358" s="117" t="s">
        <v>1243</v>
      </c>
      <c r="D2358" s="116" t="s">
        <v>11232</v>
      </c>
      <c r="E2358" s="116" t="s">
        <v>2614</v>
      </c>
      <c r="F2358" s="116" t="s">
        <v>2615</v>
      </c>
      <c r="G2358" s="115" t="s">
        <v>393</v>
      </c>
      <c r="H2358" s="118" t="s">
        <v>11234</v>
      </c>
      <c r="I2358" s="118" t="s">
        <v>2619</v>
      </c>
    </row>
    <row r="2359" spans="1:9" x14ac:dyDescent="0.2">
      <c r="A2359" s="117" t="s">
        <v>11236</v>
      </c>
      <c r="B2359" s="131" t="s">
        <v>11236</v>
      </c>
      <c r="C2359" s="117" t="s">
        <v>1243</v>
      </c>
      <c r="D2359" s="116" t="s">
        <v>11232</v>
      </c>
      <c r="E2359" s="116" t="s">
        <v>2614</v>
      </c>
      <c r="F2359" s="116" t="s">
        <v>2620</v>
      </c>
      <c r="G2359" s="115" t="s">
        <v>11235</v>
      </c>
      <c r="H2359" s="118" t="s">
        <v>11237</v>
      </c>
      <c r="I2359" s="118" t="s">
        <v>2619</v>
      </c>
    </row>
    <row r="2360" spans="1:9" x14ac:dyDescent="0.2">
      <c r="A2360" s="117" t="s">
        <v>11239</v>
      </c>
      <c r="B2360" s="131" t="s">
        <v>11239</v>
      </c>
      <c r="C2360" s="117" t="s">
        <v>1243</v>
      </c>
      <c r="D2360" s="116" t="s">
        <v>11232</v>
      </c>
      <c r="E2360" s="116" t="s">
        <v>2614</v>
      </c>
      <c r="F2360" s="116" t="s">
        <v>2694</v>
      </c>
      <c r="G2360" s="115" t="s">
        <v>11238</v>
      </c>
      <c r="H2360" s="118" t="s">
        <v>11240</v>
      </c>
      <c r="I2360" s="118" t="s">
        <v>2619</v>
      </c>
    </row>
    <row r="2361" spans="1:9" x14ac:dyDescent="0.2">
      <c r="A2361" s="117" t="s">
        <v>11242</v>
      </c>
      <c r="B2361" s="131" t="s">
        <v>11242</v>
      </c>
      <c r="C2361" s="117" t="s">
        <v>1243</v>
      </c>
      <c r="D2361" s="116" t="s">
        <v>11232</v>
      </c>
      <c r="E2361" s="116" t="s">
        <v>2614</v>
      </c>
      <c r="F2361" s="116" t="s">
        <v>2666</v>
      </c>
      <c r="G2361" s="115" t="s">
        <v>11241</v>
      </c>
      <c r="H2361" s="118" t="s">
        <v>11243</v>
      </c>
      <c r="I2361" s="118" t="s">
        <v>2619</v>
      </c>
    </row>
    <row r="2362" spans="1:9" x14ac:dyDescent="0.2">
      <c r="A2362" s="117" t="s">
        <v>11398</v>
      </c>
      <c r="B2362" s="131" t="s">
        <v>11398</v>
      </c>
      <c r="C2362" s="117" t="s">
        <v>14387</v>
      </c>
      <c r="D2362" s="116" t="s">
        <v>11390</v>
      </c>
      <c r="E2362" s="116" t="s">
        <v>3056</v>
      </c>
      <c r="F2362" s="116" t="s">
        <v>2722</v>
      </c>
      <c r="G2362" s="115" t="s">
        <v>11397</v>
      </c>
      <c r="H2362" s="118" t="s">
        <v>11396</v>
      </c>
      <c r="I2362" s="118" t="s">
        <v>2619</v>
      </c>
    </row>
    <row r="2363" spans="1:9" x14ac:dyDescent="0.2">
      <c r="A2363" s="117" t="s">
        <v>13477</v>
      </c>
      <c r="B2363" s="131" t="s">
        <v>13477</v>
      </c>
      <c r="C2363" s="117" t="s">
        <v>1569</v>
      </c>
      <c r="D2363" s="116" t="s">
        <v>13433</v>
      </c>
      <c r="E2363" s="116" t="s">
        <v>3150</v>
      </c>
      <c r="F2363" s="116" t="s">
        <v>3190</v>
      </c>
      <c r="G2363" s="115" t="s">
        <v>13476</v>
      </c>
      <c r="H2363" s="118" t="s">
        <v>13478</v>
      </c>
      <c r="I2363" s="118" t="s">
        <v>2619</v>
      </c>
    </row>
    <row r="2364" spans="1:9" x14ac:dyDescent="0.2">
      <c r="A2364" s="117" t="s">
        <v>3613</v>
      </c>
      <c r="B2364" s="131" t="s">
        <v>3613</v>
      </c>
      <c r="C2364" s="117" t="s">
        <v>1532</v>
      </c>
      <c r="D2364" s="116" t="s">
        <v>3574</v>
      </c>
      <c r="E2364" s="116" t="s">
        <v>3116</v>
      </c>
      <c r="F2364" s="116" t="s">
        <v>3180</v>
      </c>
      <c r="G2364" s="115" t="s">
        <v>3612</v>
      </c>
      <c r="H2364" s="118" t="s">
        <v>3576</v>
      </c>
      <c r="I2364" s="118" t="s">
        <v>2619</v>
      </c>
    </row>
    <row r="2365" spans="1:9" x14ac:dyDescent="0.2">
      <c r="A2365" s="117" t="s">
        <v>8767</v>
      </c>
      <c r="B2365" s="131" t="s">
        <v>8767</v>
      </c>
      <c r="C2365" s="117" t="s">
        <v>961</v>
      </c>
      <c r="D2365" s="116" t="s">
        <v>8763</v>
      </c>
      <c r="E2365" s="116" t="s">
        <v>3415</v>
      </c>
      <c r="F2365" s="116" t="s">
        <v>2638</v>
      </c>
      <c r="G2365" s="115" t="s">
        <v>8766</v>
      </c>
      <c r="H2365" s="118" t="s">
        <v>8765</v>
      </c>
      <c r="I2365" s="118" t="s">
        <v>2619</v>
      </c>
    </row>
    <row r="2366" spans="1:9" x14ac:dyDescent="0.2">
      <c r="A2366" s="117" t="s">
        <v>10973</v>
      </c>
      <c r="B2366" s="131" t="s">
        <v>10973</v>
      </c>
      <c r="C2366" s="117" t="s">
        <v>1688</v>
      </c>
      <c r="D2366" s="116" t="s">
        <v>10958</v>
      </c>
      <c r="E2366" s="116" t="s">
        <v>3415</v>
      </c>
      <c r="F2366" s="116" t="s">
        <v>2674</v>
      </c>
      <c r="G2366" s="115" t="s">
        <v>10972</v>
      </c>
      <c r="H2366" s="118" t="s">
        <v>10962</v>
      </c>
      <c r="I2366" s="118" t="s">
        <v>2619</v>
      </c>
    </row>
    <row r="2367" spans="1:9" x14ac:dyDescent="0.2">
      <c r="A2367" s="117" t="s">
        <v>9672</v>
      </c>
      <c r="B2367" s="131" t="s">
        <v>9672</v>
      </c>
      <c r="C2367" s="117" t="s">
        <v>14384</v>
      </c>
      <c r="D2367" s="116" t="s">
        <v>9640</v>
      </c>
      <c r="E2367" s="116" t="s">
        <v>2614</v>
      </c>
      <c r="F2367" s="116" t="s">
        <v>2818</v>
      </c>
      <c r="G2367" s="115" t="s">
        <v>9671</v>
      </c>
      <c r="H2367" s="118" t="s">
        <v>9643</v>
      </c>
      <c r="I2367" s="118" t="s">
        <v>2619</v>
      </c>
    </row>
    <row r="2368" spans="1:9" x14ac:dyDescent="0.2">
      <c r="A2368" s="117" t="s">
        <v>14189</v>
      </c>
      <c r="B2368" s="131" t="s">
        <v>14189</v>
      </c>
      <c r="C2368" s="117" t="s">
        <v>1439</v>
      </c>
      <c r="D2368" s="116" t="s">
        <v>14154</v>
      </c>
      <c r="E2368" s="116" t="s">
        <v>2660</v>
      </c>
      <c r="F2368" s="116" t="s">
        <v>2644</v>
      </c>
      <c r="G2368" s="115" t="s">
        <v>14188</v>
      </c>
      <c r="H2368" s="118" t="s">
        <v>14156</v>
      </c>
      <c r="I2368" s="118" t="s">
        <v>2619</v>
      </c>
    </row>
    <row r="2369" spans="1:9" x14ac:dyDescent="0.2">
      <c r="A2369" s="117" t="s">
        <v>10512</v>
      </c>
      <c r="B2369" s="131" t="s">
        <v>10512</v>
      </c>
      <c r="C2369" s="117" t="s">
        <v>1017</v>
      </c>
      <c r="D2369" s="116" t="s">
        <v>10467</v>
      </c>
      <c r="E2369" s="116" t="s">
        <v>2614</v>
      </c>
      <c r="F2369" s="116" t="s">
        <v>3190</v>
      </c>
      <c r="G2369" s="115" t="s">
        <v>10511</v>
      </c>
      <c r="H2369" s="118" t="s">
        <v>10469</v>
      </c>
      <c r="I2369" s="118" t="s">
        <v>2619</v>
      </c>
    </row>
    <row r="2370" spans="1:9" x14ac:dyDescent="0.2">
      <c r="A2370" s="117" t="s">
        <v>13229</v>
      </c>
      <c r="B2370" s="131" t="s">
        <v>13229</v>
      </c>
      <c r="C2370" s="117" t="s">
        <v>937</v>
      </c>
      <c r="D2370" s="116" t="s">
        <v>13219</v>
      </c>
      <c r="E2370" s="116" t="s">
        <v>2614</v>
      </c>
      <c r="F2370" s="116" t="s">
        <v>2656</v>
      </c>
      <c r="G2370" s="115" t="s">
        <v>13228</v>
      </c>
      <c r="H2370" s="118" t="s">
        <v>13221</v>
      </c>
      <c r="I2370" s="118" t="s">
        <v>2619</v>
      </c>
    </row>
    <row r="2371" spans="1:9" x14ac:dyDescent="0.2">
      <c r="A2371" s="117" t="s">
        <v>12239</v>
      </c>
      <c r="B2371" s="131" t="s">
        <v>12239</v>
      </c>
      <c r="C2371" s="117" t="s">
        <v>1305</v>
      </c>
      <c r="D2371" s="116" t="s">
        <v>12226</v>
      </c>
      <c r="E2371" s="116" t="s">
        <v>3116</v>
      </c>
      <c r="F2371" s="116" t="s">
        <v>2641</v>
      </c>
      <c r="G2371" s="115" t="s">
        <v>12238</v>
      </c>
      <c r="H2371" s="118" t="s">
        <v>12228</v>
      </c>
      <c r="I2371" s="118" t="s">
        <v>2619</v>
      </c>
    </row>
    <row r="2372" spans="1:9" x14ac:dyDescent="0.2">
      <c r="A2372" s="117" t="s">
        <v>4569</v>
      </c>
      <c r="B2372" s="131" t="s">
        <v>4569</v>
      </c>
      <c r="C2372" s="117" t="s">
        <v>852</v>
      </c>
      <c r="D2372" s="116" t="s">
        <v>4561</v>
      </c>
      <c r="E2372" s="116" t="s">
        <v>3415</v>
      </c>
      <c r="F2372" s="116" t="s">
        <v>2623</v>
      </c>
      <c r="G2372" s="115" t="s">
        <v>4568</v>
      </c>
      <c r="H2372" s="118" t="s">
        <v>4563</v>
      </c>
      <c r="I2372" s="118" t="s">
        <v>2619</v>
      </c>
    </row>
    <row r="2373" spans="1:9" x14ac:dyDescent="0.2">
      <c r="A2373" s="117" t="s">
        <v>6147</v>
      </c>
      <c r="B2373" s="131" t="s">
        <v>6147</v>
      </c>
      <c r="C2373" s="117" t="s">
        <v>992</v>
      </c>
      <c r="D2373" s="116" t="s">
        <v>6091</v>
      </c>
      <c r="E2373" s="116" t="s">
        <v>3150</v>
      </c>
      <c r="F2373" s="116" t="s">
        <v>6145</v>
      </c>
      <c r="G2373" s="115" t="s">
        <v>6146</v>
      </c>
      <c r="H2373" s="118" t="s">
        <v>6097</v>
      </c>
      <c r="I2373" s="118" t="s">
        <v>2619</v>
      </c>
    </row>
    <row r="2374" spans="1:9" x14ac:dyDescent="0.2">
      <c r="A2374" s="117" t="s">
        <v>7638</v>
      </c>
      <c r="B2374" s="131" t="s">
        <v>7638</v>
      </c>
      <c r="C2374" s="117" t="s">
        <v>992</v>
      </c>
      <c r="D2374" s="116" t="s">
        <v>6091</v>
      </c>
      <c r="E2374" s="116" t="s">
        <v>3150</v>
      </c>
      <c r="F2374" s="116" t="s">
        <v>7636</v>
      </c>
      <c r="G2374" s="115" t="s">
        <v>7637</v>
      </c>
      <c r="H2374" s="118" t="s">
        <v>6097</v>
      </c>
      <c r="I2374" s="118" t="s">
        <v>2619</v>
      </c>
    </row>
    <row r="2375" spans="1:9" x14ac:dyDescent="0.2">
      <c r="A2375" s="117" t="s">
        <v>13437</v>
      </c>
      <c r="B2375" s="131" t="s">
        <v>13437</v>
      </c>
      <c r="C2375" s="117" t="s">
        <v>1569</v>
      </c>
      <c r="D2375" s="116" t="s">
        <v>13433</v>
      </c>
      <c r="E2375" s="116" t="s">
        <v>3150</v>
      </c>
      <c r="F2375" s="116" t="s">
        <v>2620</v>
      </c>
      <c r="G2375" s="115" t="s">
        <v>13436</v>
      </c>
      <c r="H2375" s="118" t="s">
        <v>13438</v>
      </c>
      <c r="I2375" s="118" t="s">
        <v>2619</v>
      </c>
    </row>
    <row r="2376" spans="1:9" x14ac:dyDescent="0.2">
      <c r="A2376" s="117" t="s">
        <v>4906</v>
      </c>
      <c r="B2376" s="131" t="s">
        <v>4906</v>
      </c>
      <c r="C2376" s="117" t="s">
        <v>1244</v>
      </c>
      <c r="D2376" s="116" t="s">
        <v>4905</v>
      </c>
      <c r="E2376" s="116" t="s">
        <v>3415</v>
      </c>
      <c r="F2376" s="116" t="s">
        <v>2615</v>
      </c>
      <c r="G2376" s="115" t="s">
        <v>394</v>
      </c>
      <c r="H2376" s="118" t="s">
        <v>4907</v>
      </c>
      <c r="I2376" s="118" t="s">
        <v>2619</v>
      </c>
    </row>
    <row r="2377" spans="1:9" x14ac:dyDescent="0.2">
      <c r="A2377" s="117" t="s">
        <v>7848</v>
      </c>
      <c r="B2377" s="131" t="s">
        <v>7848</v>
      </c>
      <c r="C2377" s="117" t="s">
        <v>992</v>
      </c>
      <c r="D2377" s="116" t="s">
        <v>6091</v>
      </c>
      <c r="E2377" s="116" t="s">
        <v>3150</v>
      </c>
      <c r="F2377" s="116" t="s">
        <v>7846</v>
      </c>
      <c r="G2377" s="115" t="s">
        <v>7847</v>
      </c>
      <c r="H2377" s="118" t="s">
        <v>6097</v>
      </c>
      <c r="I2377" s="118" t="s">
        <v>2619</v>
      </c>
    </row>
    <row r="2378" spans="1:9" x14ac:dyDescent="0.2">
      <c r="A2378" s="117" t="s">
        <v>13959</v>
      </c>
      <c r="B2378" s="131" t="s">
        <v>13959</v>
      </c>
      <c r="C2378" s="117" t="s">
        <v>1245</v>
      </c>
      <c r="D2378" s="116" t="s">
        <v>13958</v>
      </c>
      <c r="E2378" s="116" t="s">
        <v>3116</v>
      </c>
      <c r="F2378" s="116" t="s">
        <v>2615</v>
      </c>
      <c r="G2378" s="115" t="s">
        <v>395</v>
      </c>
      <c r="I2378" s="118" t="s">
        <v>2619</v>
      </c>
    </row>
    <row r="2379" spans="1:9" x14ac:dyDescent="0.2">
      <c r="A2379" s="117" t="s">
        <v>13961</v>
      </c>
      <c r="B2379" s="131" t="s">
        <v>13961</v>
      </c>
      <c r="C2379" s="117" t="s">
        <v>1245</v>
      </c>
      <c r="D2379" s="116" t="s">
        <v>13958</v>
      </c>
      <c r="E2379" s="116" t="s">
        <v>3116</v>
      </c>
      <c r="F2379" s="116" t="s">
        <v>2716</v>
      </c>
      <c r="G2379" s="115" t="s">
        <v>13960</v>
      </c>
      <c r="H2379" s="118" t="s">
        <v>13962</v>
      </c>
      <c r="I2379" s="118" t="s">
        <v>2619</v>
      </c>
    </row>
    <row r="2380" spans="1:9" x14ac:dyDescent="0.2">
      <c r="A2380" s="117" t="s">
        <v>10198</v>
      </c>
      <c r="B2380" s="131" t="s">
        <v>10198</v>
      </c>
      <c r="C2380" s="117" t="s">
        <v>1537</v>
      </c>
      <c r="D2380" s="116" t="s">
        <v>10191</v>
      </c>
      <c r="E2380" s="116" t="s">
        <v>2660</v>
      </c>
      <c r="F2380" s="116" t="s">
        <v>2722</v>
      </c>
      <c r="G2380" s="115" t="s">
        <v>10197</v>
      </c>
      <c r="H2380" s="118" t="s">
        <v>10199</v>
      </c>
      <c r="I2380" s="118" t="s">
        <v>2619</v>
      </c>
    </row>
    <row r="2381" spans="1:9" x14ac:dyDescent="0.2">
      <c r="A2381" s="117" t="s">
        <v>10222</v>
      </c>
      <c r="B2381" s="131" t="s">
        <v>10222</v>
      </c>
      <c r="C2381" s="117" t="s">
        <v>1537</v>
      </c>
      <c r="D2381" s="116" t="s">
        <v>10191</v>
      </c>
      <c r="E2381" s="116" t="s">
        <v>2660</v>
      </c>
      <c r="F2381" s="116" t="s">
        <v>3391</v>
      </c>
      <c r="G2381" s="115" t="s">
        <v>10221</v>
      </c>
      <c r="H2381" s="118" t="s">
        <v>10223</v>
      </c>
      <c r="I2381" s="118" t="s">
        <v>2619</v>
      </c>
    </row>
    <row r="2382" spans="1:9" x14ac:dyDescent="0.2">
      <c r="A2382" s="117" t="s">
        <v>11650</v>
      </c>
      <c r="B2382" s="131" t="s">
        <v>11650</v>
      </c>
      <c r="C2382" s="117" t="s">
        <v>1636</v>
      </c>
      <c r="D2382" s="116" t="s">
        <v>11643</v>
      </c>
      <c r="E2382" s="116" t="s">
        <v>3116</v>
      </c>
      <c r="F2382" s="116" t="s">
        <v>3022</v>
      </c>
      <c r="G2382" s="115" t="s">
        <v>11649</v>
      </c>
      <c r="I2382" s="118" t="s">
        <v>2619</v>
      </c>
    </row>
    <row r="2383" spans="1:9" x14ac:dyDescent="0.2">
      <c r="A2383" s="117" t="s">
        <v>11611</v>
      </c>
      <c r="B2383" s="131" t="s">
        <v>11611</v>
      </c>
      <c r="C2383" s="117" t="s">
        <v>1411</v>
      </c>
      <c r="D2383" s="116" t="s">
        <v>11605</v>
      </c>
      <c r="E2383" s="116" t="s">
        <v>3091</v>
      </c>
      <c r="F2383" s="116" t="s">
        <v>3022</v>
      </c>
      <c r="G2383" s="115" t="s">
        <v>11610</v>
      </c>
      <c r="I2383" s="118" t="s">
        <v>2619</v>
      </c>
    </row>
    <row r="2384" spans="1:9" x14ac:dyDescent="0.2">
      <c r="A2384" s="117" t="s">
        <v>7091</v>
      </c>
      <c r="B2384" s="131" t="s">
        <v>7091</v>
      </c>
      <c r="C2384" s="117" t="s">
        <v>992</v>
      </c>
      <c r="D2384" s="116" t="s">
        <v>6091</v>
      </c>
      <c r="E2384" s="116" t="s">
        <v>3150</v>
      </c>
      <c r="F2384" s="116" t="s">
        <v>7089</v>
      </c>
      <c r="G2384" s="115" t="s">
        <v>7090</v>
      </c>
      <c r="H2384" s="118" t="s">
        <v>6097</v>
      </c>
      <c r="I2384" s="118" t="s">
        <v>2619</v>
      </c>
    </row>
    <row r="2385" spans="1:9" x14ac:dyDescent="0.2">
      <c r="A2385" s="117" t="s">
        <v>13595</v>
      </c>
      <c r="B2385" s="131" t="s">
        <v>13595</v>
      </c>
      <c r="C2385" s="117" t="s">
        <v>1012</v>
      </c>
      <c r="D2385" s="116" t="s">
        <v>13589</v>
      </c>
      <c r="E2385" s="116" t="s">
        <v>3415</v>
      </c>
      <c r="F2385" s="116" t="s">
        <v>2669</v>
      </c>
      <c r="G2385" s="115" t="s">
        <v>13594</v>
      </c>
      <c r="H2385" s="118" t="s">
        <v>13596</v>
      </c>
      <c r="I2385" s="118" t="s">
        <v>2619</v>
      </c>
    </row>
    <row r="2386" spans="1:9" x14ac:dyDescent="0.2">
      <c r="A2386" s="117" t="s">
        <v>7946</v>
      </c>
      <c r="B2386" s="131" t="s">
        <v>7946</v>
      </c>
      <c r="C2386" s="117" t="s">
        <v>992</v>
      </c>
      <c r="D2386" s="116" t="s">
        <v>6091</v>
      </c>
      <c r="E2386" s="116" t="s">
        <v>3150</v>
      </c>
      <c r="F2386" s="116" t="s">
        <v>7944</v>
      </c>
      <c r="G2386" s="115" t="s">
        <v>7945</v>
      </c>
      <c r="H2386" s="118" t="s">
        <v>6097</v>
      </c>
      <c r="I2386" s="118" t="s">
        <v>2619</v>
      </c>
    </row>
    <row r="2387" spans="1:9" x14ac:dyDescent="0.2">
      <c r="A2387" s="117" t="s">
        <v>11293</v>
      </c>
      <c r="B2387" s="131" t="s">
        <v>11293</v>
      </c>
      <c r="C2387" s="117" t="s">
        <v>1266</v>
      </c>
      <c r="D2387" s="116" t="s">
        <v>11287</v>
      </c>
      <c r="E2387" s="116" t="s">
        <v>3415</v>
      </c>
      <c r="F2387" s="116" t="s">
        <v>2623</v>
      </c>
      <c r="G2387" s="115" t="s">
        <v>11292</v>
      </c>
      <c r="H2387" s="118" t="s">
        <v>11289</v>
      </c>
      <c r="I2387" s="118" t="s">
        <v>2619</v>
      </c>
    </row>
    <row r="2388" spans="1:9" x14ac:dyDescent="0.2">
      <c r="A2388" s="117" t="s">
        <v>10273</v>
      </c>
      <c r="B2388" s="131" t="s">
        <v>10273</v>
      </c>
      <c r="C2388" s="117" t="s">
        <v>1537</v>
      </c>
      <c r="D2388" s="116" t="s">
        <v>10191</v>
      </c>
      <c r="E2388" s="116" t="s">
        <v>2660</v>
      </c>
      <c r="F2388" s="116" t="s">
        <v>3193</v>
      </c>
      <c r="G2388" s="115" t="s">
        <v>10272</v>
      </c>
      <c r="H2388" s="118" t="s">
        <v>10274</v>
      </c>
      <c r="I2388" s="118" t="s">
        <v>2619</v>
      </c>
    </row>
    <row r="2389" spans="1:9" x14ac:dyDescent="0.2">
      <c r="A2389" s="117" t="s">
        <v>13124</v>
      </c>
      <c r="B2389" s="131" t="s">
        <v>13124</v>
      </c>
      <c r="C2389" s="117" t="s">
        <v>1386</v>
      </c>
      <c r="D2389" s="116" t="s">
        <v>13111</v>
      </c>
      <c r="E2389" s="116" t="s">
        <v>3116</v>
      </c>
      <c r="F2389" s="116" t="s">
        <v>2669</v>
      </c>
      <c r="G2389" s="115" t="s">
        <v>13123</v>
      </c>
      <c r="H2389" s="118" t="s">
        <v>13116</v>
      </c>
      <c r="I2389" s="118" t="s">
        <v>2619</v>
      </c>
    </row>
    <row r="2390" spans="1:9" x14ac:dyDescent="0.2">
      <c r="A2390" s="117" t="s">
        <v>7493</v>
      </c>
      <c r="B2390" s="131" t="s">
        <v>7493</v>
      </c>
      <c r="C2390" s="117" t="s">
        <v>992</v>
      </c>
      <c r="D2390" s="116" t="s">
        <v>6091</v>
      </c>
      <c r="E2390" s="116" t="s">
        <v>3150</v>
      </c>
      <c r="F2390" s="116" t="s">
        <v>7491</v>
      </c>
      <c r="G2390" s="115" t="s">
        <v>7492</v>
      </c>
      <c r="H2390" s="118" t="s">
        <v>6097</v>
      </c>
      <c r="I2390" s="118" t="s">
        <v>2619</v>
      </c>
    </row>
    <row r="2391" spans="1:9" x14ac:dyDescent="0.2">
      <c r="A2391" s="117" t="s">
        <v>4558</v>
      </c>
      <c r="B2391" s="131" t="s">
        <v>4558</v>
      </c>
      <c r="C2391" s="117" t="s">
        <v>874</v>
      </c>
      <c r="D2391" s="116" t="s">
        <v>4552</v>
      </c>
      <c r="E2391" s="116" t="s">
        <v>3415</v>
      </c>
      <c r="F2391" s="116" t="s">
        <v>2641</v>
      </c>
      <c r="G2391" s="115" t="s">
        <v>4557</v>
      </c>
      <c r="H2391" s="118" t="s">
        <v>4554</v>
      </c>
      <c r="I2391" s="118" t="s">
        <v>2619</v>
      </c>
    </row>
    <row r="2392" spans="1:9" x14ac:dyDescent="0.2">
      <c r="A2392" s="117" t="s">
        <v>7094</v>
      </c>
      <c r="B2392" s="131" t="s">
        <v>7094</v>
      </c>
      <c r="C2392" s="117" t="s">
        <v>992</v>
      </c>
      <c r="D2392" s="116" t="s">
        <v>6091</v>
      </c>
      <c r="E2392" s="116" t="s">
        <v>3150</v>
      </c>
      <c r="F2392" s="116" t="s">
        <v>7092</v>
      </c>
      <c r="G2392" s="115" t="s">
        <v>7093</v>
      </c>
      <c r="H2392" s="118" t="s">
        <v>6097</v>
      </c>
      <c r="I2392" s="118" t="s">
        <v>2619</v>
      </c>
    </row>
    <row r="2393" spans="1:9" x14ac:dyDescent="0.2">
      <c r="A2393" s="117" t="s">
        <v>5789</v>
      </c>
      <c r="B2393" s="131" t="s">
        <v>5789</v>
      </c>
      <c r="C2393" s="117" t="s">
        <v>1246</v>
      </c>
      <c r="D2393" s="116" t="s">
        <v>5788</v>
      </c>
      <c r="E2393" s="116" t="s">
        <v>2614</v>
      </c>
      <c r="F2393" s="116" t="s">
        <v>2615</v>
      </c>
      <c r="G2393" s="115" t="s">
        <v>396</v>
      </c>
      <c r="H2393" s="118" t="s">
        <v>5790</v>
      </c>
      <c r="I2393" s="118" t="s">
        <v>2619</v>
      </c>
    </row>
    <row r="2394" spans="1:9" x14ac:dyDescent="0.2">
      <c r="A2394" s="117" t="s">
        <v>13530</v>
      </c>
      <c r="B2394" s="131" t="s">
        <v>13530</v>
      </c>
      <c r="C2394" s="117" t="s">
        <v>1569</v>
      </c>
      <c r="D2394" s="116" t="s">
        <v>13433</v>
      </c>
      <c r="E2394" s="116" t="s">
        <v>3150</v>
      </c>
      <c r="F2394" s="116" t="s">
        <v>13528</v>
      </c>
      <c r="G2394" s="115" t="s">
        <v>13529</v>
      </c>
      <c r="H2394" s="118" t="s">
        <v>13531</v>
      </c>
      <c r="I2394" s="118" t="s">
        <v>2619</v>
      </c>
    </row>
    <row r="2395" spans="1:9" x14ac:dyDescent="0.2">
      <c r="A2395" s="117" t="s">
        <v>5792</v>
      </c>
      <c r="B2395" s="131" t="s">
        <v>5792</v>
      </c>
      <c r="C2395" s="117" t="s">
        <v>1246</v>
      </c>
      <c r="D2395" s="116" t="s">
        <v>5788</v>
      </c>
      <c r="E2395" s="116" t="s">
        <v>2614</v>
      </c>
      <c r="F2395" s="116" t="s">
        <v>3952</v>
      </c>
      <c r="G2395" s="115" t="s">
        <v>5791</v>
      </c>
      <c r="H2395" s="118" t="s">
        <v>5793</v>
      </c>
      <c r="I2395" s="118" t="s">
        <v>2619</v>
      </c>
    </row>
    <row r="2396" spans="1:9" x14ac:dyDescent="0.2">
      <c r="A2396" s="117" t="s">
        <v>5391</v>
      </c>
      <c r="B2396" s="131" t="s">
        <v>5391</v>
      </c>
      <c r="C2396" s="117" t="s">
        <v>1624</v>
      </c>
      <c r="D2396" s="116" t="s">
        <v>5381</v>
      </c>
      <c r="E2396" s="116" t="s">
        <v>2660</v>
      </c>
      <c r="F2396" s="116" t="s">
        <v>2734</v>
      </c>
      <c r="G2396" s="115" t="s">
        <v>5390</v>
      </c>
      <c r="H2396" s="118" t="s">
        <v>5383</v>
      </c>
      <c r="I2396" s="118" t="s">
        <v>2619</v>
      </c>
    </row>
    <row r="2397" spans="1:9" x14ac:dyDescent="0.2">
      <c r="A2397" s="117" t="s">
        <v>11481</v>
      </c>
      <c r="B2397" s="131" t="s">
        <v>11481</v>
      </c>
      <c r="C2397" s="117" t="s">
        <v>1372</v>
      </c>
      <c r="D2397" s="116" t="s">
        <v>11465</v>
      </c>
      <c r="E2397" s="116" t="s">
        <v>2614</v>
      </c>
      <c r="F2397" s="116" t="s">
        <v>3214</v>
      </c>
      <c r="G2397" s="115" t="s">
        <v>11480</v>
      </c>
      <c r="I2397" s="118" t="s">
        <v>2619</v>
      </c>
    </row>
    <row r="2398" spans="1:9" x14ac:dyDescent="0.2">
      <c r="A2398" s="117" t="s">
        <v>7659</v>
      </c>
      <c r="B2398" s="131" t="s">
        <v>7659</v>
      </c>
      <c r="C2398" s="117" t="s">
        <v>992</v>
      </c>
      <c r="D2398" s="116" t="s">
        <v>6091</v>
      </c>
      <c r="E2398" s="116" t="s">
        <v>3150</v>
      </c>
      <c r="F2398" s="116" t="s">
        <v>7657</v>
      </c>
      <c r="G2398" s="115" t="s">
        <v>7658</v>
      </c>
      <c r="H2398" s="118" t="s">
        <v>6558</v>
      </c>
      <c r="I2398" s="118" t="s">
        <v>2619</v>
      </c>
    </row>
    <row r="2399" spans="1:9" x14ac:dyDescent="0.2">
      <c r="A2399" s="117" t="s">
        <v>11479</v>
      </c>
      <c r="B2399" s="131" t="s">
        <v>11479</v>
      </c>
      <c r="C2399" s="117" t="s">
        <v>1372</v>
      </c>
      <c r="D2399" s="116" t="s">
        <v>11465</v>
      </c>
      <c r="E2399" s="116" t="s">
        <v>2614</v>
      </c>
      <c r="F2399" s="116" t="s">
        <v>3202</v>
      </c>
      <c r="G2399" s="115" t="s">
        <v>11478</v>
      </c>
      <c r="H2399" s="118" t="s">
        <v>11467</v>
      </c>
      <c r="I2399" s="118" t="s">
        <v>2619</v>
      </c>
    </row>
    <row r="2400" spans="1:9" x14ac:dyDescent="0.2">
      <c r="A2400" s="117" t="s">
        <v>7677</v>
      </c>
      <c r="B2400" s="131" t="s">
        <v>7677</v>
      </c>
      <c r="C2400" s="117" t="s">
        <v>992</v>
      </c>
      <c r="D2400" s="116" t="s">
        <v>6091</v>
      </c>
      <c r="E2400" s="116" t="s">
        <v>3150</v>
      </c>
      <c r="F2400" s="116" t="s">
        <v>7675</v>
      </c>
      <c r="G2400" s="115" t="s">
        <v>7676</v>
      </c>
      <c r="H2400" s="118" t="s">
        <v>6558</v>
      </c>
      <c r="I2400" s="118" t="s">
        <v>2619</v>
      </c>
    </row>
    <row r="2401" spans="1:9" x14ac:dyDescent="0.2">
      <c r="A2401" s="117" t="s">
        <v>7689</v>
      </c>
      <c r="B2401" s="131" t="s">
        <v>7689</v>
      </c>
      <c r="C2401" s="117" t="s">
        <v>992</v>
      </c>
      <c r="D2401" s="116" t="s">
        <v>6091</v>
      </c>
      <c r="E2401" s="116" t="s">
        <v>3150</v>
      </c>
      <c r="F2401" s="116" t="s">
        <v>7687</v>
      </c>
      <c r="G2401" s="115" t="s">
        <v>7688</v>
      </c>
      <c r="H2401" s="118" t="s">
        <v>6558</v>
      </c>
      <c r="I2401" s="118" t="s">
        <v>2619</v>
      </c>
    </row>
    <row r="2402" spans="1:9" x14ac:dyDescent="0.2">
      <c r="A2402" s="117" t="s">
        <v>7772</v>
      </c>
      <c r="B2402" s="131" t="s">
        <v>7772</v>
      </c>
      <c r="C2402" s="117" t="s">
        <v>992</v>
      </c>
      <c r="D2402" s="116" t="s">
        <v>6091</v>
      </c>
      <c r="E2402" s="116" t="s">
        <v>3150</v>
      </c>
      <c r="F2402" s="116" t="s">
        <v>7770</v>
      </c>
      <c r="G2402" s="115" t="s">
        <v>7771</v>
      </c>
      <c r="H2402" s="118" t="s">
        <v>6558</v>
      </c>
      <c r="I2402" s="118" t="s">
        <v>2619</v>
      </c>
    </row>
    <row r="2403" spans="1:9" x14ac:dyDescent="0.2">
      <c r="A2403" s="117" t="s">
        <v>6557</v>
      </c>
      <c r="B2403" s="131" t="s">
        <v>6557</v>
      </c>
      <c r="C2403" s="117" t="s">
        <v>992</v>
      </c>
      <c r="D2403" s="116" t="s">
        <v>6091</v>
      </c>
      <c r="E2403" s="116" t="s">
        <v>3150</v>
      </c>
      <c r="F2403" s="116" t="s">
        <v>6555</v>
      </c>
      <c r="G2403" s="115" t="s">
        <v>6556</v>
      </c>
      <c r="H2403" s="118" t="s">
        <v>6558</v>
      </c>
      <c r="I2403" s="118" t="s">
        <v>2619</v>
      </c>
    </row>
    <row r="2404" spans="1:9" x14ac:dyDescent="0.2">
      <c r="A2404" s="117" t="s">
        <v>7674</v>
      </c>
      <c r="B2404" s="131" t="s">
        <v>7674</v>
      </c>
      <c r="C2404" s="117" t="s">
        <v>992</v>
      </c>
      <c r="D2404" s="116" t="s">
        <v>6091</v>
      </c>
      <c r="E2404" s="116" t="s">
        <v>3150</v>
      </c>
      <c r="F2404" s="116" t="s">
        <v>7672</v>
      </c>
      <c r="G2404" s="115" t="s">
        <v>7673</v>
      </c>
      <c r="H2404" s="118" t="s">
        <v>6558</v>
      </c>
      <c r="I2404" s="118" t="s">
        <v>2619</v>
      </c>
    </row>
    <row r="2405" spans="1:9" x14ac:dyDescent="0.2">
      <c r="A2405" s="117" t="s">
        <v>7668</v>
      </c>
      <c r="B2405" s="131" t="s">
        <v>7668</v>
      </c>
      <c r="C2405" s="117" t="s">
        <v>992</v>
      </c>
      <c r="D2405" s="116" t="s">
        <v>6091</v>
      </c>
      <c r="E2405" s="116" t="s">
        <v>3150</v>
      </c>
      <c r="F2405" s="116" t="s">
        <v>7666</v>
      </c>
      <c r="G2405" s="115" t="s">
        <v>7667</v>
      </c>
      <c r="H2405" s="118" t="s">
        <v>6558</v>
      </c>
      <c r="I2405" s="118" t="s">
        <v>2619</v>
      </c>
    </row>
    <row r="2406" spans="1:9" x14ac:dyDescent="0.2">
      <c r="A2406" s="117" t="s">
        <v>11517</v>
      </c>
      <c r="B2406" s="131" t="s">
        <v>11517</v>
      </c>
      <c r="C2406" s="117" t="s">
        <v>14390</v>
      </c>
      <c r="D2406" s="116" t="s">
        <v>11515</v>
      </c>
      <c r="E2406" s="116" t="s">
        <v>3150</v>
      </c>
      <c r="F2406" s="116" t="s">
        <v>2615</v>
      </c>
      <c r="G2406" s="115" t="s">
        <v>11516</v>
      </c>
      <c r="H2406" s="118" t="s">
        <v>6558</v>
      </c>
      <c r="I2406" s="118" t="s">
        <v>2619</v>
      </c>
    </row>
    <row r="2407" spans="1:9" x14ac:dyDescent="0.2">
      <c r="A2407" s="117" t="s">
        <v>11518</v>
      </c>
      <c r="B2407" s="131" t="s">
        <v>11518</v>
      </c>
      <c r="C2407" s="117" t="s">
        <v>14390</v>
      </c>
      <c r="D2407" s="116" t="s">
        <v>11515</v>
      </c>
      <c r="E2407" s="116" t="s">
        <v>3150</v>
      </c>
      <c r="F2407" s="116" t="s">
        <v>3186</v>
      </c>
      <c r="G2407" s="115" t="s">
        <v>11516</v>
      </c>
      <c r="H2407" s="118" t="s">
        <v>6558</v>
      </c>
      <c r="I2407" s="118" t="s">
        <v>2619</v>
      </c>
    </row>
    <row r="2408" spans="1:9" x14ac:dyDescent="0.2">
      <c r="A2408" s="117" t="s">
        <v>13045</v>
      </c>
      <c r="B2408" s="131" t="s">
        <v>13045</v>
      </c>
      <c r="C2408" s="117" t="s">
        <v>1248</v>
      </c>
      <c r="D2408" s="116" t="s">
        <v>13044</v>
      </c>
      <c r="E2408" s="116" t="s">
        <v>2614</v>
      </c>
      <c r="F2408" s="116" t="s">
        <v>2615</v>
      </c>
      <c r="G2408" s="115" t="s">
        <v>398</v>
      </c>
      <c r="H2408" s="118" t="s">
        <v>13046</v>
      </c>
      <c r="I2408" s="118" t="s">
        <v>2619</v>
      </c>
    </row>
    <row r="2409" spans="1:9" x14ac:dyDescent="0.2">
      <c r="A2409" s="117" t="s">
        <v>13050</v>
      </c>
      <c r="B2409" s="131" t="s">
        <v>13050</v>
      </c>
      <c r="C2409" s="117" t="s">
        <v>1248</v>
      </c>
      <c r="D2409" s="116" t="s">
        <v>13044</v>
      </c>
      <c r="E2409" s="116" t="s">
        <v>2614</v>
      </c>
      <c r="F2409" s="116" t="s">
        <v>2623</v>
      </c>
      <c r="G2409" s="115" t="s">
        <v>13049</v>
      </c>
      <c r="H2409" s="118" t="s">
        <v>13051</v>
      </c>
      <c r="I2409" s="118" t="s">
        <v>2619</v>
      </c>
    </row>
    <row r="2410" spans="1:9" x14ac:dyDescent="0.2">
      <c r="A2410" s="117" t="s">
        <v>13048</v>
      </c>
      <c r="B2410" s="131" t="s">
        <v>13048</v>
      </c>
      <c r="C2410" s="117" t="s">
        <v>1248</v>
      </c>
      <c r="D2410" s="116" t="s">
        <v>13044</v>
      </c>
      <c r="E2410" s="116" t="s">
        <v>2614</v>
      </c>
      <c r="F2410" s="116" t="s">
        <v>2663</v>
      </c>
      <c r="G2410" s="115" t="s">
        <v>13047</v>
      </c>
      <c r="H2410" s="118" t="s">
        <v>13046</v>
      </c>
      <c r="I2410" s="118" t="s">
        <v>2619</v>
      </c>
    </row>
    <row r="2411" spans="1:9" x14ac:dyDescent="0.2">
      <c r="A2411" s="117" t="s">
        <v>12049</v>
      </c>
      <c r="B2411" s="131" t="s">
        <v>12049</v>
      </c>
      <c r="C2411" s="117" t="s">
        <v>1066</v>
      </c>
      <c r="D2411" s="116" t="s">
        <v>12036</v>
      </c>
      <c r="E2411" s="116" t="s">
        <v>2614</v>
      </c>
      <c r="F2411" s="116" t="s">
        <v>2669</v>
      </c>
      <c r="G2411" s="115" t="s">
        <v>12048</v>
      </c>
      <c r="I2411" s="118" t="s">
        <v>2619</v>
      </c>
    </row>
    <row r="2412" spans="1:9" x14ac:dyDescent="0.2">
      <c r="A2412" s="117" t="s">
        <v>3124</v>
      </c>
      <c r="B2412" s="131" t="s">
        <v>3124</v>
      </c>
      <c r="C2412" s="117" t="s">
        <v>1226</v>
      </c>
      <c r="D2412" s="116" t="s">
        <v>3115</v>
      </c>
      <c r="E2412" s="116" t="s">
        <v>3116</v>
      </c>
      <c r="F2412" s="116" t="s">
        <v>2623</v>
      </c>
      <c r="G2412" s="115" t="s">
        <v>3123</v>
      </c>
      <c r="H2412" s="118" t="s">
        <v>3125</v>
      </c>
      <c r="I2412" s="118" t="s">
        <v>2619</v>
      </c>
    </row>
    <row r="2413" spans="1:9" x14ac:dyDescent="0.2">
      <c r="A2413" s="117" t="s">
        <v>7635</v>
      </c>
      <c r="B2413" s="131" t="s">
        <v>7635</v>
      </c>
      <c r="C2413" s="117" t="s">
        <v>992</v>
      </c>
      <c r="D2413" s="116" t="s">
        <v>6091</v>
      </c>
      <c r="E2413" s="116" t="s">
        <v>3150</v>
      </c>
      <c r="F2413" s="116" t="s">
        <v>7633</v>
      </c>
      <c r="G2413" s="115" t="s">
        <v>7634</v>
      </c>
      <c r="H2413" s="118" t="s">
        <v>6097</v>
      </c>
      <c r="I2413" s="118" t="s">
        <v>2619</v>
      </c>
    </row>
    <row r="2414" spans="1:9" x14ac:dyDescent="0.2">
      <c r="A2414" s="117" t="s">
        <v>4694</v>
      </c>
      <c r="B2414" s="131" t="s">
        <v>4694</v>
      </c>
      <c r="C2414" s="117" t="s">
        <v>1102</v>
      </c>
      <c r="D2414" s="116" t="s">
        <v>4686</v>
      </c>
      <c r="E2414" s="116" t="s">
        <v>3415</v>
      </c>
      <c r="F2414" s="116" t="s">
        <v>2641</v>
      </c>
      <c r="G2414" s="115" t="s">
        <v>4693</v>
      </c>
      <c r="I2414" s="118" t="s">
        <v>2619</v>
      </c>
    </row>
    <row r="2415" spans="1:9" x14ac:dyDescent="0.2">
      <c r="A2415" s="117" t="s">
        <v>3188</v>
      </c>
      <c r="B2415" s="131" t="s">
        <v>3188</v>
      </c>
      <c r="C2415" s="117" t="s">
        <v>1509</v>
      </c>
      <c r="D2415" s="116" t="s">
        <v>3149</v>
      </c>
      <c r="E2415" s="116" t="s">
        <v>3150</v>
      </c>
      <c r="F2415" s="116" t="s">
        <v>3186</v>
      </c>
      <c r="G2415" s="115" t="s">
        <v>3187</v>
      </c>
      <c r="H2415" s="118" t="s">
        <v>3189</v>
      </c>
      <c r="I2415" s="118" t="s">
        <v>2619</v>
      </c>
    </row>
    <row r="2416" spans="1:9" x14ac:dyDescent="0.2">
      <c r="A2416" s="117" t="s">
        <v>6909</v>
      </c>
      <c r="B2416" s="131" t="s">
        <v>6909</v>
      </c>
      <c r="C2416" s="117" t="s">
        <v>992</v>
      </c>
      <c r="D2416" s="116" t="s">
        <v>6091</v>
      </c>
      <c r="E2416" s="116" t="s">
        <v>3150</v>
      </c>
      <c r="F2416" s="116" t="s">
        <v>6907</v>
      </c>
      <c r="G2416" s="115" t="s">
        <v>6908</v>
      </c>
      <c r="H2416" s="118" t="s">
        <v>6910</v>
      </c>
      <c r="I2416" s="118" t="s">
        <v>2619</v>
      </c>
    </row>
    <row r="2417" spans="1:9" x14ac:dyDescent="0.2">
      <c r="A2417" s="117" t="s">
        <v>6220</v>
      </c>
      <c r="B2417" s="131" t="s">
        <v>6220</v>
      </c>
      <c r="C2417" s="117" t="s">
        <v>992</v>
      </c>
      <c r="D2417" s="116" t="s">
        <v>6091</v>
      </c>
      <c r="E2417" s="116" t="s">
        <v>3150</v>
      </c>
      <c r="F2417" s="116" t="s">
        <v>6218</v>
      </c>
      <c r="G2417" s="115" t="s">
        <v>6219</v>
      </c>
      <c r="H2417" s="118" t="s">
        <v>6221</v>
      </c>
      <c r="I2417" s="118" t="s">
        <v>2619</v>
      </c>
    </row>
    <row r="2418" spans="1:9" x14ac:dyDescent="0.2">
      <c r="A2418" s="117" t="s">
        <v>12375</v>
      </c>
      <c r="B2418" s="131" t="s">
        <v>12375</v>
      </c>
      <c r="C2418" s="117" t="s">
        <v>1192</v>
      </c>
      <c r="D2418" s="116" t="s">
        <v>12362</v>
      </c>
      <c r="E2418" s="116" t="s">
        <v>2660</v>
      </c>
      <c r="F2418" s="116" t="s">
        <v>2669</v>
      </c>
      <c r="G2418" s="115" t="s">
        <v>12374</v>
      </c>
      <c r="H2418" s="118" t="s">
        <v>12364</v>
      </c>
      <c r="I2418" s="118" t="s">
        <v>2619</v>
      </c>
    </row>
    <row r="2419" spans="1:9" x14ac:dyDescent="0.2">
      <c r="A2419" s="117" t="s">
        <v>11520</v>
      </c>
      <c r="B2419" s="131" t="s">
        <v>11520</v>
      </c>
      <c r="C2419" s="117" t="s">
        <v>1249</v>
      </c>
      <c r="D2419" s="116" t="s">
        <v>11519</v>
      </c>
      <c r="E2419" s="116" t="s">
        <v>2614</v>
      </c>
      <c r="F2419" s="116" t="s">
        <v>2615</v>
      </c>
      <c r="G2419" s="115" t="s">
        <v>399</v>
      </c>
      <c r="H2419" s="118" t="s">
        <v>11521</v>
      </c>
      <c r="I2419" s="118" t="s">
        <v>2619</v>
      </c>
    </row>
    <row r="2420" spans="1:9" x14ac:dyDescent="0.2">
      <c r="A2420" s="117" t="s">
        <v>7647</v>
      </c>
      <c r="B2420" s="131" t="s">
        <v>7647</v>
      </c>
      <c r="C2420" s="117" t="s">
        <v>992</v>
      </c>
      <c r="D2420" s="116" t="s">
        <v>6091</v>
      </c>
      <c r="E2420" s="116" t="s">
        <v>3150</v>
      </c>
      <c r="F2420" s="116" t="s">
        <v>7645</v>
      </c>
      <c r="G2420" s="115" t="s">
        <v>7646</v>
      </c>
      <c r="H2420" s="118" t="s">
        <v>6097</v>
      </c>
      <c r="I2420" s="118" t="s">
        <v>2619</v>
      </c>
    </row>
    <row r="2421" spans="1:9" x14ac:dyDescent="0.2">
      <c r="A2421" s="117" t="s">
        <v>11524</v>
      </c>
      <c r="B2421" s="131" t="s">
        <v>11524</v>
      </c>
      <c r="C2421" s="117" t="s">
        <v>1249</v>
      </c>
      <c r="D2421" s="116" t="s">
        <v>11519</v>
      </c>
      <c r="E2421" s="116" t="s">
        <v>2614</v>
      </c>
      <c r="F2421" s="116" t="s">
        <v>2716</v>
      </c>
      <c r="G2421" s="115" t="s">
        <v>7646</v>
      </c>
      <c r="H2421" s="118" t="s">
        <v>11521</v>
      </c>
      <c r="I2421" s="118" t="s">
        <v>2619</v>
      </c>
    </row>
    <row r="2422" spans="1:9" x14ac:dyDescent="0.2">
      <c r="A2422" s="117" t="s">
        <v>11523</v>
      </c>
      <c r="B2422" s="131" t="s">
        <v>11523</v>
      </c>
      <c r="C2422" s="117" t="s">
        <v>1249</v>
      </c>
      <c r="D2422" s="116" t="s">
        <v>11519</v>
      </c>
      <c r="E2422" s="116" t="s">
        <v>2614</v>
      </c>
      <c r="F2422" s="116" t="s">
        <v>2620</v>
      </c>
      <c r="G2422" s="115" t="s">
        <v>11522</v>
      </c>
      <c r="H2422" s="118" t="s">
        <v>11521</v>
      </c>
      <c r="I2422" s="118" t="s">
        <v>2619</v>
      </c>
    </row>
    <row r="2423" spans="1:9" x14ac:dyDescent="0.2">
      <c r="A2423" s="117" t="s">
        <v>8612</v>
      </c>
      <c r="B2423" s="131" t="s">
        <v>8612</v>
      </c>
      <c r="C2423" s="117" t="s">
        <v>1653</v>
      </c>
      <c r="D2423" s="116" t="s">
        <v>8608</v>
      </c>
      <c r="E2423" s="116" t="s">
        <v>3415</v>
      </c>
      <c r="F2423" s="116" t="s">
        <v>3164</v>
      </c>
      <c r="G2423" s="115" t="s">
        <v>8611</v>
      </c>
      <c r="H2423" s="118" t="s">
        <v>8610</v>
      </c>
      <c r="I2423" s="118" t="s">
        <v>2619</v>
      </c>
    </row>
    <row r="2424" spans="1:9" x14ac:dyDescent="0.2">
      <c r="A2424" s="117" t="s">
        <v>5087</v>
      </c>
      <c r="B2424" s="131" t="s">
        <v>5087</v>
      </c>
      <c r="C2424" s="117" t="s">
        <v>1250</v>
      </c>
      <c r="D2424" s="116" t="s">
        <v>5083</v>
      </c>
      <c r="E2424" s="116" t="s">
        <v>3091</v>
      </c>
      <c r="F2424" s="116" t="s">
        <v>2620</v>
      </c>
      <c r="G2424" s="115" t="s">
        <v>5086</v>
      </c>
      <c r="H2424" s="118" t="s">
        <v>5085</v>
      </c>
      <c r="I2424" s="118" t="s">
        <v>2619</v>
      </c>
    </row>
    <row r="2425" spans="1:9" x14ac:dyDescent="0.2">
      <c r="A2425" s="117" t="s">
        <v>5084</v>
      </c>
      <c r="B2425" s="131" t="s">
        <v>5084</v>
      </c>
      <c r="C2425" s="117" t="s">
        <v>1250</v>
      </c>
      <c r="D2425" s="116" t="s">
        <v>5083</v>
      </c>
      <c r="E2425" s="116" t="s">
        <v>3091</v>
      </c>
      <c r="F2425" s="116" t="s">
        <v>2615</v>
      </c>
      <c r="G2425" s="115" t="s">
        <v>400</v>
      </c>
      <c r="H2425" s="118" t="s">
        <v>5085</v>
      </c>
      <c r="I2425" s="118" t="s">
        <v>2619</v>
      </c>
    </row>
    <row r="2426" spans="1:9" x14ac:dyDescent="0.2">
      <c r="A2426" s="117" t="s">
        <v>4477</v>
      </c>
      <c r="B2426" s="131" t="s">
        <v>4477</v>
      </c>
      <c r="C2426" s="117" t="s">
        <v>1251</v>
      </c>
      <c r="D2426" s="116" t="s">
        <v>4476</v>
      </c>
      <c r="E2426" s="116" t="s">
        <v>3415</v>
      </c>
      <c r="F2426" s="116" t="s">
        <v>2615</v>
      </c>
      <c r="G2426" s="115" t="s">
        <v>401</v>
      </c>
      <c r="H2426" s="118" t="s">
        <v>4478</v>
      </c>
      <c r="I2426" s="118" t="s">
        <v>2619</v>
      </c>
    </row>
    <row r="2427" spans="1:9" x14ac:dyDescent="0.2">
      <c r="A2427" s="117" t="s">
        <v>5279</v>
      </c>
      <c r="B2427" s="131" t="s">
        <v>5279</v>
      </c>
      <c r="C2427" s="117" t="s">
        <v>1252</v>
      </c>
      <c r="D2427" s="116" t="s">
        <v>5278</v>
      </c>
      <c r="E2427" s="116" t="s">
        <v>2614</v>
      </c>
      <c r="F2427" s="116" t="s">
        <v>2615</v>
      </c>
      <c r="G2427" s="115" t="s">
        <v>402</v>
      </c>
      <c r="H2427" s="118" t="s">
        <v>5280</v>
      </c>
      <c r="I2427" s="118" t="s">
        <v>2619</v>
      </c>
    </row>
    <row r="2428" spans="1:9" x14ac:dyDescent="0.2">
      <c r="A2428" s="117" t="s">
        <v>7790</v>
      </c>
      <c r="B2428" s="131" t="s">
        <v>7790</v>
      </c>
      <c r="C2428" s="117" t="s">
        <v>992</v>
      </c>
      <c r="D2428" s="116" t="s">
        <v>6091</v>
      </c>
      <c r="E2428" s="116" t="s">
        <v>3150</v>
      </c>
      <c r="F2428" s="116" t="s">
        <v>7788</v>
      </c>
      <c r="G2428" s="115" t="s">
        <v>7789</v>
      </c>
      <c r="H2428" s="118" t="s">
        <v>6097</v>
      </c>
      <c r="I2428" s="118" t="s">
        <v>2619</v>
      </c>
    </row>
    <row r="2429" spans="1:9" x14ac:dyDescent="0.2">
      <c r="A2429" s="117" t="s">
        <v>5287</v>
      </c>
      <c r="B2429" s="131" t="s">
        <v>5287</v>
      </c>
      <c r="C2429" s="117" t="s">
        <v>1252</v>
      </c>
      <c r="D2429" s="116" t="s">
        <v>5278</v>
      </c>
      <c r="E2429" s="116" t="s">
        <v>2614</v>
      </c>
      <c r="F2429" s="116" t="s">
        <v>2641</v>
      </c>
      <c r="G2429" s="115" t="s">
        <v>5286</v>
      </c>
      <c r="I2429" s="118" t="s">
        <v>2619</v>
      </c>
    </row>
    <row r="2430" spans="1:9" x14ac:dyDescent="0.2">
      <c r="A2430" s="117" t="s">
        <v>5282</v>
      </c>
      <c r="B2430" s="131" t="s">
        <v>5282</v>
      </c>
      <c r="C2430" s="117" t="s">
        <v>1252</v>
      </c>
      <c r="D2430" s="116" t="s">
        <v>5278</v>
      </c>
      <c r="E2430" s="116" t="s">
        <v>2614</v>
      </c>
      <c r="F2430" s="116" t="s">
        <v>2620</v>
      </c>
      <c r="G2430" s="115" t="s">
        <v>5281</v>
      </c>
      <c r="H2430" s="118" t="s">
        <v>5283</v>
      </c>
      <c r="I2430" s="118" t="s">
        <v>2619</v>
      </c>
    </row>
    <row r="2431" spans="1:9" x14ac:dyDescent="0.2">
      <c r="A2431" s="117" t="s">
        <v>5285</v>
      </c>
      <c r="B2431" s="131" t="s">
        <v>5285</v>
      </c>
      <c r="C2431" s="117" t="s">
        <v>1252</v>
      </c>
      <c r="D2431" s="116" t="s">
        <v>5278</v>
      </c>
      <c r="E2431" s="116" t="s">
        <v>2614</v>
      </c>
      <c r="F2431" s="116" t="s">
        <v>2694</v>
      </c>
      <c r="G2431" s="115" t="s">
        <v>5284</v>
      </c>
      <c r="I2431" s="118" t="s">
        <v>2619</v>
      </c>
    </row>
    <row r="2432" spans="1:9" x14ac:dyDescent="0.2">
      <c r="A2432" s="117" t="s">
        <v>8360</v>
      </c>
      <c r="B2432" s="131" t="s">
        <v>8360</v>
      </c>
      <c r="C2432" s="117" t="s">
        <v>1253</v>
      </c>
      <c r="D2432" s="116" t="s">
        <v>8359</v>
      </c>
      <c r="E2432" s="116" t="s">
        <v>2614</v>
      </c>
      <c r="F2432" s="116" t="s">
        <v>2615</v>
      </c>
      <c r="G2432" s="115" t="s">
        <v>403</v>
      </c>
      <c r="H2432" s="118" t="s">
        <v>8361</v>
      </c>
      <c r="I2432" s="118" t="s">
        <v>2619</v>
      </c>
    </row>
    <row r="2433" spans="1:9" x14ac:dyDescent="0.2">
      <c r="A2433" s="117" t="s">
        <v>8368</v>
      </c>
      <c r="B2433" s="131" t="s">
        <v>8368</v>
      </c>
      <c r="C2433" s="117" t="s">
        <v>1253</v>
      </c>
      <c r="D2433" s="116" t="s">
        <v>8359</v>
      </c>
      <c r="E2433" s="116" t="s">
        <v>2614</v>
      </c>
      <c r="F2433" s="116" t="s">
        <v>2716</v>
      </c>
      <c r="G2433" s="115" t="s">
        <v>8367</v>
      </c>
      <c r="H2433" s="118" t="s">
        <v>8369</v>
      </c>
      <c r="I2433" s="118" t="s">
        <v>2619</v>
      </c>
    </row>
    <row r="2434" spans="1:9" x14ac:dyDescent="0.2">
      <c r="A2434" s="117" t="s">
        <v>8363</v>
      </c>
      <c r="B2434" s="131" t="s">
        <v>8363</v>
      </c>
      <c r="C2434" s="117" t="s">
        <v>1253</v>
      </c>
      <c r="D2434" s="116" t="s">
        <v>8359</v>
      </c>
      <c r="E2434" s="116" t="s">
        <v>2614</v>
      </c>
      <c r="F2434" s="116" t="s">
        <v>2663</v>
      </c>
      <c r="G2434" s="115" t="s">
        <v>8362</v>
      </c>
      <c r="H2434" s="118" t="s">
        <v>8364</v>
      </c>
      <c r="I2434" s="118" t="s">
        <v>2619</v>
      </c>
    </row>
    <row r="2435" spans="1:9" x14ac:dyDescent="0.2">
      <c r="A2435" s="117" t="s">
        <v>8366</v>
      </c>
      <c r="B2435" s="131" t="s">
        <v>8366</v>
      </c>
      <c r="C2435" s="117" t="s">
        <v>1253</v>
      </c>
      <c r="D2435" s="116" t="s">
        <v>8359</v>
      </c>
      <c r="E2435" s="116" t="s">
        <v>2614</v>
      </c>
      <c r="F2435" s="116" t="s">
        <v>2694</v>
      </c>
      <c r="G2435" s="115" t="s">
        <v>8365</v>
      </c>
      <c r="H2435" s="118" t="s">
        <v>8364</v>
      </c>
      <c r="I2435" s="118" t="s">
        <v>2619</v>
      </c>
    </row>
    <row r="2436" spans="1:9" x14ac:dyDescent="0.2">
      <c r="A2436" s="117" t="s">
        <v>4921</v>
      </c>
      <c r="B2436" s="131" t="s">
        <v>4921</v>
      </c>
      <c r="C2436" s="117" t="s">
        <v>1244</v>
      </c>
      <c r="D2436" s="116" t="s">
        <v>4905</v>
      </c>
      <c r="E2436" s="116" t="s">
        <v>3415</v>
      </c>
      <c r="F2436" s="116" t="s">
        <v>3022</v>
      </c>
      <c r="G2436" s="115" t="s">
        <v>4920</v>
      </c>
      <c r="H2436" s="118" t="s">
        <v>4922</v>
      </c>
      <c r="I2436" s="118" t="s">
        <v>2619</v>
      </c>
    </row>
    <row r="2437" spans="1:9" x14ac:dyDescent="0.2">
      <c r="A2437" s="117" t="s">
        <v>8723</v>
      </c>
      <c r="B2437" s="131" t="s">
        <v>8723</v>
      </c>
      <c r="C2437" s="117" t="s">
        <v>1043</v>
      </c>
      <c r="D2437" s="116" t="s">
        <v>8701</v>
      </c>
      <c r="E2437" s="116" t="s">
        <v>3415</v>
      </c>
      <c r="F2437" s="116" t="s">
        <v>2644</v>
      </c>
      <c r="G2437" s="115" t="s">
        <v>8722</v>
      </c>
      <c r="H2437" s="118" t="s">
        <v>8703</v>
      </c>
      <c r="I2437" s="118" t="s">
        <v>2619</v>
      </c>
    </row>
    <row r="2438" spans="1:9" x14ac:dyDescent="0.2">
      <c r="A2438" s="117" t="s">
        <v>13722</v>
      </c>
      <c r="B2438" s="131" t="s">
        <v>13722</v>
      </c>
      <c r="C2438" s="117" t="s">
        <v>1337</v>
      </c>
      <c r="D2438" s="116" t="s">
        <v>13708</v>
      </c>
      <c r="E2438" s="116" t="s">
        <v>2614</v>
      </c>
      <c r="F2438" s="116" t="s">
        <v>2669</v>
      </c>
      <c r="G2438" s="115" t="s">
        <v>13721</v>
      </c>
      <c r="H2438" s="118" t="s">
        <v>13710</v>
      </c>
      <c r="I2438" s="118" t="s">
        <v>2619</v>
      </c>
    </row>
    <row r="2439" spans="1:9" x14ac:dyDescent="0.2">
      <c r="A2439" s="117" t="s">
        <v>12151</v>
      </c>
      <c r="B2439" s="131" t="s">
        <v>12151</v>
      </c>
      <c r="C2439" s="117" t="s">
        <v>854</v>
      </c>
      <c r="D2439" s="116" t="s">
        <v>12135</v>
      </c>
      <c r="E2439" s="116" t="s">
        <v>2614</v>
      </c>
      <c r="F2439" s="116" t="s">
        <v>3112</v>
      </c>
      <c r="G2439" s="115" t="s">
        <v>12150</v>
      </c>
      <c r="H2439" s="118" t="s">
        <v>12152</v>
      </c>
      <c r="I2439" s="118" t="s">
        <v>2619</v>
      </c>
    </row>
    <row r="2440" spans="1:9" x14ac:dyDescent="0.2">
      <c r="A2440" s="117" t="s">
        <v>7101</v>
      </c>
      <c r="B2440" s="131" t="s">
        <v>7101</v>
      </c>
      <c r="C2440" s="117" t="s">
        <v>992</v>
      </c>
      <c r="D2440" s="116" t="s">
        <v>6091</v>
      </c>
      <c r="E2440" s="116" t="s">
        <v>3150</v>
      </c>
      <c r="F2440" s="116" t="s">
        <v>7099</v>
      </c>
      <c r="G2440" s="115" t="s">
        <v>7100</v>
      </c>
      <c r="H2440" s="118" t="s">
        <v>6097</v>
      </c>
      <c r="I2440" s="118" t="s">
        <v>2619</v>
      </c>
    </row>
    <row r="2441" spans="1:9" x14ac:dyDescent="0.2">
      <c r="A2441" s="117" t="s">
        <v>3257</v>
      </c>
      <c r="B2441" s="131" t="s">
        <v>3257</v>
      </c>
      <c r="C2441" s="117" t="s">
        <v>1509</v>
      </c>
      <c r="D2441" s="116" t="s">
        <v>3149</v>
      </c>
      <c r="E2441" s="116" t="s">
        <v>3150</v>
      </c>
      <c r="F2441" s="116" t="s">
        <v>3255</v>
      </c>
      <c r="G2441" s="115" t="s">
        <v>3256</v>
      </c>
      <c r="H2441" s="118" t="s">
        <v>3152</v>
      </c>
      <c r="I2441" s="118" t="s">
        <v>2619</v>
      </c>
    </row>
    <row r="2442" spans="1:9" x14ac:dyDescent="0.2">
      <c r="A2442" s="117" t="s">
        <v>10037</v>
      </c>
      <c r="B2442" s="131" t="s">
        <v>10037</v>
      </c>
      <c r="C2442" s="117" t="s">
        <v>946</v>
      </c>
      <c r="D2442" s="116" t="s">
        <v>10027</v>
      </c>
      <c r="E2442" s="116" t="s">
        <v>3415</v>
      </c>
      <c r="F2442" s="116" t="s">
        <v>2644</v>
      </c>
      <c r="G2442" s="115" t="s">
        <v>10036</v>
      </c>
      <c r="H2442" s="118" t="s">
        <v>10029</v>
      </c>
      <c r="I2442" s="118" t="s">
        <v>2619</v>
      </c>
    </row>
    <row r="2443" spans="1:9" x14ac:dyDescent="0.2">
      <c r="A2443" s="117" t="s">
        <v>12196</v>
      </c>
      <c r="B2443" s="131" t="s">
        <v>12196</v>
      </c>
      <c r="C2443" s="117" t="s">
        <v>1679</v>
      </c>
      <c r="D2443" s="116" t="s">
        <v>12190</v>
      </c>
      <c r="E2443" s="116" t="s">
        <v>3713</v>
      </c>
      <c r="F2443" s="116" t="s">
        <v>2623</v>
      </c>
      <c r="G2443" s="115" t="s">
        <v>12195</v>
      </c>
      <c r="H2443" s="118" t="s">
        <v>12192</v>
      </c>
      <c r="I2443" s="118" t="s">
        <v>2619</v>
      </c>
    </row>
    <row r="2444" spans="1:9" x14ac:dyDescent="0.2">
      <c r="A2444" s="117" t="s">
        <v>12194</v>
      </c>
      <c r="B2444" s="131" t="s">
        <v>12194</v>
      </c>
      <c r="C2444" s="117" t="s">
        <v>1679</v>
      </c>
      <c r="D2444" s="116" t="s">
        <v>12190</v>
      </c>
      <c r="E2444" s="116" t="s">
        <v>3713</v>
      </c>
      <c r="F2444" s="116" t="s">
        <v>2638</v>
      </c>
      <c r="G2444" s="115" t="s">
        <v>12193</v>
      </c>
      <c r="H2444" s="118" t="s">
        <v>12192</v>
      </c>
      <c r="I2444" s="118" t="s">
        <v>2619</v>
      </c>
    </row>
    <row r="2445" spans="1:9" x14ac:dyDescent="0.2">
      <c r="A2445" s="117" t="s">
        <v>9738</v>
      </c>
      <c r="B2445" s="131" t="s">
        <v>9738</v>
      </c>
      <c r="C2445" s="117" t="s">
        <v>1254</v>
      </c>
      <c r="D2445" s="116" t="s">
        <v>9737</v>
      </c>
      <c r="E2445" s="116" t="s">
        <v>2614</v>
      </c>
      <c r="F2445" s="116" t="s">
        <v>2615</v>
      </c>
      <c r="G2445" s="115" t="s">
        <v>404</v>
      </c>
      <c r="I2445" s="118" t="s">
        <v>2619</v>
      </c>
    </row>
    <row r="2446" spans="1:9" x14ac:dyDescent="0.2">
      <c r="A2446" s="117" t="s">
        <v>9740</v>
      </c>
      <c r="B2446" s="131" t="s">
        <v>9740</v>
      </c>
      <c r="C2446" s="117" t="s">
        <v>1254</v>
      </c>
      <c r="D2446" s="116" t="s">
        <v>9737</v>
      </c>
      <c r="E2446" s="116" t="s">
        <v>2614</v>
      </c>
      <c r="F2446" s="116" t="s">
        <v>2620</v>
      </c>
      <c r="G2446" s="115" t="s">
        <v>9739</v>
      </c>
      <c r="H2446" s="118" t="s">
        <v>9741</v>
      </c>
      <c r="I2446" s="118" t="s">
        <v>2619</v>
      </c>
    </row>
    <row r="2447" spans="1:9" x14ac:dyDescent="0.2">
      <c r="A2447" s="117" t="s">
        <v>8441</v>
      </c>
      <c r="B2447" s="131" t="s">
        <v>8441</v>
      </c>
      <c r="C2447" s="117" t="s">
        <v>1255</v>
      </c>
      <c r="D2447" s="116" t="s">
        <v>8440</v>
      </c>
      <c r="E2447" s="116" t="s">
        <v>2614</v>
      </c>
      <c r="F2447" s="116" t="s">
        <v>2615</v>
      </c>
      <c r="G2447" s="115" t="s">
        <v>405</v>
      </c>
      <c r="H2447" s="118" t="s">
        <v>8442</v>
      </c>
      <c r="I2447" s="118" t="s">
        <v>2619</v>
      </c>
    </row>
    <row r="2448" spans="1:9" x14ac:dyDescent="0.2">
      <c r="A2448" s="117" t="s">
        <v>8448</v>
      </c>
      <c r="B2448" s="131" t="s">
        <v>8448</v>
      </c>
      <c r="C2448" s="117" t="s">
        <v>1255</v>
      </c>
      <c r="D2448" s="116" t="s">
        <v>8440</v>
      </c>
      <c r="E2448" s="116" t="s">
        <v>2614</v>
      </c>
      <c r="F2448" s="116" t="s">
        <v>2716</v>
      </c>
      <c r="G2448" s="115" t="s">
        <v>8447</v>
      </c>
      <c r="H2448" s="118" t="s">
        <v>8442</v>
      </c>
      <c r="I2448" s="118" t="s">
        <v>2619</v>
      </c>
    </row>
    <row r="2449" spans="1:9" x14ac:dyDescent="0.2">
      <c r="A2449" s="117" t="s">
        <v>8444</v>
      </c>
      <c r="B2449" s="131" t="s">
        <v>8444</v>
      </c>
      <c r="C2449" s="117" t="s">
        <v>1255</v>
      </c>
      <c r="D2449" s="116" t="s">
        <v>8440</v>
      </c>
      <c r="E2449" s="116" t="s">
        <v>2614</v>
      </c>
      <c r="F2449" s="116" t="s">
        <v>2722</v>
      </c>
      <c r="G2449" s="115" t="s">
        <v>8443</v>
      </c>
      <c r="H2449" s="118" t="s">
        <v>8442</v>
      </c>
      <c r="I2449" s="118" t="s">
        <v>2619</v>
      </c>
    </row>
    <row r="2450" spans="1:9" x14ac:dyDescent="0.2">
      <c r="A2450" s="117" t="s">
        <v>8446</v>
      </c>
      <c r="B2450" s="131" t="s">
        <v>8446</v>
      </c>
      <c r="C2450" s="117" t="s">
        <v>1255</v>
      </c>
      <c r="D2450" s="116" t="s">
        <v>8440</v>
      </c>
      <c r="E2450" s="116" t="s">
        <v>2614</v>
      </c>
      <c r="F2450" s="116" t="s">
        <v>2638</v>
      </c>
      <c r="G2450" s="115" t="s">
        <v>8445</v>
      </c>
      <c r="H2450" s="118" t="s">
        <v>8442</v>
      </c>
      <c r="I2450" s="118" t="s">
        <v>2619</v>
      </c>
    </row>
    <row r="2451" spans="1:9" x14ac:dyDescent="0.2">
      <c r="A2451" s="117" t="s">
        <v>4393</v>
      </c>
      <c r="B2451" s="131" t="s">
        <v>4393</v>
      </c>
      <c r="C2451" s="117" t="s">
        <v>1256</v>
      </c>
      <c r="D2451" s="116" t="s">
        <v>4392</v>
      </c>
      <c r="E2451" s="116" t="s">
        <v>3056</v>
      </c>
      <c r="F2451" s="116" t="s">
        <v>2615</v>
      </c>
      <c r="G2451" s="115" t="s">
        <v>406</v>
      </c>
      <c r="H2451" s="118" t="s">
        <v>4394</v>
      </c>
      <c r="I2451" s="118" t="s">
        <v>2619</v>
      </c>
    </row>
    <row r="2452" spans="1:9" x14ac:dyDescent="0.2">
      <c r="A2452" s="117" t="s">
        <v>7104</v>
      </c>
      <c r="B2452" s="131" t="s">
        <v>7104</v>
      </c>
      <c r="C2452" s="117" t="s">
        <v>992</v>
      </c>
      <c r="D2452" s="116" t="s">
        <v>6091</v>
      </c>
      <c r="E2452" s="116" t="s">
        <v>3150</v>
      </c>
      <c r="F2452" s="116" t="s">
        <v>7102</v>
      </c>
      <c r="G2452" s="115" t="s">
        <v>7103</v>
      </c>
      <c r="H2452" s="118" t="s">
        <v>6097</v>
      </c>
      <c r="I2452" s="118" t="s">
        <v>2619</v>
      </c>
    </row>
    <row r="2453" spans="1:9" x14ac:dyDescent="0.2">
      <c r="A2453" s="117" t="s">
        <v>2627</v>
      </c>
      <c r="B2453" s="131" t="s">
        <v>2627</v>
      </c>
      <c r="C2453" s="117" t="s">
        <v>1257</v>
      </c>
      <c r="D2453" s="116" t="s">
        <v>2626</v>
      </c>
      <c r="E2453" s="116" t="s">
        <v>2614</v>
      </c>
      <c r="F2453" s="116" t="s">
        <v>2615</v>
      </c>
      <c r="G2453" s="115" t="s">
        <v>407</v>
      </c>
      <c r="H2453" s="118" t="s">
        <v>2628</v>
      </c>
      <c r="I2453" s="118" t="s">
        <v>2619</v>
      </c>
    </row>
    <row r="2454" spans="1:9" x14ac:dyDescent="0.2">
      <c r="A2454" s="117" t="s">
        <v>4235</v>
      </c>
      <c r="B2454" s="131" t="s">
        <v>4235</v>
      </c>
      <c r="C2454" s="117" t="s">
        <v>990</v>
      </c>
      <c r="D2454" s="116" t="s">
        <v>4208</v>
      </c>
      <c r="E2454" s="116" t="s">
        <v>3415</v>
      </c>
      <c r="F2454" s="116" t="s">
        <v>3106</v>
      </c>
      <c r="G2454" s="115" t="s">
        <v>4234</v>
      </c>
      <c r="H2454" s="118" t="s">
        <v>4213</v>
      </c>
      <c r="I2454" s="118" t="s">
        <v>2619</v>
      </c>
    </row>
    <row r="2455" spans="1:9" x14ac:dyDescent="0.2">
      <c r="A2455" s="117" t="s">
        <v>4660</v>
      </c>
      <c r="B2455" s="131" t="s">
        <v>4660</v>
      </c>
      <c r="C2455" s="117" t="s">
        <v>1409</v>
      </c>
      <c r="D2455" s="116" t="s">
        <v>4645</v>
      </c>
      <c r="E2455" s="116" t="s">
        <v>3415</v>
      </c>
      <c r="F2455" s="116" t="s">
        <v>2644</v>
      </c>
      <c r="G2455" s="115" t="s">
        <v>4234</v>
      </c>
      <c r="H2455" s="118" t="s">
        <v>4647</v>
      </c>
      <c r="I2455" s="118" t="s">
        <v>2619</v>
      </c>
    </row>
    <row r="2456" spans="1:9" x14ac:dyDescent="0.2">
      <c r="A2456" s="117" t="s">
        <v>10338</v>
      </c>
      <c r="B2456" s="131" t="s">
        <v>10338</v>
      </c>
      <c r="C2456" s="117" t="s">
        <v>1537</v>
      </c>
      <c r="D2456" s="116" t="s">
        <v>10191</v>
      </c>
      <c r="E2456" s="116" t="s">
        <v>2660</v>
      </c>
      <c r="F2456" s="116" t="s">
        <v>3231</v>
      </c>
      <c r="G2456" s="115" t="s">
        <v>4234</v>
      </c>
      <c r="H2456" s="118" t="s">
        <v>10339</v>
      </c>
      <c r="I2456" s="118" t="s">
        <v>2619</v>
      </c>
    </row>
    <row r="2457" spans="1:9" x14ac:dyDescent="0.2">
      <c r="A2457" s="117" t="s">
        <v>13872</v>
      </c>
      <c r="B2457" s="131" t="s">
        <v>13872</v>
      </c>
      <c r="C2457" s="117" t="s">
        <v>1024</v>
      </c>
      <c r="D2457" s="116" t="s">
        <v>13858</v>
      </c>
      <c r="E2457" s="116" t="s">
        <v>2913</v>
      </c>
      <c r="F2457" s="116" t="s">
        <v>2818</v>
      </c>
      <c r="G2457" s="115" t="s">
        <v>4234</v>
      </c>
      <c r="H2457" s="118" t="s">
        <v>13873</v>
      </c>
      <c r="I2457" s="118" t="s">
        <v>2619</v>
      </c>
    </row>
    <row r="2458" spans="1:9" x14ac:dyDescent="0.2">
      <c r="A2458" s="117" t="s">
        <v>2632</v>
      </c>
      <c r="B2458" s="131" t="s">
        <v>2632</v>
      </c>
      <c r="C2458" s="117" t="s">
        <v>1257</v>
      </c>
      <c r="D2458" s="116" t="s">
        <v>2626</v>
      </c>
      <c r="E2458" s="116" t="s">
        <v>2614</v>
      </c>
      <c r="F2458" s="116" t="s">
        <v>2623</v>
      </c>
      <c r="G2458" s="115" t="s">
        <v>2631</v>
      </c>
      <c r="H2458" s="118" t="s">
        <v>2628</v>
      </c>
      <c r="I2458" s="118" t="s">
        <v>2619</v>
      </c>
    </row>
    <row r="2459" spans="1:9" x14ac:dyDescent="0.2">
      <c r="A2459" s="117" t="s">
        <v>10485</v>
      </c>
      <c r="B2459" s="131" t="s">
        <v>10485</v>
      </c>
      <c r="C2459" s="117" t="s">
        <v>1017</v>
      </c>
      <c r="D2459" s="116" t="s">
        <v>10467</v>
      </c>
      <c r="E2459" s="116" t="s">
        <v>2614</v>
      </c>
      <c r="F2459" s="116" t="s">
        <v>2623</v>
      </c>
      <c r="G2459" s="115" t="s">
        <v>2631</v>
      </c>
      <c r="H2459" s="118" t="s">
        <v>10469</v>
      </c>
      <c r="I2459" s="118" t="s">
        <v>2619</v>
      </c>
    </row>
    <row r="2460" spans="1:9" x14ac:dyDescent="0.2">
      <c r="A2460" s="117" t="s">
        <v>14204</v>
      </c>
      <c r="B2460" s="131" t="s">
        <v>14204</v>
      </c>
      <c r="C2460" s="117" t="s">
        <v>1439</v>
      </c>
      <c r="D2460" s="116" t="s">
        <v>14154</v>
      </c>
      <c r="E2460" s="116" t="s">
        <v>2660</v>
      </c>
      <c r="F2460" s="116" t="s">
        <v>2677</v>
      </c>
      <c r="G2460" s="115" t="s">
        <v>2631</v>
      </c>
      <c r="H2460" s="118" t="s">
        <v>14156</v>
      </c>
      <c r="I2460" s="118" t="s">
        <v>2619</v>
      </c>
    </row>
    <row r="2461" spans="1:9" x14ac:dyDescent="0.2">
      <c r="A2461" s="117" t="s">
        <v>2630</v>
      </c>
      <c r="B2461" s="131" t="s">
        <v>2630</v>
      </c>
      <c r="C2461" s="117" t="s">
        <v>1257</v>
      </c>
      <c r="D2461" s="116" t="s">
        <v>2626</v>
      </c>
      <c r="E2461" s="116" t="s">
        <v>2614</v>
      </c>
      <c r="F2461" s="116" t="s">
        <v>2620</v>
      </c>
      <c r="G2461" s="115" t="s">
        <v>2629</v>
      </c>
      <c r="H2461" s="118" t="s">
        <v>2628</v>
      </c>
      <c r="I2461" s="118" t="s">
        <v>2619</v>
      </c>
    </row>
    <row r="2462" spans="1:9" x14ac:dyDescent="0.2">
      <c r="A2462" s="117" t="s">
        <v>10766</v>
      </c>
      <c r="B2462" s="131" t="s">
        <v>10766</v>
      </c>
      <c r="C2462" s="117" t="s">
        <v>914</v>
      </c>
      <c r="D2462" s="116" t="s">
        <v>10754</v>
      </c>
      <c r="E2462" s="116" t="s">
        <v>3415</v>
      </c>
      <c r="F2462" s="116" t="s">
        <v>2734</v>
      </c>
      <c r="G2462" s="115" t="s">
        <v>10765</v>
      </c>
      <c r="H2462" s="118" t="s">
        <v>10756</v>
      </c>
      <c r="I2462" s="118" t="s">
        <v>2619</v>
      </c>
    </row>
    <row r="2463" spans="1:9" x14ac:dyDescent="0.2">
      <c r="A2463" s="117" t="s">
        <v>4461</v>
      </c>
      <c r="B2463" s="131" t="s">
        <v>4461</v>
      </c>
      <c r="C2463" s="117" t="s">
        <v>931</v>
      </c>
      <c r="D2463" s="116" t="s">
        <v>4457</v>
      </c>
      <c r="E2463" s="116" t="s">
        <v>3415</v>
      </c>
      <c r="F2463" s="116" t="s">
        <v>2638</v>
      </c>
      <c r="G2463" s="115" t="s">
        <v>4460</v>
      </c>
      <c r="H2463" s="118" t="s">
        <v>4459</v>
      </c>
      <c r="I2463" s="118" t="s">
        <v>2619</v>
      </c>
    </row>
    <row r="2464" spans="1:9" x14ac:dyDescent="0.2">
      <c r="A2464" s="117" t="s">
        <v>14071</v>
      </c>
      <c r="B2464" s="131" t="s">
        <v>14071</v>
      </c>
      <c r="C2464" s="117" t="s">
        <v>1360</v>
      </c>
      <c r="D2464" s="116" t="s">
        <v>14066</v>
      </c>
      <c r="E2464" s="116" t="s">
        <v>3415</v>
      </c>
      <c r="F2464" s="116" t="s">
        <v>3164</v>
      </c>
      <c r="G2464" s="115" t="s">
        <v>4460</v>
      </c>
      <c r="H2464" s="118" t="s">
        <v>14068</v>
      </c>
      <c r="I2464" s="118" t="s">
        <v>2619</v>
      </c>
    </row>
    <row r="2465" spans="1:9" x14ac:dyDescent="0.2">
      <c r="A2465" s="117" t="s">
        <v>12765</v>
      </c>
      <c r="B2465" s="131" t="s">
        <v>12765</v>
      </c>
      <c r="C2465" s="117" t="s">
        <v>1433</v>
      </c>
      <c r="D2465" s="116" t="s">
        <v>12740</v>
      </c>
      <c r="E2465" s="116" t="s">
        <v>3150</v>
      </c>
      <c r="F2465" s="116" t="s">
        <v>3170</v>
      </c>
      <c r="G2465" s="115" t="s">
        <v>12764</v>
      </c>
      <c r="H2465" s="118" t="s">
        <v>12742</v>
      </c>
      <c r="I2465" s="118" t="s">
        <v>2619</v>
      </c>
    </row>
    <row r="2466" spans="1:9" x14ac:dyDescent="0.2">
      <c r="A2466" s="117" t="s">
        <v>12042</v>
      </c>
      <c r="B2466" s="131" t="s">
        <v>12042</v>
      </c>
      <c r="C2466" s="117" t="s">
        <v>1066</v>
      </c>
      <c r="D2466" s="116" t="s">
        <v>12036</v>
      </c>
      <c r="E2466" s="116" t="s">
        <v>2614</v>
      </c>
      <c r="F2466" s="116" t="s">
        <v>2638</v>
      </c>
      <c r="G2466" s="115" t="s">
        <v>12041</v>
      </c>
      <c r="H2466" s="118" t="s">
        <v>12043</v>
      </c>
      <c r="I2466" s="118" t="s">
        <v>2619</v>
      </c>
    </row>
    <row r="2467" spans="1:9" x14ac:dyDescent="0.2">
      <c r="A2467" s="117" t="s">
        <v>11460</v>
      </c>
      <c r="B2467" s="131" t="s">
        <v>11460</v>
      </c>
      <c r="C2467" s="117" t="s">
        <v>14388</v>
      </c>
      <c r="D2467" s="116" t="s">
        <v>11455</v>
      </c>
      <c r="E2467" s="116" t="s">
        <v>3056</v>
      </c>
      <c r="F2467" s="116" t="s">
        <v>2722</v>
      </c>
      <c r="G2467" s="115" t="s">
        <v>11459</v>
      </c>
      <c r="H2467" s="118" t="s">
        <v>11458</v>
      </c>
      <c r="I2467" s="118" t="s">
        <v>2619</v>
      </c>
    </row>
    <row r="2468" spans="1:9" x14ac:dyDescent="0.2">
      <c r="A2468" s="117" t="s">
        <v>11165</v>
      </c>
      <c r="B2468" s="131" t="s">
        <v>11165</v>
      </c>
      <c r="C2468" s="117" t="s">
        <v>1258</v>
      </c>
      <c r="D2468" s="116" t="s">
        <v>11164</v>
      </c>
      <c r="E2468" s="116" t="s">
        <v>3415</v>
      </c>
      <c r="F2468" s="116" t="s">
        <v>2615</v>
      </c>
      <c r="G2468" s="115" t="s">
        <v>408</v>
      </c>
      <c r="I2468" s="118" t="s">
        <v>2619</v>
      </c>
    </row>
    <row r="2469" spans="1:9" x14ac:dyDescent="0.2">
      <c r="A2469" s="117" t="s">
        <v>10140</v>
      </c>
      <c r="B2469" s="131" t="s">
        <v>10140</v>
      </c>
      <c r="C2469" s="117" t="s">
        <v>1259</v>
      </c>
      <c r="D2469" s="116" t="s">
        <v>10139</v>
      </c>
      <c r="E2469" s="116" t="s">
        <v>3116</v>
      </c>
      <c r="F2469" s="116" t="s">
        <v>2615</v>
      </c>
      <c r="G2469" s="115" t="s">
        <v>409</v>
      </c>
      <c r="H2469" s="118" t="s">
        <v>10141</v>
      </c>
      <c r="I2469" s="118" t="s">
        <v>2619</v>
      </c>
    </row>
    <row r="2470" spans="1:9" x14ac:dyDescent="0.2">
      <c r="A2470" s="117" t="s">
        <v>10143</v>
      </c>
      <c r="B2470" s="131" t="s">
        <v>10143</v>
      </c>
      <c r="C2470" s="117" t="s">
        <v>1259</v>
      </c>
      <c r="D2470" s="116" t="s">
        <v>10139</v>
      </c>
      <c r="E2470" s="116" t="s">
        <v>3116</v>
      </c>
      <c r="F2470" s="116" t="s">
        <v>2716</v>
      </c>
      <c r="G2470" s="115" t="s">
        <v>10142</v>
      </c>
      <c r="H2470" s="118" t="s">
        <v>10141</v>
      </c>
      <c r="I2470" s="118" t="s">
        <v>2619</v>
      </c>
    </row>
    <row r="2471" spans="1:9" x14ac:dyDescent="0.2">
      <c r="A2471" s="117" t="s">
        <v>5533</v>
      </c>
      <c r="B2471" s="131" t="s">
        <v>5533</v>
      </c>
      <c r="C2471" s="117" t="s">
        <v>1301</v>
      </c>
      <c r="D2471" s="116" t="s">
        <v>5521</v>
      </c>
      <c r="E2471" s="116" t="s">
        <v>2614</v>
      </c>
      <c r="F2471" s="116" t="s">
        <v>3022</v>
      </c>
      <c r="G2471" s="115" t="s">
        <v>5532</v>
      </c>
      <c r="I2471" s="118" t="s">
        <v>2619</v>
      </c>
    </row>
    <row r="2472" spans="1:9" x14ac:dyDescent="0.2">
      <c r="A2472" s="117" t="s">
        <v>10540</v>
      </c>
      <c r="B2472" s="131" t="s">
        <v>10540</v>
      </c>
      <c r="C2472" s="117" t="s">
        <v>966</v>
      </c>
      <c r="D2472" s="116" t="s">
        <v>10527</v>
      </c>
      <c r="E2472" s="116" t="s">
        <v>2614</v>
      </c>
      <c r="F2472" s="116" t="s">
        <v>2669</v>
      </c>
      <c r="G2472" s="115" t="s">
        <v>10539</v>
      </c>
      <c r="H2472" s="118" t="s">
        <v>10541</v>
      </c>
      <c r="I2472" s="118" t="s">
        <v>2619</v>
      </c>
    </row>
    <row r="2473" spans="1:9" x14ac:dyDescent="0.2">
      <c r="A2473" s="117" t="s">
        <v>12830</v>
      </c>
      <c r="B2473" s="131" t="s">
        <v>12830</v>
      </c>
      <c r="C2473" s="117" t="s">
        <v>1260</v>
      </c>
      <c r="D2473" s="116" t="s">
        <v>12829</v>
      </c>
      <c r="E2473" s="116" t="s">
        <v>3056</v>
      </c>
      <c r="F2473" s="116" t="s">
        <v>2615</v>
      </c>
      <c r="G2473" s="115" t="s">
        <v>410</v>
      </c>
      <c r="H2473" s="118" t="s">
        <v>12831</v>
      </c>
      <c r="I2473" s="118" t="s">
        <v>2619</v>
      </c>
    </row>
    <row r="2474" spans="1:9" x14ac:dyDescent="0.2">
      <c r="A2474" s="117" t="s">
        <v>12833</v>
      </c>
      <c r="B2474" s="131" t="s">
        <v>12833</v>
      </c>
      <c r="C2474" s="117" t="s">
        <v>1260</v>
      </c>
      <c r="D2474" s="116" t="s">
        <v>12829</v>
      </c>
      <c r="E2474" s="116" t="s">
        <v>3056</v>
      </c>
      <c r="F2474" s="116" t="s">
        <v>2620</v>
      </c>
      <c r="G2474" s="115" t="s">
        <v>12832</v>
      </c>
      <c r="H2474" s="118" t="s">
        <v>12831</v>
      </c>
      <c r="I2474" s="118" t="s">
        <v>2619</v>
      </c>
    </row>
    <row r="2475" spans="1:9" x14ac:dyDescent="0.2">
      <c r="A2475" s="117" t="s">
        <v>10732</v>
      </c>
      <c r="B2475" s="131" t="s">
        <v>10732</v>
      </c>
      <c r="C2475" s="117" t="s">
        <v>1173</v>
      </c>
      <c r="D2475" s="116" t="s">
        <v>10724</v>
      </c>
      <c r="E2475" s="116" t="s">
        <v>2614</v>
      </c>
      <c r="F2475" s="116" t="s">
        <v>2641</v>
      </c>
      <c r="G2475" s="115" t="s">
        <v>10731</v>
      </c>
      <c r="H2475" s="118" t="s">
        <v>10726</v>
      </c>
      <c r="I2475" s="118" t="s">
        <v>2619</v>
      </c>
    </row>
    <row r="2476" spans="1:9" x14ac:dyDescent="0.2">
      <c r="A2476" s="117" t="s">
        <v>12837</v>
      </c>
      <c r="B2476" s="131" t="s">
        <v>12837</v>
      </c>
      <c r="C2476" s="117" t="s">
        <v>1261</v>
      </c>
      <c r="D2476" s="116" t="s">
        <v>12836</v>
      </c>
      <c r="E2476" s="116" t="s">
        <v>3116</v>
      </c>
      <c r="F2476" s="116" t="s">
        <v>2615</v>
      </c>
      <c r="G2476" s="115" t="s">
        <v>411</v>
      </c>
      <c r="H2476" s="118" t="s">
        <v>12838</v>
      </c>
      <c r="I2476" s="118" t="s">
        <v>2619</v>
      </c>
    </row>
    <row r="2477" spans="1:9" x14ac:dyDescent="0.2">
      <c r="A2477" s="117" t="s">
        <v>12840</v>
      </c>
      <c r="B2477" s="131" t="s">
        <v>12840</v>
      </c>
      <c r="C2477" s="117" t="s">
        <v>1261</v>
      </c>
      <c r="D2477" s="116" t="s">
        <v>12836</v>
      </c>
      <c r="E2477" s="116" t="s">
        <v>3116</v>
      </c>
      <c r="F2477" s="116" t="s">
        <v>2716</v>
      </c>
      <c r="G2477" s="115" t="s">
        <v>12839</v>
      </c>
      <c r="H2477" s="118" t="s">
        <v>12838</v>
      </c>
      <c r="I2477" s="118" t="s">
        <v>2619</v>
      </c>
    </row>
    <row r="2478" spans="1:9" x14ac:dyDescent="0.2">
      <c r="A2478" s="117" t="s">
        <v>9310</v>
      </c>
      <c r="B2478" s="131" t="s">
        <v>9310</v>
      </c>
      <c r="C2478" s="117" t="s">
        <v>949</v>
      </c>
      <c r="D2478" s="116" t="s">
        <v>9300</v>
      </c>
      <c r="E2478" s="116" t="s">
        <v>2614</v>
      </c>
      <c r="F2478" s="116" t="s">
        <v>2653</v>
      </c>
      <c r="G2478" s="115" t="s">
        <v>9309</v>
      </c>
      <c r="H2478" s="118" t="s">
        <v>9302</v>
      </c>
      <c r="I2478" s="118" t="s">
        <v>2619</v>
      </c>
    </row>
    <row r="2479" spans="1:9" x14ac:dyDescent="0.2">
      <c r="A2479" s="117" t="s">
        <v>8354</v>
      </c>
      <c r="B2479" s="131" t="s">
        <v>8354</v>
      </c>
      <c r="C2479" s="117" t="s">
        <v>1262</v>
      </c>
      <c r="D2479" s="116" t="s">
        <v>8353</v>
      </c>
      <c r="E2479" s="116" t="s">
        <v>3056</v>
      </c>
      <c r="F2479" s="116" t="s">
        <v>2615</v>
      </c>
      <c r="G2479" s="115" t="s">
        <v>412</v>
      </c>
      <c r="H2479" s="118" t="s">
        <v>8355</v>
      </c>
      <c r="I2479" s="118" t="s">
        <v>2619</v>
      </c>
    </row>
    <row r="2480" spans="1:9" x14ac:dyDescent="0.2">
      <c r="A2480" s="117" t="s">
        <v>10792</v>
      </c>
      <c r="B2480" s="131" t="s">
        <v>10792</v>
      </c>
      <c r="C2480" s="117" t="s">
        <v>1218</v>
      </c>
      <c r="D2480" s="116" t="s">
        <v>10776</v>
      </c>
      <c r="E2480" s="116" t="s">
        <v>3150</v>
      </c>
      <c r="F2480" s="116" t="s">
        <v>3106</v>
      </c>
      <c r="G2480" s="115" t="s">
        <v>10791</v>
      </c>
      <c r="H2480" s="118" t="s">
        <v>10778</v>
      </c>
      <c r="I2480" s="118" t="s">
        <v>2619</v>
      </c>
    </row>
    <row r="2481" spans="1:9" x14ac:dyDescent="0.2">
      <c r="A2481" s="117" t="s">
        <v>8357</v>
      </c>
      <c r="B2481" s="131" t="s">
        <v>8357</v>
      </c>
      <c r="C2481" s="117" t="s">
        <v>1262</v>
      </c>
      <c r="D2481" s="116" t="s">
        <v>8353</v>
      </c>
      <c r="E2481" s="116" t="s">
        <v>3056</v>
      </c>
      <c r="F2481" s="116" t="s">
        <v>2620</v>
      </c>
      <c r="G2481" s="115" t="s">
        <v>8356</v>
      </c>
      <c r="H2481" s="118" t="s">
        <v>8358</v>
      </c>
      <c r="I2481" s="118" t="s">
        <v>2619</v>
      </c>
    </row>
    <row r="2482" spans="1:9" x14ac:dyDescent="0.2">
      <c r="A2482" s="117" t="s">
        <v>10923</v>
      </c>
      <c r="B2482" s="131" t="s">
        <v>10923</v>
      </c>
      <c r="C2482" s="117" t="s">
        <v>1329</v>
      </c>
      <c r="D2482" s="116" t="s">
        <v>10913</v>
      </c>
      <c r="E2482" s="116" t="s">
        <v>2614</v>
      </c>
      <c r="F2482" s="116" t="s">
        <v>2623</v>
      </c>
      <c r="G2482" s="115" t="s">
        <v>10922</v>
      </c>
      <c r="H2482" s="118" t="s">
        <v>10915</v>
      </c>
      <c r="I2482" s="118" t="s">
        <v>2619</v>
      </c>
    </row>
    <row r="2483" spans="1:9" x14ac:dyDescent="0.2">
      <c r="A2483" s="117" t="s">
        <v>2776</v>
      </c>
      <c r="B2483" s="131" t="s">
        <v>2776</v>
      </c>
      <c r="C2483" s="117" t="s">
        <v>1208</v>
      </c>
      <c r="D2483" s="116" t="s">
        <v>2762</v>
      </c>
      <c r="E2483" s="116" t="s">
        <v>2660</v>
      </c>
      <c r="F2483" s="116" t="s">
        <v>2653</v>
      </c>
      <c r="G2483" s="115" t="s">
        <v>2775</v>
      </c>
      <c r="H2483" s="118" t="s">
        <v>2764</v>
      </c>
      <c r="I2483" s="118" t="s">
        <v>2619</v>
      </c>
    </row>
    <row r="2484" spans="1:9" x14ac:dyDescent="0.2">
      <c r="A2484" s="117" t="s">
        <v>2910</v>
      </c>
      <c r="B2484" s="131" t="s">
        <v>2910</v>
      </c>
      <c r="C2484" s="117" t="s">
        <v>1416</v>
      </c>
      <c r="D2484" s="116" t="s">
        <v>2903</v>
      </c>
      <c r="E2484" s="116" t="s">
        <v>2614</v>
      </c>
      <c r="F2484" s="116" t="s">
        <v>2716</v>
      </c>
      <c r="G2484" s="115" t="s">
        <v>2775</v>
      </c>
      <c r="H2484" s="118" t="s">
        <v>2905</v>
      </c>
      <c r="I2484" s="118" t="s">
        <v>2619</v>
      </c>
    </row>
    <row r="2485" spans="1:9" x14ac:dyDescent="0.2">
      <c r="A2485" s="117" t="s">
        <v>3058</v>
      </c>
      <c r="B2485" s="131" t="s">
        <v>3058</v>
      </c>
      <c r="C2485" s="117" t="s">
        <v>894</v>
      </c>
      <c r="D2485" s="116" t="s">
        <v>3044</v>
      </c>
      <c r="E2485" s="116" t="s">
        <v>2614</v>
      </c>
      <c r="F2485" s="116" t="s">
        <v>2734</v>
      </c>
      <c r="G2485" s="115" t="s">
        <v>2775</v>
      </c>
      <c r="I2485" s="118" t="s">
        <v>2619</v>
      </c>
    </row>
    <row r="2486" spans="1:9" x14ac:dyDescent="0.2">
      <c r="A2486" s="117" t="s">
        <v>3773</v>
      </c>
      <c r="B2486" s="131" t="s">
        <v>3773</v>
      </c>
      <c r="C2486" s="117" t="s">
        <v>1082</v>
      </c>
      <c r="D2486" s="116" t="s">
        <v>3755</v>
      </c>
      <c r="E2486" s="116" t="s">
        <v>3116</v>
      </c>
      <c r="F2486" s="116" t="s">
        <v>2674</v>
      </c>
      <c r="G2486" s="115" t="s">
        <v>2775</v>
      </c>
      <c r="H2486" s="118" t="s">
        <v>3774</v>
      </c>
      <c r="I2486" s="118" t="s">
        <v>2619</v>
      </c>
    </row>
    <row r="2487" spans="1:9" x14ac:dyDescent="0.2">
      <c r="A2487" s="117" t="s">
        <v>4101</v>
      </c>
      <c r="B2487" s="131" t="s">
        <v>4101</v>
      </c>
      <c r="C2487" s="117" t="s">
        <v>1302</v>
      </c>
      <c r="D2487" s="116" t="s">
        <v>4089</v>
      </c>
      <c r="E2487" s="116" t="s">
        <v>3415</v>
      </c>
      <c r="F2487" s="116" t="s">
        <v>2653</v>
      </c>
      <c r="G2487" s="115" t="s">
        <v>2775</v>
      </c>
      <c r="H2487" s="118" t="s">
        <v>4091</v>
      </c>
      <c r="I2487" s="118" t="s">
        <v>2619</v>
      </c>
    </row>
    <row r="2488" spans="1:9" x14ac:dyDescent="0.2">
      <c r="A2488" s="117" t="s">
        <v>4112</v>
      </c>
      <c r="B2488" s="131" t="s">
        <v>4112</v>
      </c>
      <c r="C2488" s="117" t="s">
        <v>1490</v>
      </c>
      <c r="D2488" s="116" t="s">
        <v>4108</v>
      </c>
      <c r="E2488" s="116" t="s">
        <v>3415</v>
      </c>
      <c r="F2488" s="116" t="s">
        <v>2716</v>
      </c>
      <c r="G2488" s="115" t="s">
        <v>2775</v>
      </c>
      <c r="I2488" s="118" t="s">
        <v>2619</v>
      </c>
    </row>
    <row r="2489" spans="1:9" x14ac:dyDescent="0.2">
      <c r="A2489" s="117" t="s">
        <v>4303</v>
      </c>
      <c r="B2489" s="131" t="s">
        <v>4303</v>
      </c>
      <c r="C2489" s="117" t="s">
        <v>1278</v>
      </c>
      <c r="D2489" s="116" t="s">
        <v>4294</v>
      </c>
      <c r="E2489" s="116" t="s">
        <v>3415</v>
      </c>
      <c r="F2489" s="116" t="s">
        <v>2734</v>
      </c>
      <c r="G2489" s="115" t="s">
        <v>2775</v>
      </c>
      <c r="H2489" s="118" t="s">
        <v>4304</v>
      </c>
      <c r="I2489" s="118" t="s">
        <v>2619</v>
      </c>
    </row>
    <row r="2490" spans="1:9" x14ac:dyDescent="0.2">
      <c r="A2490" s="117" t="s">
        <v>4620</v>
      </c>
      <c r="B2490" s="131" t="s">
        <v>4620</v>
      </c>
      <c r="C2490" s="117" t="s">
        <v>1002</v>
      </c>
      <c r="D2490" s="116" t="s">
        <v>4605</v>
      </c>
      <c r="E2490" s="116" t="s">
        <v>3415</v>
      </c>
      <c r="F2490" s="116" t="s">
        <v>3103</v>
      </c>
      <c r="G2490" s="115" t="s">
        <v>2775</v>
      </c>
      <c r="H2490" s="118" t="s">
        <v>4609</v>
      </c>
      <c r="I2490" s="118" t="s">
        <v>2619</v>
      </c>
    </row>
    <row r="2491" spans="1:9" x14ac:dyDescent="0.2">
      <c r="A2491" s="117" t="s">
        <v>4773</v>
      </c>
      <c r="B2491" s="131" t="s">
        <v>4773</v>
      </c>
      <c r="C2491" s="117" t="s">
        <v>1634</v>
      </c>
      <c r="D2491" s="116" t="s">
        <v>4768</v>
      </c>
      <c r="E2491" s="116" t="s">
        <v>3415</v>
      </c>
      <c r="F2491" s="116" t="s">
        <v>2669</v>
      </c>
      <c r="G2491" s="115" t="s">
        <v>2775</v>
      </c>
      <c r="I2491" s="118" t="s">
        <v>2619</v>
      </c>
    </row>
    <row r="2492" spans="1:9" x14ac:dyDescent="0.2">
      <c r="A2492" s="117" t="s">
        <v>4897</v>
      </c>
      <c r="B2492" s="131" t="s">
        <v>4897</v>
      </c>
      <c r="C2492" s="117" t="s">
        <v>1263</v>
      </c>
      <c r="D2492" s="116" t="s">
        <v>4894</v>
      </c>
      <c r="E2492" s="116" t="s">
        <v>3415</v>
      </c>
      <c r="F2492" s="116" t="s">
        <v>2716</v>
      </c>
      <c r="G2492" s="115" t="s">
        <v>2775</v>
      </c>
      <c r="H2492" s="118" t="s">
        <v>4896</v>
      </c>
      <c r="I2492" s="118" t="s">
        <v>2619</v>
      </c>
    </row>
    <row r="2493" spans="1:9" x14ac:dyDescent="0.2">
      <c r="A2493" s="117" t="s">
        <v>5034</v>
      </c>
      <c r="B2493" s="131" t="s">
        <v>5034</v>
      </c>
      <c r="C2493" s="117" t="s">
        <v>983</v>
      </c>
      <c r="D2493" s="116" t="s">
        <v>5016</v>
      </c>
      <c r="E2493" s="116" t="s">
        <v>3415</v>
      </c>
      <c r="F2493" s="116" t="s">
        <v>3106</v>
      </c>
      <c r="G2493" s="115" t="s">
        <v>2775</v>
      </c>
      <c r="H2493" s="118" t="s">
        <v>5023</v>
      </c>
      <c r="I2493" s="118" t="s">
        <v>2619</v>
      </c>
    </row>
    <row r="2494" spans="1:9" x14ac:dyDescent="0.2">
      <c r="A2494" s="117" t="s">
        <v>7106</v>
      </c>
      <c r="B2494" s="131" t="s">
        <v>7106</v>
      </c>
      <c r="C2494" s="117" t="s">
        <v>992</v>
      </c>
      <c r="D2494" s="116" t="s">
        <v>6091</v>
      </c>
      <c r="E2494" s="116" t="s">
        <v>3150</v>
      </c>
      <c r="F2494" s="116" t="s">
        <v>7105</v>
      </c>
      <c r="G2494" s="115" t="s">
        <v>2775</v>
      </c>
      <c r="H2494" s="118" t="s">
        <v>6097</v>
      </c>
      <c r="I2494" s="118" t="s">
        <v>2619</v>
      </c>
    </row>
    <row r="2495" spans="1:9" x14ac:dyDescent="0.2">
      <c r="A2495" s="117" t="s">
        <v>8217</v>
      </c>
      <c r="B2495" s="131" t="s">
        <v>8217</v>
      </c>
      <c r="C2495" s="117" t="s">
        <v>994</v>
      </c>
      <c r="D2495" s="116" t="s">
        <v>8206</v>
      </c>
      <c r="E2495" s="116" t="s">
        <v>2614</v>
      </c>
      <c r="F2495" s="116" t="s">
        <v>2734</v>
      </c>
      <c r="G2495" s="115" t="s">
        <v>2775</v>
      </c>
      <c r="H2495" s="118" t="s">
        <v>8215</v>
      </c>
      <c r="I2495" s="118" t="s">
        <v>2619</v>
      </c>
    </row>
    <row r="2496" spans="1:9" x14ac:dyDescent="0.2">
      <c r="A2496" s="117" t="s">
        <v>8513</v>
      </c>
      <c r="B2496" s="131" t="s">
        <v>8513</v>
      </c>
      <c r="C2496" s="117" t="s">
        <v>845</v>
      </c>
      <c r="D2496" s="116" t="s">
        <v>8502</v>
      </c>
      <c r="E2496" s="116" t="s">
        <v>3415</v>
      </c>
      <c r="F2496" s="116" t="s">
        <v>2734</v>
      </c>
      <c r="G2496" s="115" t="s">
        <v>2775</v>
      </c>
      <c r="H2496" s="118" t="s">
        <v>8504</v>
      </c>
      <c r="I2496" s="118" t="s">
        <v>2619</v>
      </c>
    </row>
    <row r="2497" spans="1:9" x14ac:dyDescent="0.2">
      <c r="A2497" s="117" t="s">
        <v>8928</v>
      </c>
      <c r="B2497" s="131" t="s">
        <v>8928</v>
      </c>
      <c r="C2497" s="117" t="s">
        <v>1015</v>
      </c>
      <c r="D2497" s="116" t="s">
        <v>8909</v>
      </c>
      <c r="E2497" s="116" t="s">
        <v>2614</v>
      </c>
      <c r="F2497" s="116" t="s">
        <v>2653</v>
      </c>
      <c r="G2497" s="115" t="s">
        <v>2775</v>
      </c>
      <c r="H2497" s="118" t="s">
        <v>8911</v>
      </c>
      <c r="I2497" s="118" t="s">
        <v>2619</v>
      </c>
    </row>
    <row r="2498" spans="1:9" x14ac:dyDescent="0.2">
      <c r="A2498" s="117" t="s">
        <v>9128</v>
      </c>
      <c r="B2498" s="131" t="s">
        <v>9128</v>
      </c>
      <c r="C2498" s="117" t="s">
        <v>1072</v>
      </c>
      <c r="D2498" s="116" t="s">
        <v>9108</v>
      </c>
      <c r="E2498" s="116" t="s">
        <v>2614</v>
      </c>
      <c r="F2498" s="116" t="s">
        <v>2674</v>
      </c>
      <c r="G2498" s="115" t="s">
        <v>2775</v>
      </c>
      <c r="H2498" s="118" t="s">
        <v>9110</v>
      </c>
      <c r="I2498" s="118" t="s">
        <v>2619</v>
      </c>
    </row>
    <row r="2499" spans="1:9" x14ac:dyDescent="0.2">
      <c r="A2499" s="117" t="s">
        <v>9453</v>
      </c>
      <c r="B2499" s="131" t="s">
        <v>9453</v>
      </c>
      <c r="C2499" s="117" t="s">
        <v>1213</v>
      </c>
      <c r="D2499" s="116" t="s">
        <v>9446</v>
      </c>
      <c r="E2499" s="116" t="s">
        <v>2614</v>
      </c>
      <c r="F2499" s="116" t="s">
        <v>2669</v>
      </c>
      <c r="G2499" s="115" t="s">
        <v>2775</v>
      </c>
      <c r="H2499" s="118" t="s">
        <v>9448</v>
      </c>
      <c r="I2499" s="118" t="s">
        <v>2619</v>
      </c>
    </row>
    <row r="2500" spans="1:9" x14ac:dyDescent="0.2">
      <c r="A2500" s="117" t="s">
        <v>9464</v>
      </c>
      <c r="B2500" s="131" t="s">
        <v>9464</v>
      </c>
      <c r="C2500" s="117" t="s">
        <v>1291</v>
      </c>
      <c r="D2500" s="116" t="s">
        <v>9454</v>
      </c>
      <c r="E2500" s="116" t="s">
        <v>2614</v>
      </c>
      <c r="F2500" s="116" t="s">
        <v>2734</v>
      </c>
      <c r="G2500" s="115" t="s">
        <v>2775</v>
      </c>
      <c r="H2500" s="118" t="s">
        <v>9456</v>
      </c>
      <c r="I2500" s="118" t="s">
        <v>2619</v>
      </c>
    </row>
    <row r="2501" spans="1:9" x14ac:dyDescent="0.2">
      <c r="A2501" s="117" t="s">
        <v>9819</v>
      </c>
      <c r="B2501" s="131" t="s">
        <v>9819</v>
      </c>
      <c r="C2501" s="117" t="s">
        <v>1280</v>
      </c>
      <c r="D2501" s="116" t="s">
        <v>9812</v>
      </c>
      <c r="E2501" s="116" t="s">
        <v>2614</v>
      </c>
      <c r="F2501" s="116" t="s">
        <v>2669</v>
      </c>
      <c r="G2501" s="115" t="s">
        <v>2775</v>
      </c>
      <c r="H2501" s="118" t="s">
        <v>9820</v>
      </c>
      <c r="I2501" s="118" t="s">
        <v>2619</v>
      </c>
    </row>
    <row r="2502" spans="1:9" x14ac:dyDescent="0.2">
      <c r="A2502" s="117" t="s">
        <v>9871</v>
      </c>
      <c r="B2502" s="131" t="s">
        <v>9871</v>
      </c>
      <c r="C2502" s="117" t="s">
        <v>1461</v>
      </c>
      <c r="D2502" s="116" t="s">
        <v>9866</v>
      </c>
      <c r="E2502" s="116" t="s">
        <v>3415</v>
      </c>
      <c r="F2502" s="116" t="s">
        <v>2669</v>
      </c>
      <c r="G2502" s="115" t="s">
        <v>2775</v>
      </c>
      <c r="H2502" s="118" t="s">
        <v>9868</v>
      </c>
      <c r="I2502" s="118" t="s">
        <v>2619</v>
      </c>
    </row>
    <row r="2503" spans="1:9" x14ac:dyDescent="0.2">
      <c r="A2503" s="117" t="s">
        <v>10161</v>
      </c>
      <c r="B2503" s="131" t="s">
        <v>10161</v>
      </c>
      <c r="C2503" s="117" t="s">
        <v>857</v>
      </c>
      <c r="D2503" s="116" t="s">
        <v>10154</v>
      </c>
      <c r="E2503" s="116" t="s">
        <v>3116</v>
      </c>
      <c r="F2503" s="116" t="s">
        <v>2641</v>
      </c>
      <c r="G2503" s="115" t="s">
        <v>2775</v>
      </c>
      <c r="I2503" s="118" t="s">
        <v>2619</v>
      </c>
    </row>
    <row r="2504" spans="1:9" x14ac:dyDescent="0.2">
      <c r="A2504" s="117" t="s">
        <v>10585</v>
      </c>
      <c r="B2504" s="131" t="s">
        <v>10585</v>
      </c>
      <c r="C2504" s="117" t="s">
        <v>1572</v>
      </c>
      <c r="D2504" s="116" t="s">
        <v>10564</v>
      </c>
      <c r="E2504" s="116" t="s">
        <v>2614</v>
      </c>
      <c r="F2504" s="116" t="s">
        <v>2641</v>
      </c>
      <c r="G2504" s="115" t="s">
        <v>2775</v>
      </c>
      <c r="H2504" s="118" t="s">
        <v>10586</v>
      </c>
      <c r="I2504" s="118" t="s">
        <v>2619</v>
      </c>
    </row>
    <row r="2505" spans="1:9" x14ac:dyDescent="0.2">
      <c r="A2505" s="117" t="s">
        <v>11213</v>
      </c>
      <c r="B2505" s="131" t="s">
        <v>11213</v>
      </c>
      <c r="C2505" s="117" t="s">
        <v>1347</v>
      </c>
      <c r="D2505" s="116" t="s">
        <v>11205</v>
      </c>
      <c r="E2505" s="116" t="s">
        <v>3415</v>
      </c>
      <c r="F2505" s="116" t="s">
        <v>2708</v>
      </c>
      <c r="G2505" s="115" t="s">
        <v>2775</v>
      </c>
      <c r="I2505" s="118" t="s">
        <v>2619</v>
      </c>
    </row>
    <row r="2506" spans="1:9" x14ac:dyDescent="0.2">
      <c r="A2506" s="117" t="s">
        <v>11604</v>
      </c>
      <c r="B2506" s="131" t="s">
        <v>11604</v>
      </c>
      <c r="C2506" s="117" t="s">
        <v>1400</v>
      </c>
      <c r="D2506" s="116" t="s">
        <v>11600</v>
      </c>
      <c r="E2506" s="116" t="s">
        <v>3415</v>
      </c>
      <c r="F2506" s="116" t="s">
        <v>2623</v>
      </c>
      <c r="G2506" s="115" t="s">
        <v>2775</v>
      </c>
      <c r="H2506" s="118" t="s">
        <v>11602</v>
      </c>
      <c r="I2506" s="118" t="s">
        <v>2619</v>
      </c>
    </row>
    <row r="2507" spans="1:9" x14ac:dyDescent="0.2">
      <c r="A2507" s="117" t="s">
        <v>11619</v>
      </c>
      <c r="B2507" s="131" t="s">
        <v>11619</v>
      </c>
      <c r="C2507" s="117" t="s">
        <v>1410</v>
      </c>
      <c r="D2507" s="116" t="s">
        <v>11612</v>
      </c>
      <c r="E2507" s="116" t="s">
        <v>3415</v>
      </c>
      <c r="F2507" s="116" t="s">
        <v>2653</v>
      </c>
      <c r="G2507" s="115" t="s">
        <v>2775</v>
      </c>
      <c r="H2507" s="118" t="s">
        <v>11614</v>
      </c>
      <c r="I2507" s="118" t="s">
        <v>2619</v>
      </c>
    </row>
    <row r="2508" spans="1:9" x14ac:dyDescent="0.2">
      <c r="A2508" s="117" t="s">
        <v>11670</v>
      </c>
      <c r="B2508" s="131" t="s">
        <v>11670</v>
      </c>
      <c r="C2508" s="117" t="s">
        <v>1309</v>
      </c>
      <c r="D2508" s="116" t="s">
        <v>11665</v>
      </c>
      <c r="E2508" s="116" t="s">
        <v>3116</v>
      </c>
      <c r="F2508" s="116" t="s">
        <v>2623</v>
      </c>
      <c r="G2508" s="115" t="s">
        <v>2775</v>
      </c>
      <c r="H2508" s="118" t="s">
        <v>11667</v>
      </c>
      <c r="I2508" s="118" t="s">
        <v>2619</v>
      </c>
    </row>
    <row r="2509" spans="1:9" x14ac:dyDescent="0.2">
      <c r="A2509" s="117" t="s">
        <v>12617</v>
      </c>
      <c r="B2509" s="131" t="s">
        <v>12617</v>
      </c>
      <c r="C2509" s="117" t="s">
        <v>1502</v>
      </c>
      <c r="D2509" s="116" t="s">
        <v>12611</v>
      </c>
      <c r="E2509" s="116" t="s">
        <v>3116</v>
      </c>
      <c r="F2509" s="116" t="s">
        <v>2641</v>
      </c>
      <c r="G2509" s="115" t="s">
        <v>2775</v>
      </c>
      <c r="H2509" s="118" t="s">
        <v>12613</v>
      </c>
      <c r="I2509" s="118" t="s">
        <v>2619</v>
      </c>
    </row>
    <row r="2510" spans="1:9" x14ac:dyDescent="0.2">
      <c r="A2510" s="117" t="s">
        <v>12664</v>
      </c>
      <c r="B2510" s="131" t="s">
        <v>12664</v>
      </c>
      <c r="C2510" s="117" t="s">
        <v>1582</v>
      </c>
      <c r="D2510" s="116" t="s">
        <v>12655</v>
      </c>
      <c r="E2510" s="116" t="s">
        <v>2614</v>
      </c>
      <c r="F2510" s="116" t="s">
        <v>2644</v>
      </c>
      <c r="G2510" s="115" t="s">
        <v>2775</v>
      </c>
      <c r="H2510" s="118" t="s">
        <v>12657</v>
      </c>
      <c r="I2510" s="118" t="s">
        <v>2619</v>
      </c>
    </row>
    <row r="2511" spans="1:9" x14ac:dyDescent="0.2">
      <c r="A2511" s="117" t="s">
        <v>13613</v>
      </c>
      <c r="B2511" s="131" t="s">
        <v>13613</v>
      </c>
      <c r="C2511" s="117" t="s">
        <v>1059</v>
      </c>
      <c r="D2511" s="116" t="s">
        <v>13602</v>
      </c>
      <c r="E2511" s="116" t="s">
        <v>3415</v>
      </c>
      <c r="F2511" s="116" t="s">
        <v>2734</v>
      </c>
      <c r="G2511" s="115" t="s">
        <v>2775</v>
      </c>
      <c r="H2511" s="118" t="s">
        <v>13606</v>
      </c>
      <c r="I2511" s="118" t="s">
        <v>2619</v>
      </c>
    </row>
    <row r="2512" spans="1:9" x14ac:dyDescent="0.2">
      <c r="A2512" s="117" t="s">
        <v>13719</v>
      </c>
      <c r="B2512" s="131" t="s">
        <v>13719</v>
      </c>
      <c r="C2512" s="117" t="s">
        <v>1337</v>
      </c>
      <c r="D2512" s="116" t="s">
        <v>13708</v>
      </c>
      <c r="E2512" s="116" t="s">
        <v>2614</v>
      </c>
      <c r="F2512" s="116" t="s">
        <v>2641</v>
      </c>
      <c r="G2512" s="115" t="s">
        <v>2775</v>
      </c>
      <c r="H2512" s="118" t="s">
        <v>13720</v>
      </c>
      <c r="I2512" s="118" t="s">
        <v>2619</v>
      </c>
    </row>
    <row r="2513" spans="1:9" x14ac:dyDescent="0.2">
      <c r="A2513" s="117" t="s">
        <v>14201</v>
      </c>
      <c r="B2513" s="131" t="s">
        <v>14201</v>
      </c>
      <c r="C2513" s="117" t="s">
        <v>1439</v>
      </c>
      <c r="D2513" s="116" t="s">
        <v>14154</v>
      </c>
      <c r="E2513" s="116" t="s">
        <v>2660</v>
      </c>
      <c r="F2513" s="116" t="s">
        <v>3109</v>
      </c>
      <c r="G2513" s="115" t="s">
        <v>14200</v>
      </c>
      <c r="H2513" s="118" t="s">
        <v>14156</v>
      </c>
      <c r="I2513" s="118" t="s">
        <v>2619</v>
      </c>
    </row>
    <row r="2514" spans="1:9" x14ac:dyDescent="0.2">
      <c r="A2514" s="117" t="s">
        <v>3363</v>
      </c>
      <c r="B2514" s="131" t="s">
        <v>3363</v>
      </c>
      <c r="C2514" s="117" t="s">
        <v>1412</v>
      </c>
      <c r="D2514" s="116" t="s">
        <v>3333</v>
      </c>
      <c r="E2514" s="116" t="s">
        <v>3116</v>
      </c>
      <c r="F2514" s="116" t="s">
        <v>2644</v>
      </c>
      <c r="G2514" s="115" t="s">
        <v>3362</v>
      </c>
      <c r="H2514" s="118" t="s">
        <v>3336</v>
      </c>
      <c r="I2514" s="118" t="s">
        <v>2619</v>
      </c>
    </row>
    <row r="2515" spans="1:9" x14ac:dyDescent="0.2">
      <c r="A2515" s="117" t="s">
        <v>4079</v>
      </c>
      <c r="B2515" s="131" t="s">
        <v>4079</v>
      </c>
      <c r="C2515" s="117" t="s">
        <v>893</v>
      </c>
      <c r="D2515" s="116" t="s">
        <v>4072</v>
      </c>
      <c r="E2515" s="116" t="s">
        <v>3415</v>
      </c>
      <c r="F2515" s="116" t="s">
        <v>2641</v>
      </c>
      <c r="G2515" s="115" t="s">
        <v>3362</v>
      </c>
      <c r="H2515" s="118" t="s">
        <v>4074</v>
      </c>
      <c r="I2515" s="118" t="s">
        <v>2619</v>
      </c>
    </row>
    <row r="2516" spans="1:9" x14ac:dyDescent="0.2">
      <c r="A2516" s="117" t="s">
        <v>4791</v>
      </c>
      <c r="B2516" s="131" t="s">
        <v>4791</v>
      </c>
      <c r="C2516" s="117" t="s">
        <v>1039</v>
      </c>
      <c r="D2516" s="116" t="s">
        <v>4776</v>
      </c>
      <c r="E2516" s="116" t="s">
        <v>3415</v>
      </c>
      <c r="F2516" s="116" t="s">
        <v>2641</v>
      </c>
      <c r="G2516" s="115" t="s">
        <v>3362</v>
      </c>
      <c r="H2516" s="118" t="s">
        <v>4792</v>
      </c>
      <c r="I2516" s="118" t="s">
        <v>2619</v>
      </c>
    </row>
    <row r="2517" spans="1:9" x14ac:dyDescent="0.2">
      <c r="A2517" s="117" t="s">
        <v>5752</v>
      </c>
      <c r="B2517" s="131" t="s">
        <v>5752</v>
      </c>
      <c r="C2517" s="117" t="s">
        <v>1501</v>
      </c>
      <c r="D2517" s="116" t="s">
        <v>5745</v>
      </c>
      <c r="E2517" s="116" t="s">
        <v>2614</v>
      </c>
      <c r="F2517" s="116" t="s">
        <v>2669</v>
      </c>
      <c r="G2517" s="115" t="s">
        <v>3362</v>
      </c>
      <c r="H2517" s="118" t="s">
        <v>5747</v>
      </c>
      <c r="I2517" s="118" t="s">
        <v>2619</v>
      </c>
    </row>
    <row r="2518" spans="1:9" x14ac:dyDescent="0.2">
      <c r="A2518" s="117" t="s">
        <v>8155</v>
      </c>
      <c r="B2518" s="131" t="s">
        <v>8155</v>
      </c>
      <c r="C2518" s="117" t="s">
        <v>1030</v>
      </c>
      <c r="D2518" s="116" t="s">
        <v>8143</v>
      </c>
      <c r="E2518" s="116" t="s">
        <v>2614</v>
      </c>
      <c r="F2518" s="116" t="s">
        <v>2653</v>
      </c>
      <c r="G2518" s="115" t="s">
        <v>3362</v>
      </c>
      <c r="H2518" s="118" t="s">
        <v>8148</v>
      </c>
      <c r="I2518" s="118" t="s">
        <v>2619</v>
      </c>
    </row>
    <row r="2519" spans="1:9" x14ac:dyDescent="0.2">
      <c r="A2519" s="117" t="s">
        <v>8296</v>
      </c>
      <c r="B2519" s="131" t="s">
        <v>8296</v>
      </c>
      <c r="C2519" s="117" t="s">
        <v>1447</v>
      </c>
      <c r="D2519" s="116" t="s">
        <v>8290</v>
      </c>
      <c r="E2519" s="116" t="s">
        <v>3116</v>
      </c>
      <c r="F2519" s="116" t="s">
        <v>2669</v>
      </c>
      <c r="G2519" s="115" t="s">
        <v>3362</v>
      </c>
      <c r="H2519" s="118" t="s">
        <v>8292</v>
      </c>
      <c r="I2519" s="118" t="s">
        <v>2619</v>
      </c>
    </row>
    <row r="2520" spans="1:9" x14ac:dyDescent="0.2">
      <c r="A2520" s="117" t="s">
        <v>9734</v>
      </c>
      <c r="B2520" s="131" t="s">
        <v>9734</v>
      </c>
      <c r="C2520" s="117" t="s">
        <v>943</v>
      </c>
      <c r="D2520" s="116" t="s">
        <v>9724</v>
      </c>
      <c r="E2520" s="116" t="s">
        <v>3150</v>
      </c>
      <c r="F2520" s="116" t="s">
        <v>2644</v>
      </c>
      <c r="G2520" s="115" t="s">
        <v>3362</v>
      </c>
      <c r="I2520" s="118" t="s">
        <v>2619</v>
      </c>
    </row>
    <row r="2521" spans="1:9" x14ac:dyDescent="0.2">
      <c r="A2521" s="117" t="s">
        <v>10234</v>
      </c>
      <c r="B2521" s="131" t="s">
        <v>10234</v>
      </c>
      <c r="C2521" s="117" t="s">
        <v>1537</v>
      </c>
      <c r="D2521" s="116" t="s">
        <v>10191</v>
      </c>
      <c r="E2521" s="116" t="s">
        <v>2660</v>
      </c>
      <c r="F2521" s="116" t="s">
        <v>2653</v>
      </c>
      <c r="G2521" s="115" t="s">
        <v>3362</v>
      </c>
      <c r="H2521" s="118" t="s">
        <v>10235</v>
      </c>
      <c r="I2521" s="118" t="s">
        <v>2619</v>
      </c>
    </row>
    <row r="2522" spans="1:9" x14ac:dyDescent="0.2">
      <c r="A2522" s="117" t="s">
        <v>4895</v>
      </c>
      <c r="B2522" s="131" t="s">
        <v>4895</v>
      </c>
      <c r="C2522" s="117" t="s">
        <v>1263</v>
      </c>
      <c r="D2522" s="116" t="s">
        <v>4894</v>
      </c>
      <c r="E2522" s="116" t="s">
        <v>3415</v>
      </c>
      <c r="F2522" s="116" t="s">
        <v>2615</v>
      </c>
      <c r="G2522" s="115" t="s">
        <v>413</v>
      </c>
      <c r="H2522" s="118" t="s">
        <v>4896</v>
      </c>
      <c r="I2522" s="118" t="s">
        <v>2619</v>
      </c>
    </row>
    <row r="2523" spans="1:9" x14ac:dyDescent="0.2">
      <c r="A2523" s="117" t="s">
        <v>8324</v>
      </c>
      <c r="B2523" s="131" t="s">
        <v>8324</v>
      </c>
      <c r="C2523" s="117" t="s">
        <v>1264</v>
      </c>
      <c r="D2523" s="116" t="s">
        <v>8323</v>
      </c>
      <c r="E2523" s="116" t="s">
        <v>3415</v>
      </c>
      <c r="F2523" s="116" t="s">
        <v>2615</v>
      </c>
      <c r="G2523" s="115" t="s">
        <v>414</v>
      </c>
      <c r="H2523" s="118" t="s">
        <v>8325</v>
      </c>
      <c r="I2523" s="118" t="s">
        <v>2619</v>
      </c>
    </row>
    <row r="2524" spans="1:9" x14ac:dyDescent="0.2">
      <c r="A2524" s="117" t="s">
        <v>13588</v>
      </c>
      <c r="B2524" s="131" t="s">
        <v>13588</v>
      </c>
      <c r="C2524" s="117" t="s">
        <v>1644</v>
      </c>
      <c r="D2524" s="116" t="s">
        <v>13583</v>
      </c>
      <c r="E2524" s="116" t="s">
        <v>3415</v>
      </c>
      <c r="F2524" s="116" t="s">
        <v>2623</v>
      </c>
      <c r="G2524" s="115" t="s">
        <v>13587</v>
      </c>
      <c r="H2524" s="118" t="s">
        <v>13585</v>
      </c>
      <c r="I2524" s="118" t="s">
        <v>2619</v>
      </c>
    </row>
    <row r="2525" spans="1:9" x14ac:dyDescent="0.2">
      <c r="A2525" s="117" t="s">
        <v>3877</v>
      </c>
      <c r="B2525" s="131" t="s">
        <v>3877</v>
      </c>
      <c r="C2525" s="117" t="s">
        <v>1267</v>
      </c>
      <c r="D2525" s="116" t="s">
        <v>3873</v>
      </c>
      <c r="E2525" s="116" t="s">
        <v>3415</v>
      </c>
      <c r="F2525" s="116" t="s">
        <v>2638</v>
      </c>
      <c r="G2525" s="115" t="s">
        <v>3876</v>
      </c>
      <c r="H2525" s="118" t="s">
        <v>3878</v>
      </c>
      <c r="I2525" s="118" t="s">
        <v>2619</v>
      </c>
    </row>
    <row r="2526" spans="1:9" x14ac:dyDescent="0.2">
      <c r="A2526" s="117" t="s">
        <v>3835</v>
      </c>
      <c r="B2526" s="131" t="s">
        <v>3835</v>
      </c>
      <c r="C2526" s="117" t="s">
        <v>1551</v>
      </c>
      <c r="D2526" s="116" t="s">
        <v>3831</v>
      </c>
      <c r="E2526" s="116" t="s">
        <v>3415</v>
      </c>
      <c r="F2526" s="116" t="s">
        <v>2666</v>
      </c>
      <c r="G2526" s="115" t="s">
        <v>3834</v>
      </c>
      <c r="H2526" s="118" t="s">
        <v>3833</v>
      </c>
      <c r="I2526" s="118" t="s">
        <v>2619</v>
      </c>
    </row>
    <row r="2527" spans="1:9" x14ac:dyDescent="0.2">
      <c r="A2527" s="117" t="s">
        <v>8326</v>
      </c>
      <c r="B2527" s="131" t="s">
        <v>8326</v>
      </c>
      <c r="C2527" s="117" t="s">
        <v>1264</v>
      </c>
      <c r="D2527" s="116" t="s">
        <v>8323</v>
      </c>
      <c r="E2527" s="116" t="s">
        <v>3415</v>
      </c>
      <c r="F2527" s="116" t="s">
        <v>2638</v>
      </c>
      <c r="G2527" s="115" t="s">
        <v>3834</v>
      </c>
      <c r="H2527" s="118" t="s">
        <v>8327</v>
      </c>
      <c r="I2527" s="118" t="s">
        <v>2619</v>
      </c>
    </row>
    <row r="2528" spans="1:9" x14ac:dyDescent="0.2">
      <c r="A2528" s="117" t="s">
        <v>8977</v>
      </c>
      <c r="B2528" s="131" t="s">
        <v>8977</v>
      </c>
      <c r="C2528" s="117" t="s">
        <v>1350</v>
      </c>
      <c r="D2528" s="116" t="s">
        <v>8968</v>
      </c>
      <c r="E2528" s="116" t="s">
        <v>2614</v>
      </c>
      <c r="F2528" s="116" t="s">
        <v>3170</v>
      </c>
      <c r="G2528" s="115" t="s">
        <v>3834</v>
      </c>
      <c r="H2528" s="118" t="s">
        <v>8978</v>
      </c>
      <c r="I2528" s="118" t="s">
        <v>2619</v>
      </c>
    </row>
    <row r="2529" spans="1:9" x14ac:dyDescent="0.2">
      <c r="A2529" s="117" t="s">
        <v>11592</v>
      </c>
      <c r="B2529" s="131" t="s">
        <v>11592</v>
      </c>
      <c r="C2529" s="117" t="s">
        <v>1234</v>
      </c>
      <c r="D2529" s="116" t="s">
        <v>11589</v>
      </c>
      <c r="E2529" s="116" t="s">
        <v>3415</v>
      </c>
      <c r="F2529" s="116" t="s">
        <v>3164</v>
      </c>
      <c r="G2529" s="115" t="s">
        <v>3834</v>
      </c>
      <c r="H2529" s="118" t="s">
        <v>11591</v>
      </c>
      <c r="I2529" s="118" t="s">
        <v>2619</v>
      </c>
    </row>
    <row r="2530" spans="1:9" x14ac:dyDescent="0.2">
      <c r="A2530" s="117" t="s">
        <v>4783</v>
      </c>
      <c r="B2530" s="131" t="s">
        <v>4783</v>
      </c>
      <c r="C2530" s="117" t="s">
        <v>1039</v>
      </c>
      <c r="D2530" s="116" t="s">
        <v>4776</v>
      </c>
      <c r="E2530" s="116" t="s">
        <v>3415</v>
      </c>
      <c r="F2530" s="116" t="s">
        <v>2666</v>
      </c>
      <c r="G2530" s="115" t="s">
        <v>4782</v>
      </c>
      <c r="H2530" s="118" t="s">
        <v>4784</v>
      </c>
      <c r="I2530" s="118" t="s">
        <v>2619</v>
      </c>
    </row>
    <row r="2531" spans="1:9" x14ac:dyDescent="0.2">
      <c r="A2531" s="117" t="s">
        <v>13480</v>
      </c>
      <c r="B2531" s="131" t="s">
        <v>13480</v>
      </c>
      <c r="C2531" s="117" t="s">
        <v>1569</v>
      </c>
      <c r="D2531" s="116" t="s">
        <v>13433</v>
      </c>
      <c r="E2531" s="116" t="s">
        <v>3150</v>
      </c>
      <c r="F2531" s="116" t="s">
        <v>3193</v>
      </c>
      <c r="G2531" s="115" t="s">
        <v>13479</v>
      </c>
      <c r="H2531" s="118" t="s">
        <v>13481</v>
      </c>
      <c r="I2531" s="118" t="s">
        <v>2619</v>
      </c>
    </row>
    <row r="2532" spans="1:9" x14ac:dyDescent="0.2">
      <c r="A2532" s="117" t="s">
        <v>3646</v>
      </c>
      <c r="B2532" s="131" t="s">
        <v>3646</v>
      </c>
      <c r="C2532" s="117" t="s">
        <v>1340</v>
      </c>
      <c r="D2532" s="116" t="s">
        <v>3642</v>
      </c>
      <c r="E2532" s="116" t="s">
        <v>3415</v>
      </c>
      <c r="F2532" s="116" t="s">
        <v>3470</v>
      </c>
      <c r="G2532" s="115" t="s">
        <v>3645</v>
      </c>
      <c r="H2532" s="118" t="s">
        <v>3644</v>
      </c>
      <c r="I2532" s="118" t="s">
        <v>2619</v>
      </c>
    </row>
    <row r="2533" spans="1:9" x14ac:dyDescent="0.2">
      <c r="A2533" s="117" t="s">
        <v>3744</v>
      </c>
      <c r="B2533" s="131" t="s">
        <v>3744</v>
      </c>
      <c r="C2533" s="117" t="s">
        <v>1421</v>
      </c>
      <c r="D2533" s="116" t="s">
        <v>3739</v>
      </c>
      <c r="E2533" s="116" t="s">
        <v>3116</v>
      </c>
      <c r="F2533" s="116" t="s">
        <v>3391</v>
      </c>
      <c r="G2533" s="115" t="s">
        <v>3645</v>
      </c>
      <c r="H2533" s="118" t="s">
        <v>3741</v>
      </c>
      <c r="I2533" s="118" t="s">
        <v>2619</v>
      </c>
    </row>
    <row r="2534" spans="1:9" x14ac:dyDescent="0.2">
      <c r="A2534" s="117" t="s">
        <v>4013</v>
      </c>
      <c r="B2534" s="131" t="s">
        <v>4013</v>
      </c>
      <c r="C2534" s="117" t="s">
        <v>1533</v>
      </c>
      <c r="D2534" s="116" t="s">
        <v>4010</v>
      </c>
      <c r="E2534" s="116" t="s">
        <v>3415</v>
      </c>
      <c r="F2534" s="116" t="s">
        <v>2638</v>
      </c>
      <c r="G2534" s="115" t="s">
        <v>3645</v>
      </c>
      <c r="I2534" s="118" t="s">
        <v>2619</v>
      </c>
    </row>
    <row r="2535" spans="1:9" x14ac:dyDescent="0.2">
      <c r="A2535" s="117" t="s">
        <v>4201</v>
      </c>
      <c r="B2535" s="131" t="s">
        <v>4201</v>
      </c>
      <c r="C2535" s="117" t="s">
        <v>901</v>
      </c>
      <c r="D2535" s="116" t="s">
        <v>4198</v>
      </c>
      <c r="E2535" s="116" t="s">
        <v>3415</v>
      </c>
      <c r="F2535" s="116" t="s">
        <v>3470</v>
      </c>
      <c r="G2535" s="115" t="s">
        <v>3645</v>
      </c>
      <c r="H2535" s="118" t="s">
        <v>4200</v>
      </c>
      <c r="I2535" s="118" t="s">
        <v>2619</v>
      </c>
    </row>
    <row r="2536" spans="1:9" x14ac:dyDescent="0.2">
      <c r="A2536" s="117" t="s">
        <v>12044</v>
      </c>
      <c r="B2536" s="131" t="s">
        <v>12044</v>
      </c>
      <c r="C2536" s="117" t="s">
        <v>1066</v>
      </c>
      <c r="D2536" s="116" t="s">
        <v>12036</v>
      </c>
      <c r="E2536" s="116" t="s">
        <v>2614</v>
      </c>
      <c r="F2536" s="116" t="s">
        <v>2694</v>
      </c>
      <c r="G2536" s="115" t="s">
        <v>3645</v>
      </c>
      <c r="H2536" s="118" t="s">
        <v>12045</v>
      </c>
      <c r="I2536" s="118" t="s">
        <v>2619</v>
      </c>
    </row>
    <row r="2537" spans="1:9" x14ac:dyDescent="0.2">
      <c r="A2537" s="117" t="s">
        <v>6191</v>
      </c>
      <c r="B2537" s="131" t="s">
        <v>6191</v>
      </c>
      <c r="C2537" s="117" t="s">
        <v>992</v>
      </c>
      <c r="D2537" s="116" t="s">
        <v>6091</v>
      </c>
      <c r="E2537" s="116" t="s">
        <v>3150</v>
      </c>
      <c r="F2537" s="116" t="s">
        <v>6189</v>
      </c>
      <c r="G2537" s="115" t="s">
        <v>6190</v>
      </c>
      <c r="H2537" s="118" t="s">
        <v>6097</v>
      </c>
      <c r="I2537" s="118" t="s">
        <v>2619</v>
      </c>
    </row>
    <row r="2538" spans="1:9" x14ac:dyDescent="0.2">
      <c r="A2538" s="117" t="s">
        <v>10487</v>
      </c>
      <c r="B2538" s="131" t="s">
        <v>10487</v>
      </c>
      <c r="C2538" s="117" t="s">
        <v>1017</v>
      </c>
      <c r="D2538" s="116" t="s">
        <v>10467</v>
      </c>
      <c r="E2538" s="116" t="s">
        <v>2614</v>
      </c>
      <c r="F2538" s="116" t="s">
        <v>2641</v>
      </c>
      <c r="G2538" s="115" t="s">
        <v>10486</v>
      </c>
      <c r="H2538" s="118" t="s">
        <v>10469</v>
      </c>
      <c r="I2538" s="118" t="s">
        <v>2619</v>
      </c>
    </row>
    <row r="2539" spans="1:9" x14ac:dyDescent="0.2">
      <c r="A2539" s="117" t="s">
        <v>3638</v>
      </c>
      <c r="B2539" s="131" t="s">
        <v>3638</v>
      </c>
      <c r="C2539" s="117" t="s">
        <v>1532</v>
      </c>
      <c r="D2539" s="116" t="s">
        <v>3574</v>
      </c>
      <c r="E2539" s="116" t="s">
        <v>3116</v>
      </c>
      <c r="F2539" s="116" t="s">
        <v>3636</v>
      </c>
      <c r="G2539" s="115" t="s">
        <v>3637</v>
      </c>
      <c r="H2539" s="118" t="s">
        <v>3576</v>
      </c>
      <c r="I2539" s="118" t="s">
        <v>2619</v>
      </c>
    </row>
    <row r="2540" spans="1:9" x14ac:dyDescent="0.2">
      <c r="A2540" s="117" t="s">
        <v>11203</v>
      </c>
      <c r="B2540" s="131" t="s">
        <v>11203</v>
      </c>
      <c r="C2540" s="117" t="s">
        <v>1168</v>
      </c>
      <c r="D2540" s="116" t="s">
        <v>11183</v>
      </c>
      <c r="E2540" s="116" t="s">
        <v>3116</v>
      </c>
      <c r="F2540" s="116" t="s">
        <v>3022</v>
      </c>
      <c r="G2540" s="115" t="s">
        <v>11202</v>
      </c>
      <c r="H2540" s="118" t="s">
        <v>11204</v>
      </c>
      <c r="I2540" s="118" t="s">
        <v>2619</v>
      </c>
    </row>
    <row r="2541" spans="1:9" x14ac:dyDescent="0.2">
      <c r="A2541" s="117" t="s">
        <v>12783</v>
      </c>
      <c r="B2541" s="131" t="s">
        <v>12783</v>
      </c>
      <c r="C2541" s="117" t="s">
        <v>1433</v>
      </c>
      <c r="D2541" s="116" t="s">
        <v>12740</v>
      </c>
      <c r="E2541" s="116" t="s">
        <v>3150</v>
      </c>
      <c r="F2541" s="116" t="s">
        <v>10303</v>
      </c>
      <c r="G2541" s="115" t="s">
        <v>11202</v>
      </c>
      <c r="H2541" s="118" t="s">
        <v>12742</v>
      </c>
      <c r="I2541" s="118" t="s">
        <v>2619</v>
      </c>
    </row>
    <row r="2542" spans="1:9" x14ac:dyDescent="0.2">
      <c r="A2542" s="117" t="s">
        <v>5315</v>
      </c>
      <c r="B2542" s="131" t="s">
        <v>5315</v>
      </c>
      <c r="C2542" s="117" t="s">
        <v>1283</v>
      </c>
      <c r="D2542" s="116" t="s">
        <v>5307</v>
      </c>
      <c r="E2542" s="116" t="s">
        <v>2614</v>
      </c>
      <c r="F2542" s="116" t="s">
        <v>2641</v>
      </c>
      <c r="G2542" s="115" t="s">
        <v>5314</v>
      </c>
      <c r="H2542" s="118" t="s">
        <v>5309</v>
      </c>
      <c r="I2542" s="118" t="s">
        <v>2619</v>
      </c>
    </row>
    <row r="2543" spans="1:9" x14ac:dyDescent="0.2">
      <c r="A2543" s="117" t="s">
        <v>14263</v>
      </c>
      <c r="B2543" s="131" t="s">
        <v>14263</v>
      </c>
      <c r="C2543" s="117" t="s">
        <v>1265</v>
      </c>
      <c r="D2543" s="116" t="s">
        <v>14262</v>
      </c>
      <c r="E2543" s="116" t="s">
        <v>3056</v>
      </c>
      <c r="F2543" s="116" t="s">
        <v>2615</v>
      </c>
      <c r="G2543" s="115" t="s">
        <v>415</v>
      </c>
      <c r="H2543" s="118" t="s">
        <v>14264</v>
      </c>
      <c r="I2543" s="118" t="s">
        <v>2619</v>
      </c>
    </row>
    <row r="2544" spans="1:9" x14ac:dyDescent="0.2">
      <c r="A2544" s="117" t="s">
        <v>14270</v>
      </c>
      <c r="B2544" s="131" t="s">
        <v>14270</v>
      </c>
      <c r="C2544" s="117" t="s">
        <v>1265</v>
      </c>
      <c r="D2544" s="116" t="s">
        <v>14262</v>
      </c>
      <c r="E2544" s="116" t="s">
        <v>3056</v>
      </c>
      <c r="F2544" s="116" t="s">
        <v>3159</v>
      </c>
      <c r="G2544" s="115" t="s">
        <v>14269</v>
      </c>
      <c r="H2544" s="118" t="s">
        <v>14264</v>
      </c>
      <c r="I2544" s="118" t="s">
        <v>2619</v>
      </c>
    </row>
    <row r="2545" spans="1:9" x14ac:dyDescent="0.2">
      <c r="A2545" s="117" t="s">
        <v>2679</v>
      </c>
      <c r="B2545" s="131" t="s">
        <v>2679</v>
      </c>
      <c r="C2545" s="117" t="s">
        <v>1469</v>
      </c>
      <c r="D2545" s="116" t="s">
        <v>2659</v>
      </c>
      <c r="E2545" s="116" t="s">
        <v>2660</v>
      </c>
      <c r="F2545" s="116" t="s">
        <v>2677</v>
      </c>
      <c r="G2545" s="115" t="s">
        <v>2678</v>
      </c>
      <c r="H2545" s="118" t="s">
        <v>2662</v>
      </c>
      <c r="I2545" s="118" t="s">
        <v>2619</v>
      </c>
    </row>
    <row r="2546" spans="1:9" x14ac:dyDescent="0.2">
      <c r="A2546" s="117" t="s">
        <v>5254</v>
      </c>
      <c r="B2546" s="131" t="s">
        <v>5254</v>
      </c>
      <c r="C2546" s="117" t="s">
        <v>1112</v>
      </c>
      <c r="D2546" s="116" t="s">
        <v>5243</v>
      </c>
      <c r="E2546" s="116" t="s">
        <v>2660</v>
      </c>
      <c r="F2546" s="116" t="s">
        <v>2734</v>
      </c>
      <c r="G2546" s="115" t="s">
        <v>2678</v>
      </c>
      <c r="H2546" s="118" t="s">
        <v>5245</v>
      </c>
      <c r="I2546" s="118" t="s">
        <v>2619</v>
      </c>
    </row>
    <row r="2547" spans="1:9" x14ac:dyDescent="0.2">
      <c r="A2547" s="117" t="s">
        <v>12965</v>
      </c>
      <c r="B2547" s="131" t="s">
        <v>12965</v>
      </c>
      <c r="C2547" s="117" t="s">
        <v>1327</v>
      </c>
      <c r="D2547" s="116" t="s">
        <v>12951</v>
      </c>
      <c r="E2547" s="116" t="s">
        <v>2660</v>
      </c>
      <c r="F2547" s="116" t="s">
        <v>2677</v>
      </c>
      <c r="G2547" s="115" t="s">
        <v>12964</v>
      </c>
      <c r="H2547" s="118" t="s">
        <v>12953</v>
      </c>
      <c r="I2547" s="118" t="s">
        <v>2619</v>
      </c>
    </row>
    <row r="2548" spans="1:9" x14ac:dyDescent="0.2">
      <c r="A2548" s="117" t="s">
        <v>11288</v>
      </c>
      <c r="B2548" s="131" t="s">
        <v>11288</v>
      </c>
      <c r="C2548" s="117" t="s">
        <v>1266</v>
      </c>
      <c r="D2548" s="116" t="s">
        <v>11287</v>
      </c>
      <c r="E2548" s="116" t="s">
        <v>3415</v>
      </c>
      <c r="F2548" s="116" t="s">
        <v>2615</v>
      </c>
      <c r="G2548" s="115" t="s">
        <v>416</v>
      </c>
      <c r="H2548" s="118" t="s">
        <v>11289</v>
      </c>
      <c r="I2548" s="118" t="s">
        <v>2619</v>
      </c>
    </row>
    <row r="2549" spans="1:9" x14ac:dyDescent="0.2">
      <c r="A2549" s="117" t="s">
        <v>14266</v>
      </c>
      <c r="B2549" s="131" t="s">
        <v>14266</v>
      </c>
      <c r="C2549" s="117" t="s">
        <v>1265</v>
      </c>
      <c r="D2549" s="116" t="s">
        <v>14262</v>
      </c>
      <c r="E2549" s="116" t="s">
        <v>3056</v>
      </c>
      <c r="F2549" s="116" t="s">
        <v>2620</v>
      </c>
      <c r="G2549" s="115" t="s">
        <v>14265</v>
      </c>
      <c r="H2549" s="118" t="s">
        <v>14264</v>
      </c>
      <c r="I2549" s="118" t="s">
        <v>2619</v>
      </c>
    </row>
    <row r="2550" spans="1:9" x14ac:dyDescent="0.2">
      <c r="A2550" s="117" t="s">
        <v>14268</v>
      </c>
      <c r="B2550" s="131" t="s">
        <v>14268</v>
      </c>
      <c r="C2550" s="117" t="s">
        <v>1265</v>
      </c>
      <c r="D2550" s="116" t="s">
        <v>14262</v>
      </c>
      <c r="E2550" s="116" t="s">
        <v>3056</v>
      </c>
      <c r="F2550" s="116" t="s">
        <v>2722</v>
      </c>
      <c r="G2550" s="115" t="s">
        <v>14267</v>
      </c>
      <c r="H2550" s="118" t="s">
        <v>14264</v>
      </c>
      <c r="I2550" s="118" t="s">
        <v>2619</v>
      </c>
    </row>
    <row r="2551" spans="1:9" x14ac:dyDescent="0.2">
      <c r="A2551" s="117" t="s">
        <v>3776</v>
      </c>
      <c r="B2551" s="131" t="s">
        <v>3776</v>
      </c>
      <c r="C2551" s="117" t="s">
        <v>1082</v>
      </c>
      <c r="D2551" s="116" t="s">
        <v>3755</v>
      </c>
      <c r="E2551" s="116" t="s">
        <v>3116</v>
      </c>
      <c r="F2551" s="116" t="s">
        <v>2818</v>
      </c>
      <c r="G2551" s="115" t="s">
        <v>3775</v>
      </c>
      <c r="H2551" s="118" t="s">
        <v>3777</v>
      </c>
      <c r="I2551" s="118" t="s">
        <v>2619</v>
      </c>
    </row>
    <row r="2552" spans="1:9" x14ac:dyDescent="0.2">
      <c r="A2552" s="117" t="s">
        <v>3005</v>
      </c>
      <c r="B2552" s="131" t="s">
        <v>3005</v>
      </c>
      <c r="C2552" s="117" t="s">
        <v>1417</v>
      </c>
      <c r="D2552" s="116" t="s">
        <v>3001</v>
      </c>
      <c r="E2552" s="116" t="s">
        <v>2614</v>
      </c>
      <c r="F2552" s="116" t="s">
        <v>2620</v>
      </c>
      <c r="G2552" s="115" t="s">
        <v>3004</v>
      </c>
      <c r="H2552" s="118" t="s">
        <v>3003</v>
      </c>
      <c r="I2552" s="118" t="s">
        <v>2619</v>
      </c>
    </row>
    <row r="2553" spans="1:9" x14ac:dyDescent="0.2">
      <c r="A2553" s="117" t="s">
        <v>3007</v>
      </c>
      <c r="B2553" s="131" t="s">
        <v>3007</v>
      </c>
      <c r="C2553" s="117" t="s">
        <v>1417</v>
      </c>
      <c r="D2553" s="116" t="s">
        <v>3001</v>
      </c>
      <c r="E2553" s="116" t="s">
        <v>2614</v>
      </c>
      <c r="F2553" s="116" t="s">
        <v>2694</v>
      </c>
      <c r="G2553" s="115" t="s">
        <v>3006</v>
      </c>
      <c r="H2553" s="118" t="s">
        <v>3008</v>
      </c>
      <c r="I2553" s="118" t="s">
        <v>2619</v>
      </c>
    </row>
    <row r="2554" spans="1:9" x14ac:dyDescent="0.2">
      <c r="A2554" s="117" t="s">
        <v>3874</v>
      </c>
      <c r="B2554" s="131" t="s">
        <v>3874</v>
      </c>
      <c r="C2554" s="117" t="s">
        <v>1267</v>
      </c>
      <c r="D2554" s="116" t="s">
        <v>3873</v>
      </c>
      <c r="E2554" s="116" t="s">
        <v>3415</v>
      </c>
      <c r="F2554" s="116" t="s">
        <v>2615</v>
      </c>
      <c r="G2554" s="115" t="s">
        <v>417</v>
      </c>
      <c r="H2554" s="118" t="s">
        <v>3875</v>
      </c>
      <c r="I2554" s="118" t="s">
        <v>2619</v>
      </c>
    </row>
    <row r="2555" spans="1:9" x14ac:dyDescent="0.2">
      <c r="A2555" s="117" t="s">
        <v>6462</v>
      </c>
      <c r="B2555" s="131" t="s">
        <v>6462</v>
      </c>
      <c r="C2555" s="117" t="s">
        <v>992</v>
      </c>
      <c r="D2555" s="116" t="s">
        <v>6091</v>
      </c>
      <c r="E2555" s="116" t="s">
        <v>3150</v>
      </c>
      <c r="F2555" s="116" t="s">
        <v>6460</v>
      </c>
      <c r="G2555" s="115" t="s">
        <v>6461</v>
      </c>
      <c r="H2555" s="118" t="s">
        <v>6097</v>
      </c>
      <c r="I2555" s="118" t="s">
        <v>2619</v>
      </c>
    </row>
    <row r="2556" spans="1:9" x14ac:dyDescent="0.2">
      <c r="A2556" s="117" t="s">
        <v>4129</v>
      </c>
      <c r="B2556" s="131" t="s">
        <v>4129</v>
      </c>
      <c r="C2556" s="117" t="s">
        <v>1268</v>
      </c>
      <c r="D2556" s="116" t="s">
        <v>4125</v>
      </c>
      <c r="E2556" s="116" t="s">
        <v>3415</v>
      </c>
      <c r="F2556" s="116" t="s">
        <v>2716</v>
      </c>
      <c r="G2556" s="115" t="s">
        <v>4128</v>
      </c>
      <c r="H2556" s="118" t="s">
        <v>4127</v>
      </c>
      <c r="I2556" s="118" t="s">
        <v>2619</v>
      </c>
    </row>
    <row r="2557" spans="1:9" x14ac:dyDescent="0.2">
      <c r="A2557" s="117" t="s">
        <v>4126</v>
      </c>
      <c r="B2557" s="131" t="s">
        <v>4126</v>
      </c>
      <c r="C2557" s="117" t="s">
        <v>1268</v>
      </c>
      <c r="D2557" s="116" t="s">
        <v>4125</v>
      </c>
      <c r="E2557" s="116" t="s">
        <v>3415</v>
      </c>
      <c r="F2557" s="116" t="s">
        <v>2615</v>
      </c>
      <c r="G2557" s="115" t="s">
        <v>418</v>
      </c>
      <c r="H2557" s="118" t="s">
        <v>4127</v>
      </c>
      <c r="I2557" s="118" t="s">
        <v>2619</v>
      </c>
    </row>
    <row r="2558" spans="1:9" x14ac:dyDescent="0.2">
      <c r="A2558" s="117" t="s">
        <v>13521</v>
      </c>
      <c r="B2558" s="131" t="s">
        <v>13521</v>
      </c>
      <c r="C2558" s="117" t="s">
        <v>1569</v>
      </c>
      <c r="D2558" s="116" t="s">
        <v>13433</v>
      </c>
      <c r="E2558" s="116" t="s">
        <v>3150</v>
      </c>
      <c r="F2558" s="116" t="s">
        <v>10321</v>
      </c>
      <c r="G2558" s="115" t="s">
        <v>13520</v>
      </c>
      <c r="H2558" s="118" t="s">
        <v>13522</v>
      </c>
      <c r="I2558" s="118" t="s">
        <v>2619</v>
      </c>
    </row>
    <row r="2559" spans="1:9" x14ac:dyDescent="0.2">
      <c r="A2559" s="117" t="s">
        <v>7109</v>
      </c>
      <c r="B2559" s="131" t="s">
        <v>7109</v>
      </c>
      <c r="C2559" s="117" t="s">
        <v>992</v>
      </c>
      <c r="D2559" s="116" t="s">
        <v>6091</v>
      </c>
      <c r="E2559" s="116" t="s">
        <v>3150</v>
      </c>
      <c r="F2559" s="116" t="s">
        <v>7107</v>
      </c>
      <c r="G2559" s="115" t="s">
        <v>7108</v>
      </c>
      <c r="H2559" s="118" t="s">
        <v>6097</v>
      </c>
      <c r="I2559" s="118" t="s">
        <v>2619</v>
      </c>
    </row>
    <row r="2560" spans="1:9" x14ac:dyDescent="0.2">
      <c r="A2560" s="117" t="s">
        <v>3649</v>
      </c>
      <c r="B2560" s="131" t="s">
        <v>3649</v>
      </c>
      <c r="C2560" s="117" t="s">
        <v>1340</v>
      </c>
      <c r="D2560" s="116" t="s">
        <v>3642</v>
      </c>
      <c r="E2560" s="116" t="s">
        <v>3415</v>
      </c>
      <c r="F2560" s="116" t="s">
        <v>2734</v>
      </c>
      <c r="G2560" s="115" t="s">
        <v>3648</v>
      </c>
      <c r="H2560" s="118" t="s">
        <v>3644</v>
      </c>
      <c r="I2560" s="118" t="s">
        <v>2619</v>
      </c>
    </row>
    <row r="2561" spans="1:9" x14ac:dyDescent="0.2">
      <c r="A2561" s="117" t="s">
        <v>9612</v>
      </c>
      <c r="B2561" s="131" t="s">
        <v>9612</v>
      </c>
      <c r="C2561" s="117" t="s">
        <v>1269</v>
      </c>
      <c r="D2561" s="116" t="s">
        <v>9611</v>
      </c>
      <c r="E2561" s="116" t="s">
        <v>3116</v>
      </c>
      <c r="F2561" s="116" t="s">
        <v>2615</v>
      </c>
      <c r="G2561" s="115" t="s">
        <v>419</v>
      </c>
      <c r="H2561" s="118" t="s">
        <v>9613</v>
      </c>
      <c r="I2561" s="118" t="s">
        <v>2619</v>
      </c>
    </row>
    <row r="2562" spans="1:9" x14ac:dyDescent="0.2">
      <c r="A2562" s="117" t="s">
        <v>9615</v>
      </c>
      <c r="B2562" s="131" t="s">
        <v>9615</v>
      </c>
      <c r="C2562" s="117" t="s">
        <v>1269</v>
      </c>
      <c r="D2562" s="116" t="s">
        <v>9611</v>
      </c>
      <c r="E2562" s="116" t="s">
        <v>3116</v>
      </c>
      <c r="F2562" s="116" t="s">
        <v>2716</v>
      </c>
      <c r="G2562" s="115" t="s">
        <v>9614</v>
      </c>
      <c r="H2562" s="118" t="s">
        <v>9613</v>
      </c>
      <c r="I2562" s="118" t="s">
        <v>2619</v>
      </c>
    </row>
    <row r="2563" spans="1:9" x14ac:dyDescent="0.2">
      <c r="A2563" s="117" t="s">
        <v>8959</v>
      </c>
      <c r="B2563" s="131" t="s">
        <v>8959</v>
      </c>
      <c r="C2563" s="117" t="s">
        <v>1270</v>
      </c>
      <c r="D2563" s="116" t="s">
        <v>8958</v>
      </c>
      <c r="E2563" s="116" t="s">
        <v>2614</v>
      </c>
      <c r="F2563" s="116" t="s">
        <v>2615</v>
      </c>
      <c r="G2563" s="115" t="s">
        <v>420</v>
      </c>
      <c r="H2563" s="118" t="s">
        <v>8960</v>
      </c>
      <c r="I2563" s="118" t="s">
        <v>2619</v>
      </c>
    </row>
    <row r="2564" spans="1:9" x14ac:dyDescent="0.2">
      <c r="A2564" s="117" t="s">
        <v>8967</v>
      </c>
      <c r="B2564" s="131" t="s">
        <v>8967</v>
      </c>
      <c r="C2564" s="117" t="s">
        <v>1270</v>
      </c>
      <c r="D2564" s="116" t="s">
        <v>8958</v>
      </c>
      <c r="E2564" s="116" t="s">
        <v>2614</v>
      </c>
      <c r="F2564" s="116" t="s">
        <v>2653</v>
      </c>
      <c r="G2564" s="115" t="s">
        <v>8966</v>
      </c>
      <c r="I2564" s="118" t="s">
        <v>2619</v>
      </c>
    </row>
    <row r="2565" spans="1:9" x14ac:dyDescent="0.2">
      <c r="A2565" s="117" t="s">
        <v>8962</v>
      </c>
      <c r="B2565" s="131" t="s">
        <v>8962</v>
      </c>
      <c r="C2565" s="117" t="s">
        <v>1270</v>
      </c>
      <c r="D2565" s="116" t="s">
        <v>8958</v>
      </c>
      <c r="E2565" s="116" t="s">
        <v>2614</v>
      </c>
      <c r="F2565" s="116" t="s">
        <v>2620</v>
      </c>
      <c r="G2565" s="115" t="s">
        <v>8961</v>
      </c>
      <c r="H2565" s="118" t="s">
        <v>8963</v>
      </c>
      <c r="I2565" s="118" t="s">
        <v>2619</v>
      </c>
    </row>
    <row r="2566" spans="1:9" x14ac:dyDescent="0.2">
      <c r="A2566" s="117" t="s">
        <v>8965</v>
      </c>
      <c r="B2566" s="131" t="s">
        <v>8965</v>
      </c>
      <c r="C2566" s="117" t="s">
        <v>1270</v>
      </c>
      <c r="D2566" s="116" t="s">
        <v>8958</v>
      </c>
      <c r="E2566" s="116" t="s">
        <v>2614</v>
      </c>
      <c r="F2566" s="116" t="s">
        <v>2694</v>
      </c>
      <c r="G2566" s="115" t="s">
        <v>8964</v>
      </c>
      <c r="H2566" s="118" t="s">
        <v>8963</v>
      </c>
      <c r="I2566" s="118" t="s">
        <v>2619</v>
      </c>
    </row>
    <row r="2567" spans="1:9" x14ac:dyDescent="0.2">
      <c r="A2567" s="117" t="s">
        <v>3026</v>
      </c>
      <c r="B2567" s="131" t="s">
        <v>3026</v>
      </c>
      <c r="C2567" s="117" t="s">
        <v>1271</v>
      </c>
      <c r="D2567" s="116" t="s">
        <v>3025</v>
      </c>
      <c r="E2567" s="116" t="s">
        <v>2614</v>
      </c>
      <c r="F2567" s="116" t="s">
        <v>2615</v>
      </c>
      <c r="G2567" s="115" t="s">
        <v>421</v>
      </c>
      <c r="H2567" s="118" t="s">
        <v>3027</v>
      </c>
      <c r="I2567" s="118" t="s">
        <v>2619</v>
      </c>
    </row>
    <row r="2568" spans="1:9" x14ac:dyDescent="0.2">
      <c r="A2568" s="117" t="s">
        <v>3035</v>
      </c>
      <c r="B2568" s="131" t="s">
        <v>3035</v>
      </c>
      <c r="C2568" s="117" t="s">
        <v>1271</v>
      </c>
      <c r="D2568" s="116" t="s">
        <v>3025</v>
      </c>
      <c r="E2568" s="116" t="s">
        <v>2614</v>
      </c>
      <c r="F2568" s="116" t="s">
        <v>2653</v>
      </c>
      <c r="G2568" s="115" t="s">
        <v>3034</v>
      </c>
      <c r="I2568" s="118" t="s">
        <v>2619</v>
      </c>
    </row>
    <row r="2569" spans="1:9" x14ac:dyDescent="0.2">
      <c r="A2569" s="117" t="s">
        <v>3031</v>
      </c>
      <c r="B2569" s="131" t="s">
        <v>3031</v>
      </c>
      <c r="C2569" s="117" t="s">
        <v>1271</v>
      </c>
      <c r="D2569" s="116" t="s">
        <v>3025</v>
      </c>
      <c r="E2569" s="116" t="s">
        <v>2614</v>
      </c>
      <c r="F2569" s="116" t="s">
        <v>2694</v>
      </c>
      <c r="G2569" s="115" t="s">
        <v>3030</v>
      </c>
      <c r="H2569" s="118" t="s">
        <v>3027</v>
      </c>
      <c r="I2569" s="118" t="s">
        <v>2619</v>
      </c>
    </row>
    <row r="2570" spans="1:9" x14ac:dyDescent="0.2">
      <c r="A2570" s="117" t="s">
        <v>3037</v>
      </c>
      <c r="B2570" s="131" t="s">
        <v>3037</v>
      </c>
      <c r="C2570" s="117" t="s">
        <v>1271</v>
      </c>
      <c r="D2570" s="116" t="s">
        <v>3025</v>
      </c>
      <c r="E2570" s="116" t="s">
        <v>2614</v>
      </c>
      <c r="F2570" s="116" t="s">
        <v>3022</v>
      </c>
      <c r="G2570" s="115" t="s">
        <v>3036</v>
      </c>
      <c r="I2570" s="118" t="s">
        <v>2619</v>
      </c>
    </row>
    <row r="2571" spans="1:9" x14ac:dyDescent="0.2">
      <c r="A2571" s="117" t="s">
        <v>3029</v>
      </c>
      <c r="B2571" s="131" t="s">
        <v>3029</v>
      </c>
      <c r="C2571" s="117" t="s">
        <v>1271</v>
      </c>
      <c r="D2571" s="116" t="s">
        <v>3025</v>
      </c>
      <c r="E2571" s="116" t="s">
        <v>2614</v>
      </c>
      <c r="F2571" s="116" t="s">
        <v>2620</v>
      </c>
      <c r="G2571" s="115" t="s">
        <v>3028</v>
      </c>
      <c r="H2571" s="118" t="s">
        <v>3027</v>
      </c>
      <c r="I2571" s="118" t="s">
        <v>2619</v>
      </c>
    </row>
    <row r="2572" spans="1:9" x14ac:dyDescent="0.2">
      <c r="A2572" s="117" t="s">
        <v>8032</v>
      </c>
      <c r="B2572" s="131" t="s">
        <v>8032</v>
      </c>
      <c r="C2572" s="117" t="s">
        <v>992</v>
      </c>
      <c r="D2572" s="116" t="s">
        <v>6091</v>
      </c>
      <c r="E2572" s="116" t="s">
        <v>3150</v>
      </c>
      <c r="F2572" s="116" t="s">
        <v>8030</v>
      </c>
      <c r="G2572" s="115" t="s">
        <v>8031</v>
      </c>
      <c r="I2572" s="118" t="s">
        <v>2619</v>
      </c>
    </row>
    <row r="2573" spans="1:9" x14ac:dyDescent="0.2">
      <c r="A2573" s="117" t="s">
        <v>11122</v>
      </c>
      <c r="B2573" s="131" t="s">
        <v>11122</v>
      </c>
      <c r="C2573" s="117" t="s">
        <v>1647</v>
      </c>
      <c r="D2573" s="116" t="s">
        <v>11077</v>
      </c>
      <c r="E2573" s="116" t="s">
        <v>2614</v>
      </c>
      <c r="F2573" s="116" t="s">
        <v>3106</v>
      </c>
      <c r="G2573" s="115" t="s">
        <v>11121</v>
      </c>
      <c r="H2573" s="118" t="s">
        <v>11123</v>
      </c>
      <c r="I2573" s="118" t="s">
        <v>2619</v>
      </c>
    </row>
    <row r="2574" spans="1:9" x14ac:dyDescent="0.2">
      <c r="A2574" s="117" t="s">
        <v>7839</v>
      </c>
      <c r="B2574" s="131" t="s">
        <v>7839</v>
      </c>
      <c r="C2574" s="117" t="s">
        <v>992</v>
      </c>
      <c r="D2574" s="116" t="s">
        <v>6091</v>
      </c>
      <c r="E2574" s="116" t="s">
        <v>3150</v>
      </c>
      <c r="F2574" s="116" t="s">
        <v>7837</v>
      </c>
      <c r="G2574" s="115" t="s">
        <v>7838</v>
      </c>
      <c r="H2574" s="118" t="s">
        <v>6097</v>
      </c>
      <c r="I2574" s="118" t="s">
        <v>2619</v>
      </c>
    </row>
    <row r="2575" spans="1:9" x14ac:dyDescent="0.2">
      <c r="A2575" s="117" t="s">
        <v>8157</v>
      </c>
      <c r="B2575" s="131" t="s">
        <v>8157</v>
      </c>
      <c r="C2575" s="117" t="s">
        <v>1030</v>
      </c>
      <c r="D2575" s="116" t="s">
        <v>8143</v>
      </c>
      <c r="E2575" s="116" t="s">
        <v>2614</v>
      </c>
      <c r="F2575" s="116" t="s">
        <v>2656</v>
      </c>
      <c r="G2575" s="115" t="s">
        <v>8156</v>
      </c>
      <c r="H2575" s="118" t="s">
        <v>8151</v>
      </c>
      <c r="I2575" s="118" t="s">
        <v>2619</v>
      </c>
    </row>
    <row r="2576" spans="1:9" x14ac:dyDescent="0.2">
      <c r="A2576" s="117" t="s">
        <v>7112</v>
      </c>
      <c r="B2576" s="131" t="s">
        <v>7112</v>
      </c>
      <c r="C2576" s="117" t="s">
        <v>992</v>
      </c>
      <c r="D2576" s="116" t="s">
        <v>6091</v>
      </c>
      <c r="E2576" s="116" t="s">
        <v>3150</v>
      </c>
      <c r="F2576" s="116" t="s">
        <v>7110</v>
      </c>
      <c r="G2576" s="115" t="s">
        <v>7111</v>
      </c>
      <c r="H2576" s="118" t="s">
        <v>6097</v>
      </c>
      <c r="I2576" s="118" t="s">
        <v>2619</v>
      </c>
    </row>
    <row r="2577" spans="1:9" x14ac:dyDescent="0.2">
      <c r="A2577" s="117" t="s">
        <v>7115</v>
      </c>
      <c r="B2577" s="131" t="s">
        <v>7115</v>
      </c>
      <c r="C2577" s="117" t="s">
        <v>992</v>
      </c>
      <c r="D2577" s="116" t="s">
        <v>6091</v>
      </c>
      <c r="E2577" s="116" t="s">
        <v>3150</v>
      </c>
      <c r="F2577" s="116" t="s">
        <v>7113</v>
      </c>
      <c r="G2577" s="115" t="s">
        <v>7114</v>
      </c>
      <c r="H2577" s="118" t="s">
        <v>6097</v>
      </c>
      <c r="I2577" s="118" t="s">
        <v>2619</v>
      </c>
    </row>
    <row r="2578" spans="1:9" x14ac:dyDescent="0.2">
      <c r="A2578" s="117" t="s">
        <v>6606</v>
      </c>
      <c r="B2578" s="131" t="s">
        <v>6606</v>
      </c>
      <c r="C2578" s="117" t="s">
        <v>992</v>
      </c>
      <c r="D2578" s="116" t="s">
        <v>6091</v>
      </c>
      <c r="E2578" s="116" t="s">
        <v>3150</v>
      </c>
      <c r="F2578" s="116" t="s">
        <v>6604</v>
      </c>
      <c r="G2578" s="115" t="s">
        <v>6605</v>
      </c>
      <c r="H2578" s="118" t="s">
        <v>6097</v>
      </c>
      <c r="I2578" s="118" t="s">
        <v>2619</v>
      </c>
    </row>
    <row r="2579" spans="1:9" x14ac:dyDescent="0.2">
      <c r="A2579" s="117" t="s">
        <v>14041</v>
      </c>
      <c r="B2579" s="131" t="s">
        <v>14041</v>
      </c>
      <c r="C2579" s="117" t="s">
        <v>1272</v>
      </c>
      <c r="D2579" s="116" t="s">
        <v>14040</v>
      </c>
      <c r="E2579" s="116" t="s">
        <v>3415</v>
      </c>
      <c r="F2579" s="116" t="s">
        <v>2615</v>
      </c>
      <c r="G2579" s="115" t="s">
        <v>422</v>
      </c>
      <c r="H2579" s="118" t="s">
        <v>14042</v>
      </c>
      <c r="I2579" s="118" t="s">
        <v>2619</v>
      </c>
    </row>
    <row r="2580" spans="1:9" x14ac:dyDescent="0.2">
      <c r="A2580" s="117" t="s">
        <v>14237</v>
      </c>
      <c r="B2580" s="131" t="s">
        <v>14237</v>
      </c>
      <c r="C2580" s="117" t="s">
        <v>1273</v>
      </c>
      <c r="D2580" s="116" t="s">
        <v>14233</v>
      </c>
      <c r="E2580" s="116" t="s">
        <v>3091</v>
      </c>
      <c r="F2580" s="116" t="s">
        <v>2620</v>
      </c>
      <c r="G2580" s="115" t="s">
        <v>14236</v>
      </c>
      <c r="H2580" s="118" t="s">
        <v>14235</v>
      </c>
      <c r="I2580" s="118" t="s">
        <v>2619</v>
      </c>
    </row>
    <row r="2581" spans="1:9" x14ac:dyDescent="0.2">
      <c r="A2581" s="117" t="s">
        <v>14234</v>
      </c>
      <c r="B2581" s="131" t="s">
        <v>14234</v>
      </c>
      <c r="C2581" s="117" t="s">
        <v>1273</v>
      </c>
      <c r="D2581" s="116" t="s">
        <v>14233</v>
      </c>
      <c r="E2581" s="116" t="s">
        <v>3091</v>
      </c>
      <c r="F2581" s="116" t="s">
        <v>2615</v>
      </c>
      <c r="G2581" s="115" t="s">
        <v>423</v>
      </c>
      <c r="H2581" s="118" t="s">
        <v>14235</v>
      </c>
      <c r="I2581" s="118" t="s">
        <v>2619</v>
      </c>
    </row>
    <row r="2582" spans="1:9" x14ac:dyDescent="0.2">
      <c r="A2582" s="117" t="s">
        <v>12390</v>
      </c>
      <c r="B2582" s="131" t="s">
        <v>12390</v>
      </c>
      <c r="C2582" s="117" t="s">
        <v>1290</v>
      </c>
      <c r="D2582" s="116" t="s">
        <v>12384</v>
      </c>
      <c r="E2582" s="116" t="s">
        <v>3713</v>
      </c>
      <c r="F2582" s="116" t="s">
        <v>2623</v>
      </c>
      <c r="G2582" s="115" t="s">
        <v>12389</v>
      </c>
      <c r="H2582" s="118" t="s">
        <v>12386</v>
      </c>
      <c r="I2582" s="118" t="s">
        <v>2619</v>
      </c>
    </row>
    <row r="2583" spans="1:9" x14ac:dyDescent="0.2">
      <c r="A2583" s="117" t="s">
        <v>12967</v>
      </c>
      <c r="B2583" s="131" t="s">
        <v>12967</v>
      </c>
      <c r="C2583" s="117" t="s">
        <v>1327</v>
      </c>
      <c r="D2583" s="116" t="s">
        <v>12951</v>
      </c>
      <c r="E2583" s="116" t="s">
        <v>2660</v>
      </c>
      <c r="F2583" s="116" t="s">
        <v>2680</v>
      </c>
      <c r="G2583" s="115" t="s">
        <v>12966</v>
      </c>
      <c r="H2583" s="118" t="s">
        <v>12953</v>
      </c>
      <c r="I2583" s="118" t="s">
        <v>2619</v>
      </c>
    </row>
    <row r="2584" spans="1:9" x14ac:dyDescent="0.2">
      <c r="A2584" s="117" t="s">
        <v>9870</v>
      </c>
      <c r="B2584" s="131" t="s">
        <v>9870</v>
      </c>
      <c r="C2584" s="117" t="s">
        <v>1461</v>
      </c>
      <c r="D2584" s="116" t="s">
        <v>9866</v>
      </c>
      <c r="E2584" s="116" t="s">
        <v>3415</v>
      </c>
      <c r="F2584" s="116" t="s">
        <v>2638</v>
      </c>
      <c r="G2584" s="115" t="s">
        <v>9869</v>
      </c>
      <c r="H2584" s="118" t="s">
        <v>9868</v>
      </c>
      <c r="I2584" s="118" t="s">
        <v>2619</v>
      </c>
    </row>
    <row r="2585" spans="1:9" x14ac:dyDescent="0.2">
      <c r="A2585" s="117" t="s">
        <v>10867</v>
      </c>
      <c r="B2585" s="131" t="s">
        <v>10867</v>
      </c>
      <c r="C2585" s="117" t="s">
        <v>1116</v>
      </c>
      <c r="D2585" s="116" t="s">
        <v>10848</v>
      </c>
      <c r="E2585" s="116" t="s">
        <v>2614</v>
      </c>
      <c r="F2585" s="116" t="s">
        <v>3378</v>
      </c>
      <c r="G2585" s="115" t="s">
        <v>10866</v>
      </c>
      <c r="I2585" s="118" t="s">
        <v>2619</v>
      </c>
    </row>
    <row r="2586" spans="1:9" x14ac:dyDescent="0.2">
      <c r="A2586" s="117" t="s">
        <v>8649</v>
      </c>
      <c r="B2586" s="131" t="s">
        <v>8649</v>
      </c>
      <c r="C2586" s="117" t="s">
        <v>1274</v>
      </c>
      <c r="D2586" s="116" t="s">
        <v>8648</v>
      </c>
      <c r="E2586" s="116" t="s">
        <v>3415</v>
      </c>
      <c r="F2586" s="116" t="s">
        <v>2615</v>
      </c>
      <c r="G2586" s="115" t="s">
        <v>424</v>
      </c>
      <c r="H2586" s="118" t="s">
        <v>8650</v>
      </c>
      <c r="I2586" s="118" t="s">
        <v>2619</v>
      </c>
    </row>
    <row r="2587" spans="1:9" x14ac:dyDescent="0.2">
      <c r="A2587" s="117" t="s">
        <v>9662</v>
      </c>
      <c r="B2587" s="131" t="s">
        <v>9662</v>
      </c>
      <c r="C2587" s="117" t="s">
        <v>14384</v>
      </c>
      <c r="D2587" s="116" t="s">
        <v>9640</v>
      </c>
      <c r="E2587" s="116" t="s">
        <v>2614</v>
      </c>
      <c r="F2587" s="116" t="s">
        <v>2734</v>
      </c>
      <c r="G2587" s="115" t="s">
        <v>9661</v>
      </c>
      <c r="H2587" s="118" t="s">
        <v>9646</v>
      </c>
      <c r="I2587" s="118" t="s">
        <v>2619</v>
      </c>
    </row>
    <row r="2588" spans="1:9" x14ac:dyDescent="0.2">
      <c r="A2588" s="117" t="s">
        <v>4192</v>
      </c>
      <c r="B2588" s="131" t="s">
        <v>4192</v>
      </c>
      <c r="C2588" s="117" t="s">
        <v>1393</v>
      </c>
      <c r="D2588" s="116" t="s">
        <v>4174</v>
      </c>
      <c r="E2588" s="116" t="s">
        <v>3415</v>
      </c>
      <c r="F2588" s="116" t="s">
        <v>2644</v>
      </c>
      <c r="G2588" s="115" t="s">
        <v>4191</v>
      </c>
      <c r="I2588" s="118" t="s">
        <v>2619</v>
      </c>
    </row>
    <row r="2589" spans="1:9" x14ac:dyDescent="0.2">
      <c r="A2589" s="117" t="s">
        <v>8929</v>
      </c>
      <c r="B2589" s="131" t="s">
        <v>8929</v>
      </c>
      <c r="C2589" s="117" t="s">
        <v>1015</v>
      </c>
      <c r="D2589" s="116" t="s">
        <v>8909</v>
      </c>
      <c r="E2589" s="116" t="s">
        <v>2614</v>
      </c>
      <c r="F2589" s="116" t="s">
        <v>2656</v>
      </c>
      <c r="G2589" s="115" t="s">
        <v>4191</v>
      </c>
      <c r="H2589" s="118" t="s">
        <v>8911</v>
      </c>
      <c r="I2589" s="118" t="s">
        <v>2619</v>
      </c>
    </row>
    <row r="2590" spans="1:9" x14ac:dyDescent="0.2">
      <c r="A2590" s="117" t="s">
        <v>9465</v>
      </c>
      <c r="B2590" s="131" t="s">
        <v>9465</v>
      </c>
      <c r="C2590" s="117" t="s">
        <v>1291</v>
      </c>
      <c r="D2590" s="116" t="s">
        <v>9454</v>
      </c>
      <c r="E2590" s="116" t="s">
        <v>2614</v>
      </c>
      <c r="F2590" s="116" t="s">
        <v>2656</v>
      </c>
      <c r="G2590" s="115" t="s">
        <v>4191</v>
      </c>
      <c r="H2590" s="118" t="s">
        <v>9456</v>
      </c>
      <c r="I2590" s="118" t="s">
        <v>2619</v>
      </c>
    </row>
    <row r="2591" spans="1:9" x14ac:dyDescent="0.2">
      <c r="A2591" s="117" t="s">
        <v>12997</v>
      </c>
      <c r="B2591" s="131" t="s">
        <v>12997</v>
      </c>
      <c r="C2591" s="117" t="s">
        <v>1507</v>
      </c>
      <c r="D2591" s="116" t="s">
        <v>12981</v>
      </c>
      <c r="E2591" s="116" t="s">
        <v>3150</v>
      </c>
      <c r="F2591" s="116" t="s">
        <v>3112</v>
      </c>
      <c r="G2591" s="115" t="s">
        <v>4191</v>
      </c>
      <c r="H2591" s="118" t="s">
        <v>12986</v>
      </c>
      <c r="I2591" s="118" t="s">
        <v>2619</v>
      </c>
    </row>
    <row r="2592" spans="1:9" x14ac:dyDescent="0.2">
      <c r="A2592" s="117" t="s">
        <v>4997</v>
      </c>
      <c r="B2592" s="131" t="s">
        <v>4997</v>
      </c>
      <c r="C2592" s="117" t="s">
        <v>925</v>
      </c>
      <c r="D2592" s="116" t="s">
        <v>4989</v>
      </c>
      <c r="E2592" s="116" t="s">
        <v>3415</v>
      </c>
      <c r="F2592" s="116" t="s">
        <v>2641</v>
      </c>
      <c r="G2592" s="115" t="s">
        <v>4996</v>
      </c>
      <c r="H2592" s="118" t="s">
        <v>4991</v>
      </c>
      <c r="I2592" s="118" t="s">
        <v>2619</v>
      </c>
    </row>
    <row r="2593" spans="1:9" x14ac:dyDescent="0.2">
      <c r="A2593" s="117" t="s">
        <v>9056</v>
      </c>
      <c r="B2593" s="131" t="s">
        <v>9056</v>
      </c>
      <c r="C2593" s="117" t="s">
        <v>1199</v>
      </c>
      <c r="D2593" s="116" t="s">
        <v>9031</v>
      </c>
      <c r="E2593" s="116" t="s">
        <v>2614</v>
      </c>
      <c r="F2593" s="116" t="s">
        <v>2623</v>
      </c>
      <c r="G2593" s="115" t="s">
        <v>4996</v>
      </c>
      <c r="I2593" s="118" t="s">
        <v>2619</v>
      </c>
    </row>
    <row r="2594" spans="1:9" x14ac:dyDescent="0.2">
      <c r="A2594" s="117" t="s">
        <v>10314</v>
      </c>
      <c r="B2594" s="131" t="s">
        <v>10314</v>
      </c>
      <c r="C2594" s="117" t="s">
        <v>1537</v>
      </c>
      <c r="D2594" s="116" t="s">
        <v>10191</v>
      </c>
      <c r="E2594" s="116" t="s">
        <v>2660</v>
      </c>
      <c r="F2594" s="116" t="s">
        <v>10312</v>
      </c>
      <c r="G2594" s="115" t="s">
        <v>10313</v>
      </c>
      <c r="H2594" s="118" t="s">
        <v>10315</v>
      </c>
      <c r="I2594" s="118" t="s">
        <v>2619</v>
      </c>
    </row>
    <row r="2595" spans="1:9" x14ac:dyDescent="0.2">
      <c r="A2595" s="117" t="s">
        <v>10815</v>
      </c>
      <c r="B2595" s="131" t="s">
        <v>10815</v>
      </c>
      <c r="C2595" s="117" t="s">
        <v>1430</v>
      </c>
      <c r="D2595" s="116" t="s">
        <v>10811</v>
      </c>
      <c r="E2595" s="116" t="s">
        <v>3116</v>
      </c>
      <c r="F2595" s="116" t="s">
        <v>2716</v>
      </c>
      <c r="G2595" s="115" t="s">
        <v>10814</v>
      </c>
      <c r="H2595" s="118" t="s">
        <v>10816</v>
      </c>
      <c r="I2595" s="118" t="s">
        <v>2619</v>
      </c>
    </row>
    <row r="2596" spans="1:9" x14ac:dyDescent="0.2">
      <c r="A2596" s="117" t="s">
        <v>11674</v>
      </c>
      <c r="B2596" s="131" t="s">
        <v>11674</v>
      </c>
      <c r="C2596" s="117" t="s">
        <v>1275</v>
      </c>
      <c r="D2596" s="116" t="s">
        <v>11673</v>
      </c>
      <c r="E2596" s="116" t="s">
        <v>2614</v>
      </c>
      <c r="F2596" s="116" t="s">
        <v>2615</v>
      </c>
      <c r="G2596" s="115" t="s">
        <v>425</v>
      </c>
      <c r="H2596" s="118" t="s">
        <v>11675</v>
      </c>
      <c r="I2596" s="118" t="s">
        <v>2619</v>
      </c>
    </row>
    <row r="2597" spans="1:9" x14ac:dyDescent="0.2">
      <c r="A2597" s="117" t="s">
        <v>11677</v>
      </c>
      <c r="B2597" s="131" t="s">
        <v>11677</v>
      </c>
      <c r="C2597" s="117" t="s">
        <v>1275</v>
      </c>
      <c r="D2597" s="116" t="s">
        <v>11673</v>
      </c>
      <c r="E2597" s="116" t="s">
        <v>2614</v>
      </c>
      <c r="F2597" s="116" t="s">
        <v>2716</v>
      </c>
      <c r="G2597" s="115" t="s">
        <v>11676</v>
      </c>
      <c r="H2597" s="118" t="s">
        <v>11675</v>
      </c>
      <c r="I2597" s="118" t="s">
        <v>2619</v>
      </c>
    </row>
    <row r="2598" spans="1:9" x14ac:dyDescent="0.2">
      <c r="A2598" s="117" t="s">
        <v>11359</v>
      </c>
      <c r="B2598" s="131" t="s">
        <v>11359</v>
      </c>
      <c r="C2598" s="117" t="s">
        <v>1104</v>
      </c>
      <c r="D2598" s="116" t="s">
        <v>11352</v>
      </c>
      <c r="E2598" s="116" t="s">
        <v>3415</v>
      </c>
      <c r="F2598" s="116" t="s">
        <v>2641</v>
      </c>
      <c r="G2598" s="115" t="s">
        <v>11358</v>
      </c>
      <c r="H2598" s="118" t="s">
        <v>11354</v>
      </c>
      <c r="I2598" s="118" t="s">
        <v>2619</v>
      </c>
    </row>
    <row r="2599" spans="1:9" x14ac:dyDescent="0.2">
      <c r="A2599" s="117" t="s">
        <v>10373</v>
      </c>
      <c r="B2599" s="131" t="s">
        <v>10373</v>
      </c>
      <c r="C2599" s="117" t="s">
        <v>885</v>
      </c>
      <c r="D2599" s="116" t="s">
        <v>10357</v>
      </c>
      <c r="E2599" s="116" t="s">
        <v>2660</v>
      </c>
      <c r="F2599" s="116" t="s">
        <v>2653</v>
      </c>
      <c r="G2599" s="115" t="s">
        <v>10372</v>
      </c>
      <c r="H2599" s="118" t="s">
        <v>10374</v>
      </c>
      <c r="I2599" s="118" t="s">
        <v>2619</v>
      </c>
    </row>
    <row r="2600" spans="1:9" x14ac:dyDescent="0.2">
      <c r="A2600" s="117" t="s">
        <v>12154</v>
      </c>
      <c r="B2600" s="131" t="s">
        <v>12154</v>
      </c>
      <c r="C2600" s="117" t="s">
        <v>854</v>
      </c>
      <c r="D2600" s="116" t="s">
        <v>12135</v>
      </c>
      <c r="E2600" s="116" t="s">
        <v>2614</v>
      </c>
      <c r="F2600" s="116" t="s">
        <v>3193</v>
      </c>
      <c r="G2600" s="115" t="s">
        <v>12153</v>
      </c>
      <c r="H2600" s="118" t="s">
        <v>12155</v>
      </c>
      <c r="I2600" s="118" t="s">
        <v>2619</v>
      </c>
    </row>
    <row r="2601" spans="1:9" x14ac:dyDescent="0.2">
      <c r="A2601" s="117" t="s">
        <v>13250</v>
      </c>
      <c r="B2601" s="131" t="s">
        <v>13250</v>
      </c>
      <c r="C2601" s="117" t="s">
        <v>924</v>
      </c>
      <c r="D2601" s="116" t="s">
        <v>13241</v>
      </c>
      <c r="E2601" s="116" t="s">
        <v>2660</v>
      </c>
      <c r="F2601" s="116" t="s">
        <v>2716</v>
      </c>
      <c r="G2601" s="115" t="s">
        <v>13249</v>
      </c>
      <c r="H2601" s="118" t="s">
        <v>13248</v>
      </c>
      <c r="I2601" s="118" t="s">
        <v>2619</v>
      </c>
    </row>
    <row r="2602" spans="1:9" x14ac:dyDescent="0.2">
      <c r="A2602" s="117" t="s">
        <v>13247</v>
      </c>
      <c r="B2602" s="131" t="s">
        <v>13247</v>
      </c>
      <c r="C2602" s="117" t="s">
        <v>924</v>
      </c>
      <c r="D2602" s="116" t="s">
        <v>13241</v>
      </c>
      <c r="E2602" s="116" t="s">
        <v>2660</v>
      </c>
      <c r="F2602" s="116" t="s">
        <v>2638</v>
      </c>
      <c r="G2602" s="115" t="s">
        <v>13246</v>
      </c>
      <c r="H2602" s="118" t="s">
        <v>13248</v>
      </c>
      <c r="I2602" s="118" t="s">
        <v>2619</v>
      </c>
    </row>
    <row r="2603" spans="1:9" x14ac:dyDescent="0.2">
      <c r="A2603" s="117" t="s">
        <v>13245</v>
      </c>
      <c r="B2603" s="131" t="s">
        <v>13245</v>
      </c>
      <c r="C2603" s="117" t="s">
        <v>924</v>
      </c>
      <c r="D2603" s="116" t="s">
        <v>13241</v>
      </c>
      <c r="E2603" s="116" t="s">
        <v>2660</v>
      </c>
      <c r="F2603" s="116" t="s">
        <v>2620</v>
      </c>
      <c r="G2603" s="115" t="s">
        <v>13244</v>
      </c>
      <c r="H2603" s="118" t="s">
        <v>13243</v>
      </c>
      <c r="I2603" s="118" t="s">
        <v>2619</v>
      </c>
    </row>
    <row r="2604" spans="1:9" x14ac:dyDescent="0.2">
      <c r="A2604" s="117" t="s">
        <v>3094</v>
      </c>
      <c r="B2604" s="131" t="s">
        <v>3094</v>
      </c>
      <c r="C2604" s="117" t="s">
        <v>1160</v>
      </c>
      <c r="D2604" s="116" t="s">
        <v>3084</v>
      </c>
      <c r="E2604" s="116" t="s">
        <v>2660</v>
      </c>
      <c r="F2604" s="116" t="s">
        <v>2734</v>
      </c>
      <c r="G2604" s="115" t="s">
        <v>3093</v>
      </c>
      <c r="I2604" s="118" t="s">
        <v>2619</v>
      </c>
    </row>
    <row r="2605" spans="1:9" x14ac:dyDescent="0.2">
      <c r="A2605" s="117" t="s">
        <v>7118</v>
      </c>
      <c r="B2605" s="131" t="s">
        <v>7118</v>
      </c>
      <c r="C2605" s="117" t="s">
        <v>992</v>
      </c>
      <c r="D2605" s="116" t="s">
        <v>6091</v>
      </c>
      <c r="E2605" s="116" t="s">
        <v>3150</v>
      </c>
      <c r="F2605" s="116" t="s">
        <v>7116</v>
      </c>
      <c r="G2605" s="115" t="s">
        <v>7117</v>
      </c>
      <c r="H2605" s="118" t="s">
        <v>6097</v>
      </c>
      <c r="I2605" s="118" t="s">
        <v>2619</v>
      </c>
    </row>
    <row r="2606" spans="1:9" x14ac:dyDescent="0.2">
      <c r="A2606" s="117" t="s">
        <v>5587</v>
      </c>
      <c r="B2606" s="131" t="s">
        <v>5587</v>
      </c>
      <c r="C2606" s="117" t="s">
        <v>869</v>
      </c>
      <c r="D2606" s="116" t="s">
        <v>5579</v>
      </c>
      <c r="E2606" s="116" t="s">
        <v>2614</v>
      </c>
      <c r="F2606" s="116" t="s">
        <v>2669</v>
      </c>
      <c r="G2606" s="115" t="s">
        <v>5586</v>
      </c>
      <c r="H2606" s="118" t="s">
        <v>5581</v>
      </c>
      <c r="I2606" s="118" t="s">
        <v>2619</v>
      </c>
    </row>
    <row r="2607" spans="1:9" x14ac:dyDescent="0.2">
      <c r="A2607" s="117" t="s">
        <v>7121</v>
      </c>
      <c r="B2607" s="131" t="s">
        <v>7121</v>
      </c>
      <c r="C2607" s="117" t="s">
        <v>992</v>
      </c>
      <c r="D2607" s="116" t="s">
        <v>6091</v>
      </c>
      <c r="E2607" s="116" t="s">
        <v>3150</v>
      </c>
      <c r="F2607" s="116" t="s">
        <v>7119</v>
      </c>
      <c r="G2607" s="115" t="s">
        <v>7120</v>
      </c>
      <c r="H2607" s="118" t="s">
        <v>6097</v>
      </c>
      <c r="I2607" s="118" t="s">
        <v>2619</v>
      </c>
    </row>
    <row r="2608" spans="1:9" x14ac:dyDescent="0.2">
      <c r="A2608" s="117" t="s">
        <v>8930</v>
      </c>
      <c r="B2608" s="131" t="s">
        <v>8930</v>
      </c>
      <c r="C2608" s="117" t="s">
        <v>1015</v>
      </c>
      <c r="D2608" s="116" t="s">
        <v>8909</v>
      </c>
      <c r="E2608" s="116" t="s">
        <v>2614</v>
      </c>
      <c r="F2608" s="116" t="s">
        <v>2644</v>
      </c>
      <c r="G2608" s="115" t="s">
        <v>7120</v>
      </c>
      <c r="H2608" s="118" t="s">
        <v>8911</v>
      </c>
      <c r="I2608" s="118" t="s">
        <v>2619</v>
      </c>
    </row>
    <row r="2609" spans="1:9" x14ac:dyDescent="0.2">
      <c r="A2609" s="117" t="s">
        <v>13758</v>
      </c>
      <c r="B2609" s="131" t="s">
        <v>13758</v>
      </c>
      <c r="C2609" s="117" t="s">
        <v>1276</v>
      </c>
      <c r="D2609" s="116" t="s">
        <v>13757</v>
      </c>
      <c r="E2609" s="116" t="s">
        <v>2614</v>
      </c>
      <c r="F2609" s="116" t="s">
        <v>2615</v>
      </c>
      <c r="G2609" s="115" t="s">
        <v>426</v>
      </c>
      <c r="H2609" s="118" t="s">
        <v>13759</v>
      </c>
      <c r="I2609" s="118" t="s">
        <v>2619</v>
      </c>
    </row>
    <row r="2610" spans="1:9" x14ac:dyDescent="0.2">
      <c r="A2610" s="117" t="s">
        <v>13763</v>
      </c>
      <c r="B2610" s="131" t="s">
        <v>13763</v>
      </c>
      <c r="C2610" s="117" t="s">
        <v>1276</v>
      </c>
      <c r="D2610" s="116" t="s">
        <v>13757</v>
      </c>
      <c r="E2610" s="116" t="s">
        <v>2614</v>
      </c>
      <c r="F2610" s="116" t="s">
        <v>2641</v>
      </c>
      <c r="G2610" s="115" t="s">
        <v>13762</v>
      </c>
      <c r="H2610" s="118" t="s">
        <v>13759</v>
      </c>
      <c r="I2610" s="118" t="s">
        <v>2619</v>
      </c>
    </row>
    <row r="2611" spans="1:9" x14ac:dyDescent="0.2">
      <c r="A2611" s="117" t="s">
        <v>13761</v>
      </c>
      <c r="B2611" s="131" t="s">
        <v>13761</v>
      </c>
      <c r="C2611" s="117" t="s">
        <v>1276</v>
      </c>
      <c r="D2611" s="116" t="s">
        <v>13757</v>
      </c>
      <c r="E2611" s="116" t="s">
        <v>2614</v>
      </c>
      <c r="F2611" s="116" t="s">
        <v>2620</v>
      </c>
      <c r="G2611" s="115" t="s">
        <v>13760</v>
      </c>
      <c r="H2611" s="118" t="s">
        <v>13759</v>
      </c>
      <c r="I2611" s="118" t="s">
        <v>2619</v>
      </c>
    </row>
    <row r="2612" spans="1:9" x14ac:dyDescent="0.2">
      <c r="A2612" s="117" t="s">
        <v>10276</v>
      </c>
      <c r="B2612" s="131" t="s">
        <v>10276</v>
      </c>
      <c r="C2612" s="117" t="s">
        <v>1537</v>
      </c>
      <c r="D2612" s="116" t="s">
        <v>10191</v>
      </c>
      <c r="E2612" s="116" t="s">
        <v>2660</v>
      </c>
      <c r="F2612" s="116" t="s">
        <v>9096</v>
      </c>
      <c r="G2612" s="115" t="s">
        <v>10275</v>
      </c>
      <c r="H2612" s="118" t="s">
        <v>10277</v>
      </c>
      <c r="I2612" s="118" t="s">
        <v>2619</v>
      </c>
    </row>
    <row r="2613" spans="1:9" x14ac:dyDescent="0.2">
      <c r="A2613" s="117" t="s">
        <v>7085</v>
      </c>
      <c r="B2613" s="131" t="s">
        <v>7085</v>
      </c>
      <c r="C2613" s="117" t="s">
        <v>992</v>
      </c>
      <c r="D2613" s="116" t="s">
        <v>6091</v>
      </c>
      <c r="E2613" s="116" t="s">
        <v>3150</v>
      </c>
      <c r="F2613" s="116" t="s">
        <v>7083</v>
      </c>
      <c r="G2613" s="115" t="s">
        <v>7084</v>
      </c>
      <c r="H2613" s="118" t="s">
        <v>6097</v>
      </c>
      <c r="I2613" s="118" t="s">
        <v>2619</v>
      </c>
    </row>
    <row r="2614" spans="1:9" x14ac:dyDescent="0.2">
      <c r="A2614" s="117" t="s">
        <v>5426</v>
      </c>
      <c r="B2614" s="131" t="s">
        <v>5426</v>
      </c>
      <c r="C2614" s="117" t="s">
        <v>1277</v>
      </c>
      <c r="D2614" s="116" t="s">
        <v>5425</v>
      </c>
      <c r="E2614" s="116" t="s">
        <v>3116</v>
      </c>
      <c r="F2614" s="116" t="s">
        <v>2615</v>
      </c>
      <c r="G2614" s="115" t="s">
        <v>427</v>
      </c>
      <c r="H2614" s="118" t="s">
        <v>5427</v>
      </c>
      <c r="I2614" s="118" t="s">
        <v>2619</v>
      </c>
    </row>
    <row r="2615" spans="1:9" x14ac:dyDescent="0.2">
      <c r="A2615" s="117" t="s">
        <v>5429</v>
      </c>
      <c r="B2615" s="131" t="s">
        <v>5429</v>
      </c>
      <c r="C2615" s="117" t="s">
        <v>1277</v>
      </c>
      <c r="D2615" s="116" t="s">
        <v>5425</v>
      </c>
      <c r="E2615" s="116" t="s">
        <v>3116</v>
      </c>
      <c r="F2615" s="116" t="s">
        <v>2716</v>
      </c>
      <c r="G2615" s="115" t="s">
        <v>5428</v>
      </c>
      <c r="H2615" s="118" t="s">
        <v>5427</v>
      </c>
      <c r="I2615" s="118" t="s">
        <v>2619</v>
      </c>
    </row>
    <row r="2616" spans="1:9" x14ac:dyDescent="0.2">
      <c r="A2616" s="117" t="s">
        <v>14056</v>
      </c>
      <c r="B2616" s="131" t="s">
        <v>14056</v>
      </c>
      <c r="C2616" s="117" t="s">
        <v>1664</v>
      </c>
      <c r="D2616" s="116" t="s">
        <v>14047</v>
      </c>
      <c r="E2616" s="116" t="s">
        <v>3415</v>
      </c>
      <c r="F2616" s="116" t="s">
        <v>2734</v>
      </c>
      <c r="G2616" s="115" t="s">
        <v>14055</v>
      </c>
      <c r="H2616" s="118" t="s">
        <v>14049</v>
      </c>
      <c r="I2616" s="118" t="s">
        <v>2619</v>
      </c>
    </row>
    <row r="2617" spans="1:9" x14ac:dyDescent="0.2">
      <c r="A2617" s="117" t="s">
        <v>12287</v>
      </c>
      <c r="B2617" s="131" t="s">
        <v>12287</v>
      </c>
      <c r="C2617" s="117" t="s">
        <v>1013</v>
      </c>
      <c r="D2617" s="116" t="s">
        <v>12283</v>
      </c>
      <c r="E2617" s="116" t="s">
        <v>3116</v>
      </c>
      <c r="F2617" s="116" t="s">
        <v>3470</v>
      </c>
      <c r="G2617" s="115" t="s">
        <v>12286</v>
      </c>
      <c r="H2617" s="118" t="s">
        <v>12288</v>
      </c>
      <c r="I2617" s="118" t="s">
        <v>2619</v>
      </c>
    </row>
    <row r="2618" spans="1:9" x14ac:dyDescent="0.2">
      <c r="A2618" s="117" t="s">
        <v>4463</v>
      </c>
      <c r="B2618" s="131" t="s">
        <v>4463</v>
      </c>
      <c r="C2618" s="117" t="s">
        <v>931</v>
      </c>
      <c r="D2618" s="116" t="s">
        <v>4457</v>
      </c>
      <c r="E2618" s="116" t="s">
        <v>3415</v>
      </c>
      <c r="F2618" s="116" t="s">
        <v>2716</v>
      </c>
      <c r="G2618" s="115" t="s">
        <v>4462</v>
      </c>
      <c r="H2618" s="118" t="s">
        <v>4459</v>
      </c>
      <c r="I2618" s="118" t="s">
        <v>2619</v>
      </c>
    </row>
    <row r="2619" spans="1:9" x14ac:dyDescent="0.2">
      <c r="A2619" s="117" t="s">
        <v>13953</v>
      </c>
      <c r="B2619" s="131" t="s">
        <v>13953</v>
      </c>
      <c r="C2619" s="117" t="s">
        <v>1184</v>
      </c>
      <c r="D2619" s="116" t="s">
        <v>13943</v>
      </c>
      <c r="E2619" s="116" t="s">
        <v>3116</v>
      </c>
      <c r="F2619" s="116" t="s">
        <v>2653</v>
      </c>
      <c r="G2619" s="115" t="s">
        <v>13952</v>
      </c>
      <c r="H2619" s="118" t="s">
        <v>13945</v>
      </c>
      <c r="I2619" s="118" t="s">
        <v>2619</v>
      </c>
    </row>
    <row r="2620" spans="1:9" x14ac:dyDescent="0.2">
      <c r="A2620" s="117" t="s">
        <v>9982</v>
      </c>
      <c r="B2620" s="131" t="s">
        <v>9982</v>
      </c>
      <c r="C2620" s="117" t="s">
        <v>1223</v>
      </c>
      <c r="D2620" s="116" t="s">
        <v>9967</v>
      </c>
      <c r="E2620" s="116" t="s">
        <v>2614</v>
      </c>
      <c r="F2620" s="116" t="s">
        <v>4086</v>
      </c>
      <c r="G2620" s="115" t="s">
        <v>9981</v>
      </c>
      <c r="H2620" s="118" t="s">
        <v>9969</v>
      </c>
      <c r="I2620" s="118" t="s">
        <v>2619</v>
      </c>
    </row>
    <row r="2621" spans="1:9" x14ac:dyDescent="0.2">
      <c r="A2621" s="117" t="s">
        <v>8190</v>
      </c>
      <c r="B2621" s="131" t="s">
        <v>8190</v>
      </c>
      <c r="C2621" s="117" t="s">
        <v>1527</v>
      </c>
      <c r="D2621" s="116" t="s">
        <v>8182</v>
      </c>
      <c r="E2621" s="116" t="s">
        <v>2614</v>
      </c>
      <c r="F2621" s="116" t="s">
        <v>2641</v>
      </c>
      <c r="G2621" s="115" t="s">
        <v>8189</v>
      </c>
      <c r="H2621" s="118" t="s">
        <v>8184</v>
      </c>
      <c r="I2621" s="118" t="s">
        <v>2619</v>
      </c>
    </row>
    <row r="2622" spans="1:9" x14ac:dyDescent="0.2">
      <c r="A2622" s="117" t="s">
        <v>14009</v>
      </c>
      <c r="B2622" s="131" t="s">
        <v>14009</v>
      </c>
      <c r="C2622" s="117" t="s">
        <v>1214</v>
      </c>
      <c r="D2622" s="116" t="s">
        <v>13973</v>
      </c>
      <c r="E2622" s="116" t="s">
        <v>3334</v>
      </c>
      <c r="F2622" s="116" t="s">
        <v>9096</v>
      </c>
      <c r="G2622" s="115" t="s">
        <v>14008</v>
      </c>
      <c r="H2622" s="118" t="s">
        <v>13975</v>
      </c>
      <c r="I2622" s="118" t="s">
        <v>2619</v>
      </c>
    </row>
    <row r="2623" spans="1:9" x14ac:dyDescent="0.2">
      <c r="A2623" s="117" t="s">
        <v>3520</v>
      </c>
      <c r="B2623" s="131" t="s">
        <v>3520</v>
      </c>
      <c r="C2623" s="117" t="s">
        <v>1137</v>
      </c>
      <c r="D2623" s="116" t="s">
        <v>3506</v>
      </c>
      <c r="E2623" s="116" t="s">
        <v>3116</v>
      </c>
      <c r="F2623" s="116" t="s">
        <v>2669</v>
      </c>
      <c r="G2623" s="115" t="s">
        <v>3519</v>
      </c>
      <c r="H2623" s="118" t="s">
        <v>3508</v>
      </c>
      <c r="I2623" s="118" t="s">
        <v>2619</v>
      </c>
    </row>
    <row r="2624" spans="1:9" x14ac:dyDescent="0.2">
      <c r="A2624" s="117" t="s">
        <v>7123</v>
      </c>
      <c r="B2624" s="131" t="s">
        <v>7123</v>
      </c>
      <c r="C2624" s="117" t="s">
        <v>992</v>
      </c>
      <c r="D2624" s="116" t="s">
        <v>6091</v>
      </c>
      <c r="E2624" s="116" t="s">
        <v>3150</v>
      </c>
      <c r="F2624" s="116" t="s">
        <v>7122</v>
      </c>
      <c r="G2624" s="115" t="s">
        <v>3519</v>
      </c>
      <c r="H2624" s="118" t="s">
        <v>6097</v>
      </c>
      <c r="I2624" s="118" t="s">
        <v>2619</v>
      </c>
    </row>
    <row r="2625" spans="1:9" x14ac:dyDescent="0.2">
      <c r="A2625" s="117" t="s">
        <v>11125</v>
      </c>
      <c r="B2625" s="131" t="s">
        <v>11125</v>
      </c>
      <c r="C2625" s="117" t="s">
        <v>1647</v>
      </c>
      <c r="D2625" s="116" t="s">
        <v>11077</v>
      </c>
      <c r="E2625" s="116" t="s">
        <v>2614</v>
      </c>
      <c r="F2625" s="116" t="s">
        <v>3109</v>
      </c>
      <c r="G2625" s="115" t="s">
        <v>11124</v>
      </c>
      <c r="H2625" s="118" t="s">
        <v>11126</v>
      </c>
      <c r="I2625" s="118" t="s">
        <v>2619</v>
      </c>
    </row>
    <row r="2626" spans="1:9" x14ac:dyDescent="0.2">
      <c r="A2626" s="117" t="s">
        <v>4295</v>
      </c>
      <c r="B2626" s="131" t="s">
        <v>4295</v>
      </c>
      <c r="C2626" s="117" t="s">
        <v>1278</v>
      </c>
      <c r="D2626" s="116" t="s">
        <v>4294</v>
      </c>
      <c r="E2626" s="116" t="s">
        <v>3415</v>
      </c>
      <c r="F2626" s="116" t="s">
        <v>2615</v>
      </c>
      <c r="G2626" s="115" t="s">
        <v>428</v>
      </c>
      <c r="H2626" s="118" t="s">
        <v>4296</v>
      </c>
      <c r="I2626" s="118" t="s">
        <v>2619</v>
      </c>
    </row>
    <row r="2627" spans="1:9" x14ac:dyDescent="0.2">
      <c r="A2627" s="117" t="s">
        <v>4372</v>
      </c>
      <c r="B2627" s="131" t="s">
        <v>4372</v>
      </c>
      <c r="C2627" s="117" t="s">
        <v>1279</v>
      </c>
      <c r="D2627" s="116" t="s">
        <v>4369</v>
      </c>
      <c r="E2627" s="116" t="s">
        <v>3091</v>
      </c>
      <c r="F2627" s="116" t="s">
        <v>2620</v>
      </c>
      <c r="G2627" s="115" t="s">
        <v>4371</v>
      </c>
      <c r="H2627" s="118" t="s">
        <v>4373</v>
      </c>
      <c r="I2627" s="118" t="s">
        <v>2619</v>
      </c>
    </row>
    <row r="2628" spans="1:9" x14ac:dyDescent="0.2">
      <c r="A2628" s="117" t="s">
        <v>4370</v>
      </c>
      <c r="B2628" s="131" t="s">
        <v>4370</v>
      </c>
      <c r="C2628" s="117" t="s">
        <v>1279</v>
      </c>
      <c r="D2628" s="116" t="s">
        <v>4369</v>
      </c>
      <c r="E2628" s="116" t="s">
        <v>3091</v>
      </c>
      <c r="F2628" s="116" t="s">
        <v>2615</v>
      </c>
      <c r="G2628" s="115" t="s">
        <v>429</v>
      </c>
      <c r="I2628" s="118" t="s">
        <v>2619</v>
      </c>
    </row>
    <row r="2629" spans="1:9" x14ac:dyDescent="0.2">
      <c r="A2629" s="117" t="s">
        <v>13987</v>
      </c>
      <c r="B2629" s="131" t="s">
        <v>13987</v>
      </c>
      <c r="C2629" s="117" t="s">
        <v>1214</v>
      </c>
      <c r="D2629" s="116" t="s">
        <v>13973</v>
      </c>
      <c r="E2629" s="116" t="s">
        <v>3334</v>
      </c>
      <c r="F2629" s="116" t="s">
        <v>2623</v>
      </c>
      <c r="G2629" s="115" t="s">
        <v>13986</v>
      </c>
      <c r="H2629" s="118" t="s">
        <v>13975</v>
      </c>
      <c r="I2629" s="118" t="s">
        <v>2619</v>
      </c>
    </row>
    <row r="2630" spans="1:9" x14ac:dyDescent="0.2">
      <c r="A2630" s="117" t="s">
        <v>5389</v>
      </c>
      <c r="B2630" s="131" t="s">
        <v>5389</v>
      </c>
      <c r="C2630" s="117" t="s">
        <v>1624</v>
      </c>
      <c r="D2630" s="116" t="s">
        <v>5381</v>
      </c>
      <c r="E2630" s="116" t="s">
        <v>2660</v>
      </c>
      <c r="F2630" s="116" t="s">
        <v>2669</v>
      </c>
      <c r="G2630" s="115" t="s">
        <v>5388</v>
      </c>
      <c r="H2630" s="118" t="s">
        <v>5383</v>
      </c>
      <c r="I2630" s="118" t="s">
        <v>2619</v>
      </c>
    </row>
    <row r="2631" spans="1:9" x14ac:dyDescent="0.2">
      <c r="A2631" s="117" t="s">
        <v>10456</v>
      </c>
      <c r="B2631" s="131" t="s">
        <v>10456</v>
      </c>
      <c r="C2631" s="117" t="s">
        <v>876</v>
      </c>
      <c r="D2631" s="116" t="s">
        <v>10424</v>
      </c>
      <c r="E2631" s="116" t="s">
        <v>2660</v>
      </c>
      <c r="F2631" s="116" t="s">
        <v>3109</v>
      </c>
      <c r="G2631" s="115" t="s">
        <v>10455</v>
      </c>
      <c r="H2631" s="118" t="s">
        <v>10426</v>
      </c>
      <c r="I2631" s="118" t="s">
        <v>2619</v>
      </c>
    </row>
    <row r="2632" spans="1:9" x14ac:dyDescent="0.2">
      <c r="A2632" s="117" t="s">
        <v>10847</v>
      </c>
      <c r="B2632" s="131" t="s">
        <v>10847</v>
      </c>
      <c r="C2632" s="117" t="s">
        <v>1228</v>
      </c>
      <c r="D2632" s="116" t="s">
        <v>10838</v>
      </c>
      <c r="E2632" s="116" t="s">
        <v>2614</v>
      </c>
      <c r="F2632" s="116" t="s">
        <v>2623</v>
      </c>
      <c r="G2632" s="115" t="s">
        <v>10846</v>
      </c>
      <c r="H2632" s="118" t="s">
        <v>10843</v>
      </c>
      <c r="I2632" s="118" t="s">
        <v>2619</v>
      </c>
    </row>
    <row r="2633" spans="1:9" x14ac:dyDescent="0.2">
      <c r="A2633" s="117" t="s">
        <v>9824</v>
      </c>
      <c r="B2633" s="131" t="s">
        <v>9824</v>
      </c>
      <c r="C2633" s="117" t="s">
        <v>1280</v>
      </c>
      <c r="D2633" s="116" t="s">
        <v>9812</v>
      </c>
      <c r="E2633" s="116" t="s">
        <v>2614</v>
      </c>
      <c r="F2633" s="116" t="s">
        <v>3022</v>
      </c>
      <c r="G2633" s="115" t="s">
        <v>9823</v>
      </c>
      <c r="I2633" s="118" t="s">
        <v>2619</v>
      </c>
    </row>
    <row r="2634" spans="1:9" x14ac:dyDescent="0.2">
      <c r="A2634" s="117" t="s">
        <v>11778</v>
      </c>
      <c r="B2634" s="131" t="s">
        <v>11778</v>
      </c>
      <c r="C2634" s="117" t="s">
        <v>1026</v>
      </c>
      <c r="D2634" s="116" t="s">
        <v>11771</v>
      </c>
      <c r="E2634" s="116" t="s">
        <v>3150</v>
      </c>
      <c r="F2634" s="116" t="s">
        <v>11776</v>
      </c>
      <c r="G2634" s="115" t="s">
        <v>11777</v>
      </c>
      <c r="H2634" s="118" t="s">
        <v>11773</v>
      </c>
      <c r="I2634" s="118" t="s">
        <v>2619</v>
      </c>
    </row>
    <row r="2635" spans="1:9" x14ac:dyDescent="0.2">
      <c r="A2635" s="117" t="s">
        <v>3615</v>
      </c>
      <c r="B2635" s="131" t="s">
        <v>3615</v>
      </c>
      <c r="C2635" s="117" t="s">
        <v>1532</v>
      </c>
      <c r="D2635" s="116" t="s">
        <v>3574</v>
      </c>
      <c r="E2635" s="116" t="s">
        <v>3116</v>
      </c>
      <c r="F2635" s="116" t="s">
        <v>3183</v>
      </c>
      <c r="G2635" s="115" t="s">
        <v>3614</v>
      </c>
      <c r="H2635" s="118" t="s">
        <v>3576</v>
      </c>
      <c r="I2635" s="118" t="s">
        <v>2619</v>
      </c>
    </row>
    <row r="2636" spans="1:9" x14ac:dyDescent="0.2">
      <c r="A2636" s="117" t="s">
        <v>3419</v>
      </c>
      <c r="B2636" s="131" t="s">
        <v>3419</v>
      </c>
      <c r="C2636" s="117" t="s">
        <v>1465</v>
      </c>
      <c r="D2636" s="116" t="s">
        <v>3414</v>
      </c>
      <c r="E2636" s="116" t="s">
        <v>3415</v>
      </c>
      <c r="F2636" s="116" t="s">
        <v>2694</v>
      </c>
      <c r="G2636" s="115" t="s">
        <v>3418</v>
      </c>
      <c r="H2636" s="118" t="s">
        <v>3417</v>
      </c>
      <c r="I2636" s="118" t="s">
        <v>2619</v>
      </c>
    </row>
    <row r="2637" spans="1:9" x14ac:dyDescent="0.2">
      <c r="A2637" s="117" t="s">
        <v>4060</v>
      </c>
      <c r="B2637" s="131" t="s">
        <v>4060</v>
      </c>
      <c r="C2637" s="117" t="s">
        <v>900</v>
      </c>
      <c r="D2637" s="116" t="s">
        <v>4057</v>
      </c>
      <c r="E2637" s="116" t="s">
        <v>3415</v>
      </c>
      <c r="F2637" s="116" t="s">
        <v>2886</v>
      </c>
      <c r="G2637" s="115" t="s">
        <v>3418</v>
      </c>
      <c r="H2637" s="118" t="s">
        <v>4061</v>
      </c>
      <c r="I2637" s="118" t="s">
        <v>2619</v>
      </c>
    </row>
    <row r="2638" spans="1:9" x14ac:dyDescent="0.2">
      <c r="A2638" s="117" t="s">
        <v>3108</v>
      </c>
      <c r="B2638" s="131" t="s">
        <v>3108</v>
      </c>
      <c r="C2638" s="117" t="s">
        <v>1160</v>
      </c>
      <c r="D2638" s="116" t="s">
        <v>3084</v>
      </c>
      <c r="E2638" s="116" t="s">
        <v>2660</v>
      </c>
      <c r="F2638" s="116" t="s">
        <v>3106</v>
      </c>
      <c r="G2638" s="115" t="s">
        <v>3107</v>
      </c>
      <c r="H2638" s="118" t="s">
        <v>3086</v>
      </c>
      <c r="I2638" s="118" t="s">
        <v>2619</v>
      </c>
    </row>
    <row r="2639" spans="1:9" x14ac:dyDescent="0.2">
      <c r="A2639" s="117" t="s">
        <v>12379</v>
      </c>
      <c r="B2639" s="131" t="s">
        <v>12379</v>
      </c>
      <c r="C2639" s="117" t="s">
        <v>1192</v>
      </c>
      <c r="D2639" s="116" t="s">
        <v>12362</v>
      </c>
      <c r="E2639" s="116" t="s">
        <v>2660</v>
      </c>
      <c r="F2639" s="116" t="s">
        <v>2653</v>
      </c>
      <c r="G2639" s="115" t="s">
        <v>12378</v>
      </c>
      <c r="H2639" s="118" t="s">
        <v>12364</v>
      </c>
      <c r="I2639" s="118" t="s">
        <v>2619</v>
      </c>
    </row>
    <row r="2640" spans="1:9" x14ac:dyDescent="0.2">
      <c r="A2640" s="117" t="s">
        <v>9813</v>
      </c>
      <c r="B2640" s="131" t="s">
        <v>9813</v>
      </c>
      <c r="C2640" s="117" t="s">
        <v>1280</v>
      </c>
      <c r="D2640" s="116" t="s">
        <v>9812</v>
      </c>
      <c r="E2640" s="116" t="s">
        <v>2614</v>
      </c>
      <c r="F2640" s="116" t="s">
        <v>2615</v>
      </c>
      <c r="G2640" s="115" t="s">
        <v>430</v>
      </c>
      <c r="H2640" s="118" t="s">
        <v>9814</v>
      </c>
      <c r="I2640" s="118" t="s">
        <v>2619</v>
      </c>
    </row>
    <row r="2641" spans="1:9" x14ac:dyDescent="0.2">
      <c r="A2641" s="117" t="s">
        <v>9818</v>
      </c>
      <c r="B2641" s="131" t="s">
        <v>9818</v>
      </c>
      <c r="C2641" s="117" t="s">
        <v>1280</v>
      </c>
      <c r="D2641" s="116" t="s">
        <v>9812</v>
      </c>
      <c r="E2641" s="116" t="s">
        <v>2614</v>
      </c>
      <c r="F2641" s="116" t="s">
        <v>2638</v>
      </c>
      <c r="G2641" s="115" t="s">
        <v>9817</v>
      </c>
      <c r="I2641" s="118" t="s">
        <v>2619</v>
      </c>
    </row>
    <row r="2642" spans="1:9" x14ac:dyDescent="0.2">
      <c r="A2642" s="117" t="s">
        <v>9816</v>
      </c>
      <c r="B2642" s="131" t="s">
        <v>9816</v>
      </c>
      <c r="C2642" s="117" t="s">
        <v>1280</v>
      </c>
      <c r="D2642" s="116" t="s">
        <v>9812</v>
      </c>
      <c r="E2642" s="116" t="s">
        <v>2614</v>
      </c>
      <c r="F2642" s="116" t="s">
        <v>2620</v>
      </c>
      <c r="G2642" s="115" t="s">
        <v>9815</v>
      </c>
      <c r="H2642" s="118" t="s">
        <v>9814</v>
      </c>
      <c r="I2642" s="118" t="s">
        <v>2619</v>
      </c>
    </row>
    <row r="2643" spans="1:9" x14ac:dyDescent="0.2">
      <c r="A2643" s="117" t="s">
        <v>4469</v>
      </c>
      <c r="B2643" s="131" t="s">
        <v>4469</v>
      </c>
      <c r="C2643" s="117" t="s">
        <v>931</v>
      </c>
      <c r="D2643" s="116" t="s">
        <v>4457</v>
      </c>
      <c r="E2643" s="116" t="s">
        <v>3415</v>
      </c>
      <c r="F2643" s="116" t="s">
        <v>2653</v>
      </c>
      <c r="G2643" s="115" t="s">
        <v>4468</v>
      </c>
      <c r="H2643" s="118" t="s">
        <v>4459</v>
      </c>
      <c r="I2643" s="118" t="s">
        <v>2619</v>
      </c>
    </row>
    <row r="2644" spans="1:9" x14ac:dyDescent="0.2">
      <c r="A2644" s="117" t="s">
        <v>7769</v>
      </c>
      <c r="B2644" s="131" t="s">
        <v>7769</v>
      </c>
      <c r="C2644" s="117" t="s">
        <v>992</v>
      </c>
      <c r="D2644" s="116" t="s">
        <v>6091</v>
      </c>
      <c r="E2644" s="116" t="s">
        <v>3150</v>
      </c>
      <c r="F2644" s="116" t="s">
        <v>7767</v>
      </c>
      <c r="G2644" s="115" t="s">
        <v>7768</v>
      </c>
      <c r="H2644" s="118" t="s">
        <v>6097</v>
      </c>
      <c r="I2644" s="118" t="s">
        <v>2619</v>
      </c>
    </row>
    <row r="2645" spans="1:9" x14ac:dyDescent="0.2">
      <c r="A2645" s="117" t="s">
        <v>12072</v>
      </c>
      <c r="B2645" s="131" t="s">
        <v>12072</v>
      </c>
      <c r="C2645" s="117" t="s">
        <v>1066</v>
      </c>
      <c r="D2645" s="116" t="s">
        <v>12036</v>
      </c>
      <c r="E2645" s="116" t="s">
        <v>2614</v>
      </c>
      <c r="F2645" s="116" t="s">
        <v>2708</v>
      </c>
      <c r="G2645" s="115" t="s">
        <v>12071</v>
      </c>
      <c r="I2645" s="118" t="s">
        <v>2619</v>
      </c>
    </row>
    <row r="2646" spans="1:9" x14ac:dyDescent="0.2">
      <c r="A2646" s="117" t="s">
        <v>12168</v>
      </c>
      <c r="B2646" s="131" t="s">
        <v>12168</v>
      </c>
      <c r="C2646" s="117" t="s">
        <v>1281</v>
      </c>
      <c r="D2646" s="116" t="s">
        <v>12167</v>
      </c>
      <c r="E2646" s="116" t="s">
        <v>2614</v>
      </c>
      <c r="F2646" s="116" t="s">
        <v>2615</v>
      </c>
      <c r="G2646" s="115" t="s">
        <v>431</v>
      </c>
      <c r="H2646" s="118" t="s">
        <v>12169</v>
      </c>
      <c r="I2646" s="118" t="s">
        <v>2619</v>
      </c>
    </row>
    <row r="2647" spans="1:9" x14ac:dyDescent="0.2">
      <c r="A2647" s="117" t="s">
        <v>3839</v>
      </c>
      <c r="B2647" s="131" t="s">
        <v>3839</v>
      </c>
      <c r="C2647" s="117" t="s">
        <v>1551</v>
      </c>
      <c r="D2647" s="116" t="s">
        <v>3831</v>
      </c>
      <c r="E2647" s="116" t="s">
        <v>3415</v>
      </c>
      <c r="F2647" s="116" t="s">
        <v>2669</v>
      </c>
      <c r="G2647" s="115" t="s">
        <v>3838</v>
      </c>
      <c r="H2647" s="118" t="s">
        <v>3833</v>
      </c>
      <c r="I2647" s="118" t="s">
        <v>2619</v>
      </c>
    </row>
    <row r="2648" spans="1:9" x14ac:dyDescent="0.2">
      <c r="A2648" s="117" t="s">
        <v>7125</v>
      </c>
      <c r="B2648" s="131" t="s">
        <v>7125</v>
      </c>
      <c r="C2648" s="117" t="s">
        <v>992</v>
      </c>
      <c r="D2648" s="116" t="s">
        <v>6091</v>
      </c>
      <c r="E2648" s="116" t="s">
        <v>3150</v>
      </c>
      <c r="F2648" s="116" t="s">
        <v>7124</v>
      </c>
      <c r="G2648" s="115" t="s">
        <v>3838</v>
      </c>
      <c r="H2648" s="118" t="s">
        <v>6097</v>
      </c>
      <c r="I2648" s="118" t="s">
        <v>2619</v>
      </c>
    </row>
    <row r="2649" spans="1:9" x14ac:dyDescent="0.2">
      <c r="A2649" s="117" t="s">
        <v>8899</v>
      </c>
      <c r="B2649" s="131" t="s">
        <v>8899</v>
      </c>
      <c r="C2649" s="117" t="s">
        <v>1181</v>
      </c>
      <c r="D2649" s="116" t="s">
        <v>8890</v>
      </c>
      <c r="E2649" s="116" t="s">
        <v>3116</v>
      </c>
      <c r="F2649" s="116" t="s">
        <v>2641</v>
      </c>
      <c r="G2649" s="115" t="s">
        <v>3838</v>
      </c>
      <c r="H2649" s="118" t="s">
        <v>8892</v>
      </c>
      <c r="I2649" s="118" t="s">
        <v>2619</v>
      </c>
    </row>
    <row r="2650" spans="1:9" x14ac:dyDescent="0.2">
      <c r="A2650" s="117" t="s">
        <v>8931</v>
      </c>
      <c r="B2650" s="131" t="s">
        <v>8931</v>
      </c>
      <c r="C2650" s="117" t="s">
        <v>1015</v>
      </c>
      <c r="D2650" s="116" t="s">
        <v>8909</v>
      </c>
      <c r="E2650" s="116" t="s">
        <v>2614</v>
      </c>
      <c r="F2650" s="116" t="s">
        <v>2674</v>
      </c>
      <c r="G2650" s="115" t="s">
        <v>3838</v>
      </c>
      <c r="H2650" s="118" t="s">
        <v>8911</v>
      </c>
      <c r="I2650" s="118" t="s">
        <v>2619</v>
      </c>
    </row>
    <row r="2651" spans="1:9" x14ac:dyDescent="0.2">
      <c r="A2651" s="117" t="s">
        <v>8663</v>
      </c>
      <c r="B2651" s="131" t="s">
        <v>8663</v>
      </c>
      <c r="C2651" s="117" t="s">
        <v>1274</v>
      </c>
      <c r="D2651" s="116" t="s">
        <v>8648</v>
      </c>
      <c r="E2651" s="116" t="s">
        <v>3415</v>
      </c>
      <c r="F2651" s="116" t="s">
        <v>3106</v>
      </c>
      <c r="G2651" s="115" t="s">
        <v>8662</v>
      </c>
      <c r="H2651" s="118" t="s">
        <v>8650</v>
      </c>
      <c r="I2651" s="118" t="s">
        <v>2619</v>
      </c>
    </row>
    <row r="2652" spans="1:9" x14ac:dyDescent="0.2">
      <c r="A2652" s="117" t="s">
        <v>8986</v>
      </c>
      <c r="B2652" s="131" t="s">
        <v>8986</v>
      </c>
      <c r="C2652" s="117" t="s">
        <v>1350</v>
      </c>
      <c r="D2652" s="116" t="s">
        <v>8968</v>
      </c>
      <c r="E2652" s="116" t="s">
        <v>2614</v>
      </c>
      <c r="F2652" s="116" t="s">
        <v>3579</v>
      </c>
      <c r="G2652" s="115" t="s">
        <v>8985</v>
      </c>
      <c r="H2652" s="118" t="s">
        <v>8987</v>
      </c>
      <c r="I2652" s="118" t="s">
        <v>2619</v>
      </c>
    </row>
    <row r="2653" spans="1:9" x14ac:dyDescent="0.2">
      <c r="A2653" s="117" t="s">
        <v>12172</v>
      </c>
      <c r="B2653" s="131" t="s">
        <v>12172</v>
      </c>
      <c r="C2653" s="117" t="s">
        <v>1281</v>
      </c>
      <c r="D2653" s="116" t="s">
        <v>12167</v>
      </c>
      <c r="E2653" s="116" t="s">
        <v>2614</v>
      </c>
      <c r="F2653" s="116" t="s">
        <v>2666</v>
      </c>
      <c r="G2653" s="115" t="s">
        <v>8985</v>
      </c>
      <c r="H2653" s="118" t="s">
        <v>12169</v>
      </c>
      <c r="I2653" s="118" t="s">
        <v>2619</v>
      </c>
    </row>
    <row r="2654" spans="1:9" x14ac:dyDescent="0.2">
      <c r="A2654" s="117" t="s">
        <v>3033</v>
      </c>
      <c r="B2654" s="131" t="s">
        <v>3033</v>
      </c>
      <c r="C2654" s="117" t="s">
        <v>1271</v>
      </c>
      <c r="D2654" s="116" t="s">
        <v>3025</v>
      </c>
      <c r="E2654" s="116" t="s">
        <v>2614</v>
      </c>
      <c r="F2654" s="116" t="s">
        <v>2669</v>
      </c>
      <c r="G2654" s="115" t="s">
        <v>3032</v>
      </c>
      <c r="I2654" s="118" t="s">
        <v>2619</v>
      </c>
    </row>
    <row r="2655" spans="1:9" x14ac:dyDescent="0.2">
      <c r="A2655" s="117" t="s">
        <v>4841</v>
      </c>
      <c r="B2655" s="131" t="s">
        <v>4841</v>
      </c>
      <c r="C2655" s="117" t="s">
        <v>1558</v>
      </c>
      <c r="D2655" s="116" t="s">
        <v>4832</v>
      </c>
      <c r="E2655" s="116" t="s">
        <v>3415</v>
      </c>
      <c r="F2655" s="116" t="s">
        <v>2669</v>
      </c>
      <c r="G2655" s="115" t="s">
        <v>4840</v>
      </c>
      <c r="H2655" s="118" t="s">
        <v>4834</v>
      </c>
      <c r="I2655" s="118" t="s">
        <v>2619</v>
      </c>
    </row>
    <row r="2656" spans="1:9" x14ac:dyDescent="0.2">
      <c r="A2656" s="117" t="s">
        <v>12518</v>
      </c>
      <c r="B2656" s="131" t="s">
        <v>12518</v>
      </c>
      <c r="C2656" s="117" t="s">
        <v>1038</v>
      </c>
      <c r="D2656" s="116" t="s">
        <v>12511</v>
      </c>
      <c r="E2656" s="116" t="s">
        <v>2660</v>
      </c>
      <c r="F2656" s="116" t="s">
        <v>2641</v>
      </c>
      <c r="G2656" s="115" t="s">
        <v>4840</v>
      </c>
      <c r="H2656" s="118" t="s">
        <v>12513</v>
      </c>
      <c r="I2656" s="118" t="s">
        <v>2619</v>
      </c>
    </row>
    <row r="2657" spans="1:9" x14ac:dyDescent="0.2">
      <c r="A2657" s="117" t="s">
        <v>12171</v>
      </c>
      <c r="B2657" s="131" t="s">
        <v>12171</v>
      </c>
      <c r="C2657" s="117" t="s">
        <v>1281</v>
      </c>
      <c r="D2657" s="116" t="s">
        <v>12167</v>
      </c>
      <c r="E2657" s="116" t="s">
        <v>2614</v>
      </c>
      <c r="F2657" s="116" t="s">
        <v>2620</v>
      </c>
      <c r="G2657" s="115" t="s">
        <v>12170</v>
      </c>
      <c r="H2657" s="118" t="s">
        <v>12169</v>
      </c>
      <c r="I2657" s="118" t="s">
        <v>2619</v>
      </c>
    </row>
    <row r="2658" spans="1:9" x14ac:dyDescent="0.2">
      <c r="A2658" s="117" t="s">
        <v>12176</v>
      </c>
      <c r="B2658" s="131" t="s">
        <v>12176</v>
      </c>
      <c r="C2658" s="117" t="s">
        <v>1281</v>
      </c>
      <c r="D2658" s="116" t="s">
        <v>12167</v>
      </c>
      <c r="E2658" s="116" t="s">
        <v>2614</v>
      </c>
      <c r="F2658" s="116" t="s">
        <v>3022</v>
      </c>
      <c r="G2658" s="115" t="s">
        <v>12175</v>
      </c>
      <c r="H2658" s="118" t="s">
        <v>12169</v>
      </c>
      <c r="I2658" s="118" t="s">
        <v>2619</v>
      </c>
    </row>
    <row r="2659" spans="1:9" x14ac:dyDescent="0.2">
      <c r="A2659" s="117" t="s">
        <v>4740</v>
      </c>
      <c r="B2659" s="131" t="s">
        <v>4740</v>
      </c>
      <c r="C2659" s="117" t="s">
        <v>1459</v>
      </c>
      <c r="D2659" s="116" t="s">
        <v>4725</v>
      </c>
      <c r="E2659" s="116" t="s">
        <v>3415</v>
      </c>
      <c r="F2659" s="116" t="s">
        <v>2818</v>
      </c>
      <c r="G2659" s="115" t="s">
        <v>4739</v>
      </c>
      <c r="H2659" s="118" t="s">
        <v>4729</v>
      </c>
      <c r="I2659" s="118" t="s">
        <v>2619</v>
      </c>
    </row>
    <row r="2660" spans="1:9" x14ac:dyDescent="0.2">
      <c r="A2660" s="117" t="s">
        <v>8736</v>
      </c>
      <c r="B2660" s="131" t="s">
        <v>8736</v>
      </c>
      <c r="C2660" s="117" t="s">
        <v>1282</v>
      </c>
      <c r="D2660" s="116" t="s">
        <v>8729</v>
      </c>
      <c r="E2660" s="116" t="s">
        <v>3415</v>
      </c>
      <c r="F2660" s="116" t="s">
        <v>2623</v>
      </c>
      <c r="G2660" s="115" t="s">
        <v>8735</v>
      </c>
      <c r="H2660" s="118" t="s">
        <v>8731</v>
      </c>
      <c r="I2660" s="118" t="s">
        <v>2619</v>
      </c>
    </row>
    <row r="2661" spans="1:9" x14ac:dyDescent="0.2">
      <c r="A2661" s="117" t="s">
        <v>8730</v>
      </c>
      <c r="B2661" s="131" t="s">
        <v>8730</v>
      </c>
      <c r="C2661" s="117" t="s">
        <v>1282</v>
      </c>
      <c r="D2661" s="116" t="s">
        <v>8729</v>
      </c>
      <c r="E2661" s="116" t="s">
        <v>3415</v>
      </c>
      <c r="F2661" s="116" t="s">
        <v>2615</v>
      </c>
      <c r="G2661" s="115" t="s">
        <v>432</v>
      </c>
      <c r="H2661" s="118" t="s">
        <v>8731</v>
      </c>
      <c r="I2661" s="118" t="s">
        <v>2619</v>
      </c>
    </row>
    <row r="2662" spans="1:9" x14ac:dyDescent="0.2">
      <c r="A2662" s="117" t="s">
        <v>11373</v>
      </c>
      <c r="B2662" s="131" t="s">
        <v>11373</v>
      </c>
      <c r="C2662" s="117" t="s">
        <v>1518</v>
      </c>
      <c r="D2662" s="116" t="s">
        <v>11365</v>
      </c>
      <c r="E2662" s="116" t="s">
        <v>2614</v>
      </c>
      <c r="F2662" s="116" t="s">
        <v>3470</v>
      </c>
      <c r="G2662" s="115" t="s">
        <v>11372</v>
      </c>
      <c r="H2662" s="118" t="s">
        <v>11367</v>
      </c>
      <c r="I2662" s="118" t="s">
        <v>2619</v>
      </c>
    </row>
    <row r="2663" spans="1:9" x14ac:dyDescent="0.2">
      <c r="A2663" s="117" t="s">
        <v>5308</v>
      </c>
      <c r="B2663" s="131" t="s">
        <v>5308</v>
      </c>
      <c r="C2663" s="117" t="s">
        <v>1283</v>
      </c>
      <c r="D2663" s="116" t="s">
        <v>5307</v>
      </c>
      <c r="E2663" s="116" t="s">
        <v>2614</v>
      </c>
      <c r="F2663" s="116" t="s">
        <v>2615</v>
      </c>
      <c r="G2663" s="115" t="s">
        <v>433</v>
      </c>
      <c r="H2663" s="118" t="s">
        <v>5309</v>
      </c>
      <c r="I2663" s="118" t="s">
        <v>2619</v>
      </c>
    </row>
    <row r="2664" spans="1:9" x14ac:dyDescent="0.2">
      <c r="A2664" s="117" t="s">
        <v>5311</v>
      </c>
      <c r="B2664" s="131" t="s">
        <v>5311</v>
      </c>
      <c r="C2664" s="117" t="s">
        <v>1283</v>
      </c>
      <c r="D2664" s="116" t="s">
        <v>5307</v>
      </c>
      <c r="E2664" s="116" t="s">
        <v>2614</v>
      </c>
      <c r="F2664" s="116" t="s">
        <v>2620</v>
      </c>
      <c r="G2664" s="115" t="s">
        <v>5310</v>
      </c>
      <c r="H2664" s="118" t="s">
        <v>5309</v>
      </c>
      <c r="I2664" s="118" t="s">
        <v>2619</v>
      </c>
    </row>
    <row r="2665" spans="1:9" x14ac:dyDescent="0.2">
      <c r="A2665" s="117" t="s">
        <v>5313</v>
      </c>
      <c r="B2665" s="131" t="s">
        <v>5313</v>
      </c>
      <c r="C2665" s="117" t="s">
        <v>1283</v>
      </c>
      <c r="D2665" s="116" t="s">
        <v>5307</v>
      </c>
      <c r="E2665" s="116" t="s">
        <v>2614</v>
      </c>
      <c r="F2665" s="116" t="s">
        <v>2694</v>
      </c>
      <c r="G2665" s="115" t="s">
        <v>5312</v>
      </c>
      <c r="H2665" s="118" t="s">
        <v>5309</v>
      </c>
      <c r="I2665" s="118" t="s">
        <v>2619</v>
      </c>
    </row>
    <row r="2666" spans="1:9" x14ac:dyDescent="0.2">
      <c r="A2666" s="117" t="s">
        <v>5689</v>
      </c>
      <c r="B2666" s="131" t="s">
        <v>5689</v>
      </c>
      <c r="C2666" s="117" t="s">
        <v>1543</v>
      </c>
      <c r="D2666" s="116" t="s">
        <v>5680</v>
      </c>
      <c r="E2666" s="116" t="s">
        <v>2614</v>
      </c>
      <c r="F2666" s="116" t="s">
        <v>2641</v>
      </c>
      <c r="G2666" s="115" t="s">
        <v>5688</v>
      </c>
      <c r="H2666" s="118" t="s">
        <v>5687</v>
      </c>
      <c r="I2666" s="118" t="s">
        <v>2619</v>
      </c>
    </row>
    <row r="2667" spans="1:9" x14ac:dyDescent="0.2">
      <c r="A2667" s="117" t="s">
        <v>3904</v>
      </c>
      <c r="B2667" s="131" t="s">
        <v>3904</v>
      </c>
      <c r="C2667" s="117" t="s">
        <v>1284</v>
      </c>
      <c r="D2667" s="116" t="s">
        <v>3900</v>
      </c>
      <c r="E2667" s="116" t="s">
        <v>3091</v>
      </c>
      <c r="F2667" s="116" t="s">
        <v>2620</v>
      </c>
      <c r="G2667" s="115" t="s">
        <v>3903</v>
      </c>
      <c r="H2667" s="118" t="s">
        <v>3905</v>
      </c>
      <c r="I2667" s="118" t="s">
        <v>2619</v>
      </c>
    </row>
    <row r="2668" spans="1:9" x14ac:dyDescent="0.2">
      <c r="A2668" s="117" t="s">
        <v>3907</v>
      </c>
      <c r="B2668" s="131" t="s">
        <v>3907</v>
      </c>
      <c r="C2668" s="117" t="s">
        <v>1284</v>
      </c>
      <c r="D2668" s="116" t="s">
        <v>3900</v>
      </c>
      <c r="E2668" s="116" t="s">
        <v>3091</v>
      </c>
      <c r="F2668" s="116" t="s">
        <v>2663</v>
      </c>
      <c r="G2668" s="115" t="s">
        <v>3906</v>
      </c>
      <c r="H2668" s="118" t="s">
        <v>3908</v>
      </c>
      <c r="I2668" s="118" t="s">
        <v>2619</v>
      </c>
    </row>
    <row r="2669" spans="1:9" x14ac:dyDescent="0.2">
      <c r="A2669" s="117" t="s">
        <v>3901</v>
      </c>
      <c r="B2669" s="131" t="s">
        <v>3901</v>
      </c>
      <c r="C2669" s="117" t="s">
        <v>1284</v>
      </c>
      <c r="D2669" s="116" t="s">
        <v>3900</v>
      </c>
      <c r="E2669" s="116" t="s">
        <v>3091</v>
      </c>
      <c r="F2669" s="116" t="s">
        <v>2615</v>
      </c>
      <c r="G2669" s="115" t="s">
        <v>434</v>
      </c>
      <c r="H2669" s="118" t="s">
        <v>3902</v>
      </c>
      <c r="I2669" s="118" t="s">
        <v>2619</v>
      </c>
    </row>
    <row r="2670" spans="1:9" x14ac:dyDescent="0.2">
      <c r="A2670" s="117" t="s">
        <v>3910</v>
      </c>
      <c r="B2670" s="131" t="s">
        <v>3910</v>
      </c>
      <c r="C2670" s="117" t="s">
        <v>1284</v>
      </c>
      <c r="D2670" s="116" t="s">
        <v>3900</v>
      </c>
      <c r="E2670" s="116" t="s">
        <v>3091</v>
      </c>
      <c r="F2670" s="116" t="s">
        <v>3159</v>
      </c>
      <c r="G2670" s="115" t="s">
        <v>3909</v>
      </c>
      <c r="H2670" s="118" t="s">
        <v>3911</v>
      </c>
      <c r="I2670" s="118" t="s">
        <v>2619</v>
      </c>
    </row>
    <row r="2671" spans="1:9" x14ac:dyDescent="0.2">
      <c r="A2671" s="117" t="s">
        <v>9841</v>
      </c>
      <c r="B2671" s="131" t="s">
        <v>9841</v>
      </c>
      <c r="C2671" s="117" t="s">
        <v>1285</v>
      </c>
      <c r="D2671" s="116" t="s">
        <v>9840</v>
      </c>
      <c r="E2671" s="116" t="s">
        <v>3116</v>
      </c>
      <c r="F2671" s="116" t="s">
        <v>2615</v>
      </c>
      <c r="G2671" s="115" t="s">
        <v>435</v>
      </c>
      <c r="H2671" s="118" t="s">
        <v>9842</v>
      </c>
      <c r="I2671" s="118" t="s">
        <v>2619</v>
      </c>
    </row>
    <row r="2672" spans="1:9" x14ac:dyDescent="0.2">
      <c r="A2672" s="117" t="s">
        <v>9844</v>
      </c>
      <c r="B2672" s="131" t="s">
        <v>9844</v>
      </c>
      <c r="C2672" s="117" t="s">
        <v>1285</v>
      </c>
      <c r="D2672" s="116" t="s">
        <v>9840</v>
      </c>
      <c r="E2672" s="116" t="s">
        <v>3116</v>
      </c>
      <c r="F2672" s="116" t="s">
        <v>2716</v>
      </c>
      <c r="G2672" s="115" t="s">
        <v>9843</v>
      </c>
      <c r="H2672" s="118" t="s">
        <v>9845</v>
      </c>
      <c r="I2672" s="118" t="s">
        <v>2619</v>
      </c>
    </row>
    <row r="2673" spans="1:9" x14ac:dyDescent="0.2">
      <c r="A2673" s="117" t="s">
        <v>8165</v>
      </c>
      <c r="B2673" s="131" t="s">
        <v>8165</v>
      </c>
      <c r="C2673" s="117" t="s">
        <v>1030</v>
      </c>
      <c r="D2673" s="116" t="s">
        <v>8143</v>
      </c>
      <c r="E2673" s="116" t="s">
        <v>2614</v>
      </c>
      <c r="F2673" s="116" t="s">
        <v>3717</v>
      </c>
      <c r="G2673" s="115" t="s">
        <v>8164</v>
      </c>
      <c r="H2673" s="118" t="s">
        <v>8148</v>
      </c>
      <c r="I2673" s="118" t="s">
        <v>2619</v>
      </c>
    </row>
    <row r="2674" spans="1:9" x14ac:dyDescent="0.2">
      <c r="A2674" s="117" t="s">
        <v>3079</v>
      </c>
      <c r="B2674" s="131" t="s">
        <v>3079</v>
      </c>
      <c r="C2674" s="117" t="s">
        <v>1371</v>
      </c>
      <c r="D2674" s="116" t="s">
        <v>3069</v>
      </c>
      <c r="E2674" s="116" t="s">
        <v>2614</v>
      </c>
      <c r="F2674" s="116" t="s">
        <v>2623</v>
      </c>
      <c r="G2674" s="115" t="s">
        <v>3078</v>
      </c>
      <c r="H2674" s="118" t="s">
        <v>3071</v>
      </c>
      <c r="I2674" s="118" t="s">
        <v>2619</v>
      </c>
    </row>
    <row r="2675" spans="1:9" x14ac:dyDescent="0.2">
      <c r="A2675" s="117" t="s">
        <v>14061</v>
      </c>
      <c r="B2675" s="131" t="s">
        <v>14061</v>
      </c>
      <c r="C2675" s="117" t="s">
        <v>1286</v>
      </c>
      <c r="D2675" s="116" t="s">
        <v>14057</v>
      </c>
      <c r="E2675" s="116" t="s">
        <v>3415</v>
      </c>
      <c r="F2675" s="116" t="s">
        <v>2638</v>
      </c>
      <c r="G2675" s="115" t="s">
        <v>14060</v>
      </c>
      <c r="H2675" s="118" t="s">
        <v>14059</v>
      </c>
      <c r="I2675" s="118" t="s">
        <v>2619</v>
      </c>
    </row>
    <row r="2676" spans="1:9" x14ac:dyDescent="0.2">
      <c r="A2676" s="117" t="s">
        <v>14058</v>
      </c>
      <c r="B2676" s="131" t="s">
        <v>14058</v>
      </c>
      <c r="C2676" s="117" t="s">
        <v>1286</v>
      </c>
      <c r="D2676" s="116" t="s">
        <v>14057</v>
      </c>
      <c r="E2676" s="116" t="s">
        <v>3415</v>
      </c>
      <c r="F2676" s="116" t="s">
        <v>2615</v>
      </c>
      <c r="G2676" s="115" t="s">
        <v>436</v>
      </c>
      <c r="H2676" s="118" t="s">
        <v>14059</v>
      </c>
      <c r="I2676" s="118" t="s">
        <v>2619</v>
      </c>
    </row>
    <row r="2677" spans="1:9" x14ac:dyDescent="0.2">
      <c r="A2677" s="117" t="s">
        <v>7128</v>
      </c>
      <c r="B2677" s="131" t="s">
        <v>7128</v>
      </c>
      <c r="C2677" s="117" t="s">
        <v>992</v>
      </c>
      <c r="D2677" s="116" t="s">
        <v>6091</v>
      </c>
      <c r="E2677" s="116" t="s">
        <v>3150</v>
      </c>
      <c r="F2677" s="116" t="s">
        <v>7126</v>
      </c>
      <c r="G2677" s="115" t="s">
        <v>7127</v>
      </c>
      <c r="H2677" s="118" t="s">
        <v>6097</v>
      </c>
      <c r="I2677" s="118" t="s">
        <v>2619</v>
      </c>
    </row>
    <row r="2678" spans="1:9" x14ac:dyDescent="0.2">
      <c r="A2678" s="117" t="s">
        <v>6349</v>
      </c>
      <c r="B2678" s="131" t="s">
        <v>6349</v>
      </c>
      <c r="C2678" s="117" t="s">
        <v>992</v>
      </c>
      <c r="D2678" s="116" t="s">
        <v>6091</v>
      </c>
      <c r="E2678" s="116" t="s">
        <v>3150</v>
      </c>
      <c r="F2678" s="116" t="s">
        <v>6347</v>
      </c>
      <c r="G2678" s="115" t="s">
        <v>6348</v>
      </c>
      <c r="H2678" s="118" t="s">
        <v>6097</v>
      </c>
      <c r="I2678" s="118" t="s">
        <v>2619</v>
      </c>
    </row>
    <row r="2679" spans="1:9" x14ac:dyDescent="0.2">
      <c r="A2679" s="117" t="s">
        <v>7131</v>
      </c>
      <c r="B2679" s="131" t="s">
        <v>7131</v>
      </c>
      <c r="C2679" s="117" t="s">
        <v>992</v>
      </c>
      <c r="D2679" s="116" t="s">
        <v>6091</v>
      </c>
      <c r="E2679" s="116" t="s">
        <v>3150</v>
      </c>
      <c r="F2679" s="116" t="s">
        <v>7129</v>
      </c>
      <c r="G2679" s="115" t="s">
        <v>7130</v>
      </c>
      <c r="H2679" s="118" t="s">
        <v>6097</v>
      </c>
      <c r="I2679" s="118" t="s">
        <v>2619</v>
      </c>
    </row>
    <row r="2680" spans="1:9" x14ac:dyDescent="0.2">
      <c r="A2680" s="117" t="s">
        <v>4031</v>
      </c>
      <c r="B2680" s="131" t="s">
        <v>4031</v>
      </c>
      <c r="C2680" s="117" t="s">
        <v>1287</v>
      </c>
      <c r="D2680" s="116" t="s">
        <v>4017</v>
      </c>
      <c r="E2680" s="116" t="s">
        <v>3415</v>
      </c>
      <c r="F2680" s="116" t="s">
        <v>2708</v>
      </c>
      <c r="G2680" s="115" t="s">
        <v>4030</v>
      </c>
      <c r="H2680" s="118" t="s">
        <v>4019</v>
      </c>
      <c r="I2680" s="118" t="s">
        <v>2619</v>
      </c>
    </row>
    <row r="2681" spans="1:9" x14ac:dyDescent="0.2">
      <c r="A2681" s="117" t="s">
        <v>4021</v>
      </c>
      <c r="B2681" s="131" t="s">
        <v>4021</v>
      </c>
      <c r="C2681" s="117" t="s">
        <v>1287</v>
      </c>
      <c r="D2681" s="116" t="s">
        <v>4017</v>
      </c>
      <c r="E2681" s="116" t="s">
        <v>3415</v>
      </c>
      <c r="F2681" s="116" t="s">
        <v>2666</v>
      </c>
      <c r="G2681" s="115" t="s">
        <v>4020</v>
      </c>
      <c r="H2681" s="118" t="s">
        <v>4019</v>
      </c>
      <c r="I2681" s="118" t="s">
        <v>2619</v>
      </c>
    </row>
    <row r="2682" spans="1:9" x14ac:dyDescent="0.2">
      <c r="A2682" s="117" t="s">
        <v>4018</v>
      </c>
      <c r="B2682" s="131" t="s">
        <v>4018</v>
      </c>
      <c r="C2682" s="117" t="s">
        <v>1287</v>
      </c>
      <c r="D2682" s="116" t="s">
        <v>4017</v>
      </c>
      <c r="E2682" s="116" t="s">
        <v>3415</v>
      </c>
      <c r="F2682" s="116" t="s">
        <v>2615</v>
      </c>
      <c r="G2682" s="115" t="s">
        <v>437</v>
      </c>
      <c r="H2682" s="118" t="s">
        <v>4019</v>
      </c>
      <c r="I2682" s="118" t="s">
        <v>2619</v>
      </c>
    </row>
    <row r="2683" spans="1:9" x14ac:dyDescent="0.2">
      <c r="A2683" s="117" t="s">
        <v>8658</v>
      </c>
      <c r="B2683" s="131" t="s">
        <v>8658</v>
      </c>
      <c r="C2683" s="117" t="s">
        <v>1274</v>
      </c>
      <c r="D2683" s="116" t="s">
        <v>8648</v>
      </c>
      <c r="E2683" s="116" t="s">
        <v>3415</v>
      </c>
      <c r="F2683" s="116" t="s">
        <v>2674</v>
      </c>
      <c r="G2683" s="115" t="s">
        <v>8657</v>
      </c>
      <c r="H2683" s="118" t="s">
        <v>8650</v>
      </c>
      <c r="I2683" s="118" t="s">
        <v>2619</v>
      </c>
    </row>
    <row r="2684" spans="1:9" x14ac:dyDescent="0.2">
      <c r="A2684" s="117" t="s">
        <v>10736</v>
      </c>
      <c r="B2684" s="131" t="s">
        <v>10736</v>
      </c>
      <c r="C2684" s="117" t="s">
        <v>1288</v>
      </c>
      <c r="D2684" s="116" t="s">
        <v>10735</v>
      </c>
      <c r="E2684" s="116" t="s">
        <v>2614</v>
      </c>
      <c r="F2684" s="116" t="s">
        <v>2615</v>
      </c>
      <c r="G2684" s="115" t="s">
        <v>438</v>
      </c>
      <c r="H2684" s="118" t="s">
        <v>10737</v>
      </c>
      <c r="I2684" s="118" t="s">
        <v>2619</v>
      </c>
    </row>
    <row r="2685" spans="1:9" x14ac:dyDescent="0.2">
      <c r="A2685" s="117" t="s">
        <v>10745</v>
      </c>
      <c r="B2685" s="131" t="s">
        <v>10745</v>
      </c>
      <c r="C2685" s="117" t="s">
        <v>1288</v>
      </c>
      <c r="D2685" s="116" t="s">
        <v>10735</v>
      </c>
      <c r="E2685" s="116" t="s">
        <v>2614</v>
      </c>
      <c r="F2685" s="116" t="s">
        <v>2641</v>
      </c>
      <c r="G2685" s="115" t="s">
        <v>10744</v>
      </c>
      <c r="H2685" s="118" t="s">
        <v>10746</v>
      </c>
      <c r="I2685" s="118" t="s">
        <v>2619</v>
      </c>
    </row>
    <row r="2686" spans="1:9" x14ac:dyDescent="0.2">
      <c r="A2686" s="117" t="s">
        <v>10739</v>
      </c>
      <c r="B2686" s="131" t="s">
        <v>10739</v>
      </c>
      <c r="C2686" s="117" t="s">
        <v>1288</v>
      </c>
      <c r="D2686" s="116" t="s">
        <v>10735</v>
      </c>
      <c r="E2686" s="116" t="s">
        <v>2614</v>
      </c>
      <c r="F2686" s="116" t="s">
        <v>3945</v>
      </c>
      <c r="G2686" s="115" t="s">
        <v>10738</v>
      </c>
      <c r="H2686" s="118" t="s">
        <v>10740</v>
      </c>
      <c r="I2686" s="118" t="s">
        <v>2619</v>
      </c>
    </row>
    <row r="2687" spans="1:9" x14ac:dyDescent="0.2">
      <c r="A2687" s="117" t="s">
        <v>10742</v>
      </c>
      <c r="B2687" s="131" t="s">
        <v>10742</v>
      </c>
      <c r="C2687" s="117" t="s">
        <v>1288</v>
      </c>
      <c r="D2687" s="116" t="s">
        <v>10735</v>
      </c>
      <c r="E2687" s="116" t="s">
        <v>2614</v>
      </c>
      <c r="F2687" s="116" t="s">
        <v>3470</v>
      </c>
      <c r="G2687" s="115" t="s">
        <v>10741</v>
      </c>
      <c r="H2687" s="118" t="s">
        <v>10743</v>
      </c>
      <c r="I2687" s="118" t="s">
        <v>2619</v>
      </c>
    </row>
    <row r="2688" spans="1:9" x14ac:dyDescent="0.2">
      <c r="A2688" s="117" t="s">
        <v>12744</v>
      </c>
      <c r="B2688" s="131" t="s">
        <v>12744</v>
      </c>
      <c r="C2688" s="117" t="s">
        <v>1433</v>
      </c>
      <c r="D2688" s="116" t="s">
        <v>12740</v>
      </c>
      <c r="E2688" s="116" t="s">
        <v>3150</v>
      </c>
      <c r="F2688" s="116" t="s">
        <v>6133</v>
      </c>
      <c r="G2688" s="115" t="s">
        <v>12743</v>
      </c>
      <c r="H2688" s="118" t="s">
        <v>12742</v>
      </c>
      <c r="I2688" s="118" t="s">
        <v>2619</v>
      </c>
    </row>
    <row r="2689" spans="1:9" x14ac:dyDescent="0.2">
      <c r="A2689" s="117" t="s">
        <v>3096</v>
      </c>
      <c r="B2689" s="131" t="s">
        <v>3096</v>
      </c>
      <c r="C2689" s="117" t="s">
        <v>1160</v>
      </c>
      <c r="D2689" s="116" t="s">
        <v>3084</v>
      </c>
      <c r="E2689" s="116" t="s">
        <v>2660</v>
      </c>
      <c r="F2689" s="116" t="s">
        <v>2653</v>
      </c>
      <c r="G2689" s="115" t="s">
        <v>3095</v>
      </c>
      <c r="I2689" s="118" t="s">
        <v>2619</v>
      </c>
    </row>
    <row r="2690" spans="1:9" x14ac:dyDescent="0.2">
      <c r="A2690" s="117" t="s">
        <v>13846</v>
      </c>
      <c r="B2690" s="131" t="s">
        <v>13846</v>
      </c>
      <c r="C2690" s="117" t="s">
        <v>1188</v>
      </c>
      <c r="D2690" s="116" t="s">
        <v>13837</v>
      </c>
      <c r="E2690" s="116" t="s">
        <v>2614</v>
      </c>
      <c r="F2690" s="116" t="s">
        <v>2641</v>
      </c>
      <c r="G2690" s="115" t="s">
        <v>3095</v>
      </c>
      <c r="H2690" s="118" t="s">
        <v>13839</v>
      </c>
      <c r="I2690" s="118" t="s">
        <v>2619</v>
      </c>
    </row>
    <row r="2691" spans="1:9" x14ac:dyDescent="0.2">
      <c r="A2691" s="117" t="s">
        <v>9445</v>
      </c>
      <c r="B2691" s="131" t="s">
        <v>9445</v>
      </c>
      <c r="C2691" s="117" t="s">
        <v>1216</v>
      </c>
      <c r="D2691" s="116" t="s">
        <v>9439</v>
      </c>
      <c r="E2691" s="116" t="s">
        <v>2614</v>
      </c>
      <c r="F2691" s="116" t="s">
        <v>2716</v>
      </c>
      <c r="G2691" s="115" t="s">
        <v>9444</v>
      </c>
      <c r="H2691" s="118" t="s">
        <v>9441</v>
      </c>
      <c r="I2691" s="118" t="s">
        <v>2619</v>
      </c>
    </row>
    <row r="2692" spans="1:9" x14ac:dyDescent="0.2">
      <c r="A2692" s="117" t="s">
        <v>3494</v>
      </c>
      <c r="B2692" s="131" t="s">
        <v>3494</v>
      </c>
      <c r="C2692" s="117" t="s">
        <v>1382</v>
      </c>
      <c r="D2692" s="116" t="s">
        <v>3490</v>
      </c>
      <c r="E2692" s="116" t="s">
        <v>3415</v>
      </c>
      <c r="F2692" s="116" t="s">
        <v>2638</v>
      </c>
      <c r="G2692" s="115" t="s">
        <v>3493</v>
      </c>
      <c r="H2692" s="118" t="s">
        <v>3492</v>
      </c>
      <c r="I2692" s="118" t="s">
        <v>2619</v>
      </c>
    </row>
    <row r="2693" spans="1:9" x14ac:dyDescent="0.2">
      <c r="A2693" s="117" t="s">
        <v>9007</v>
      </c>
      <c r="B2693" s="131" t="s">
        <v>9007</v>
      </c>
      <c r="C2693" s="117" t="s">
        <v>1350</v>
      </c>
      <c r="D2693" s="116" t="s">
        <v>8968</v>
      </c>
      <c r="E2693" s="116" t="s">
        <v>2614</v>
      </c>
      <c r="F2693" s="116" t="s">
        <v>2644</v>
      </c>
      <c r="G2693" s="115" t="s">
        <v>9006</v>
      </c>
      <c r="H2693" s="118" t="s">
        <v>9008</v>
      </c>
      <c r="I2693" s="118" t="s">
        <v>2619</v>
      </c>
    </row>
    <row r="2694" spans="1:9" x14ac:dyDescent="0.2">
      <c r="A2694" s="117" t="s">
        <v>13231</v>
      </c>
      <c r="B2694" s="131" t="s">
        <v>13231</v>
      </c>
      <c r="C2694" s="117" t="s">
        <v>937</v>
      </c>
      <c r="D2694" s="116" t="s">
        <v>13219</v>
      </c>
      <c r="E2694" s="116" t="s">
        <v>2614</v>
      </c>
      <c r="F2694" s="116" t="s">
        <v>2644</v>
      </c>
      <c r="G2694" s="115" t="s">
        <v>13230</v>
      </c>
      <c r="H2694" s="118" t="s">
        <v>13221</v>
      </c>
      <c r="I2694" s="118" t="s">
        <v>2619</v>
      </c>
    </row>
    <row r="2695" spans="1:9" x14ac:dyDescent="0.2">
      <c r="A2695" s="117" t="s">
        <v>12334</v>
      </c>
      <c r="B2695" s="131" t="s">
        <v>12334</v>
      </c>
      <c r="C2695" s="117" t="s">
        <v>1289</v>
      </c>
      <c r="D2695" s="116" t="s">
        <v>12333</v>
      </c>
      <c r="E2695" s="116" t="s">
        <v>3056</v>
      </c>
      <c r="F2695" s="116" t="s">
        <v>2615</v>
      </c>
      <c r="G2695" s="115" t="s">
        <v>439</v>
      </c>
      <c r="I2695" s="118" t="s">
        <v>2619</v>
      </c>
    </row>
    <row r="2696" spans="1:9" x14ac:dyDescent="0.2">
      <c r="A2696" s="117" t="s">
        <v>12388</v>
      </c>
      <c r="B2696" s="131" t="s">
        <v>12388</v>
      </c>
      <c r="C2696" s="117" t="s">
        <v>1290</v>
      </c>
      <c r="D2696" s="116" t="s">
        <v>12384</v>
      </c>
      <c r="E2696" s="116" t="s">
        <v>3713</v>
      </c>
      <c r="F2696" s="116" t="s">
        <v>2638</v>
      </c>
      <c r="G2696" s="115" t="s">
        <v>12387</v>
      </c>
      <c r="H2696" s="118" t="s">
        <v>12386</v>
      </c>
      <c r="I2696" s="118" t="s">
        <v>2619</v>
      </c>
    </row>
    <row r="2697" spans="1:9" x14ac:dyDescent="0.2">
      <c r="A2697" s="117" t="s">
        <v>12336</v>
      </c>
      <c r="B2697" s="131" t="s">
        <v>12336</v>
      </c>
      <c r="C2697" s="117" t="s">
        <v>1289</v>
      </c>
      <c r="D2697" s="116" t="s">
        <v>12333</v>
      </c>
      <c r="E2697" s="116" t="s">
        <v>3056</v>
      </c>
      <c r="F2697" s="116" t="s">
        <v>2620</v>
      </c>
      <c r="G2697" s="115" t="s">
        <v>12335</v>
      </c>
      <c r="H2697" s="118" t="s">
        <v>12337</v>
      </c>
      <c r="I2697" s="118" t="s">
        <v>2619</v>
      </c>
    </row>
    <row r="2698" spans="1:9" x14ac:dyDescent="0.2">
      <c r="A2698" s="117" t="s">
        <v>12385</v>
      </c>
      <c r="B2698" s="131" t="s">
        <v>12385</v>
      </c>
      <c r="C2698" s="117" t="s">
        <v>1290</v>
      </c>
      <c r="D2698" s="116" t="s">
        <v>12384</v>
      </c>
      <c r="E2698" s="116" t="s">
        <v>3713</v>
      </c>
      <c r="F2698" s="116" t="s">
        <v>2615</v>
      </c>
      <c r="G2698" s="115" t="s">
        <v>440</v>
      </c>
      <c r="H2698" s="118" t="s">
        <v>12386</v>
      </c>
      <c r="I2698" s="118" t="s">
        <v>2619</v>
      </c>
    </row>
    <row r="2699" spans="1:9" x14ac:dyDescent="0.2">
      <c r="A2699" s="117" t="s">
        <v>3586</v>
      </c>
      <c r="B2699" s="131" t="s">
        <v>3586</v>
      </c>
      <c r="C2699" s="117" t="s">
        <v>1532</v>
      </c>
      <c r="D2699" s="116" t="s">
        <v>3574</v>
      </c>
      <c r="E2699" s="116" t="s">
        <v>3116</v>
      </c>
      <c r="F2699" s="116" t="s">
        <v>3584</v>
      </c>
      <c r="G2699" s="115" t="s">
        <v>3585</v>
      </c>
      <c r="H2699" s="118" t="s">
        <v>3576</v>
      </c>
      <c r="I2699" s="118" t="s">
        <v>2619</v>
      </c>
    </row>
    <row r="2700" spans="1:9" x14ac:dyDescent="0.2">
      <c r="A2700" s="117" t="s">
        <v>3551</v>
      </c>
      <c r="B2700" s="131" t="s">
        <v>3551</v>
      </c>
      <c r="C2700" s="117" t="s">
        <v>879</v>
      </c>
      <c r="D2700" s="116" t="s">
        <v>3547</v>
      </c>
      <c r="E2700" s="116" t="s">
        <v>3415</v>
      </c>
      <c r="F2700" s="116" t="s">
        <v>2638</v>
      </c>
      <c r="G2700" s="115" t="s">
        <v>3550</v>
      </c>
      <c r="H2700" s="118" t="s">
        <v>3549</v>
      </c>
      <c r="I2700" s="118" t="s">
        <v>2619</v>
      </c>
    </row>
    <row r="2701" spans="1:9" x14ac:dyDescent="0.2">
      <c r="A2701" s="117" t="s">
        <v>13126</v>
      </c>
      <c r="B2701" s="131" t="s">
        <v>13126</v>
      </c>
      <c r="C2701" s="117" t="s">
        <v>1386</v>
      </c>
      <c r="D2701" s="116" t="s">
        <v>13111</v>
      </c>
      <c r="E2701" s="116" t="s">
        <v>3116</v>
      </c>
      <c r="F2701" s="116" t="s">
        <v>2734</v>
      </c>
      <c r="G2701" s="115" t="s">
        <v>13125</v>
      </c>
      <c r="H2701" s="118" t="s">
        <v>13116</v>
      </c>
      <c r="I2701" s="118" t="s">
        <v>2619</v>
      </c>
    </row>
    <row r="2702" spans="1:9" x14ac:dyDescent="0.2">
      <c r="A2702" s="117" t="s">
        <v>12000</v>
      </c>
      <c r="B2702" s="131" t="s">
        <v>12000</v>
      </c>
      <c r="C2702" s="117" t="s">
        <v>1612</v>
      </c>
      <c r="D2702" s="116" t="s">
        <v>11990</v>
      </c>
      <c r="E2702" s="116" t="s">
        <v>2614</v>
      </c>
      <c r="F2702" s="116" t="s">
        <v>2641</v>
      </c>
      <c r="G2702" s="115" t="s">
        <v>11999</v>
      </c>
      <c r="H2702" s="118" t="s">
        <v>12001</v>
      </c>
      <c r="I2702" s="118" t="s">
        <v>2619</v>
      </c>
    </row>
    <row r="2703" spans="1:9" x14ac:dyDescent="0.2">
      <c r="A2703" s="117" t="s">
        <v>7866</v>
      </c>
      <c r="B2703" s="131" t="s">
        <v>7866</v>
      </c>
      <c r="C2703" s="117" t="s">
        <v>992</v>
      </c>
      <c r="D2703" s="116" t="s">
        <v>6091</v>
      </c>
      <c r="E2703" s="116" t="s">
        <v>3150</v>
      </c>
      <c r="F2703" s="116" t="s">
        <v>7864</v>
      </c>
      <c r="G2703" s="115" t="s">
        <v>7865</v>
      </c>
      <c r="H2703" s="118" t="s">
        <v>6097</v>
      </c>
      <c r="I2703" s="118" t="s">
        <v>2619</v>
      </c>
    </row>
    <row r="2704" spans="1:9" x14ac:dyDescent="0.2">
      <c r="A2704" s="117" t="s">
        <v>9455</v>
      </c>
      <c r="B2704" s="131" t="s">
        <v>9455</v>
      </c>
      <c r="C2704" s="117" t="s">
        <v>1291</v>
      </c>
      <c r="D2704" s="116" t="s">
        <v>9454</v>
      </c>
      <c r="E2704" s="116" t="s">
        <v>2614</v>
      </c>
      <c r="F2704" s="116" t="s">
        <v>2615</v>
      </c>
      <c r="G2704" s="115" t="s">
        <v>441</v>
      </c>
      <c r="H2704" s="118" t="s">
        <v>9456</v>
      </c>
      <c r="I2704" s="118" t="s">
        <v>2619</v>
      </c>
    </row>
    <row r="2705" spans="1:9" x14ac:dyDescent="0.2">
      <c r="A2705" s="117" t="s">
        <v>9458</v>
      </c>
      <c r="B2705" s="131" t="s">
        <v>9458</v>
      </c>
      <c r="C2705" s="117" t="s">
        <v>1291</v>
      </c>
      <c r="D2705" s="116" t="s">
        <v>9454</v>
      </c>
      <c r="E2705" s="116" t="s">
        <v>2614</v>
      </c>
      <c r="F2705" s="116" t="s">
        <v>2620</v>
      </c>
      <c r="G2705" s="115" t="s">
        <v>9457</v>
      </c>
      <c r="H2705" s="118" t="s">
        <v>9456</v>
      </c>
      <c r="I2705" s="118" t="s">
        <v>2619</v>
      </c>
    </row>
    <row r="2706" spans="1:9" x14ac:dyDescent="0.2">
      <c r="A2706" s="117" t="s">
        <v>3355</v>
      </c>
      <c r="B2706" s="131" t="s">
        <v>3355</v>
      </c>
      <c r="C2706" s="117" t="s">
        <v>1412</v>
      </c>
      <c r="D2706" s="116" t="s">
        <v>3333</v>
      </c>
      <c r="E2706" s="116" t="s">
        <v>3116</v>
      </c>
      <c r="F2706" s="116" t="s">
        <v>2669</v>
      </c>
      <c r="G2706" s="115" t="s">
        <v>3354</v>
      </c>
      <c r="H2706" s="118" t="s">
        <v>3336</v>
      </c>
      <c r="I2706" s="118" t="s">
        <v>2619</v>
      </c>
    </row>
    <row r="2707" spans="1:9" x14ac:dyDescent="0.2">
      <c r="A2707" s="117" t="s">
        <v>9460</v>
      </c>
      <c r="B2707" s="131" t="s">
        <v>9460</v>
      </c>
      <c r="C2707" s="117" t="s">
        <v>1291</v>
      </c>
      <c r="D2707" s="116" t="s">
        <v>9454</v>
      </c>
      <c r="E2707" s="116" t="s">
        <v>2614</v>
      </c>
      <c r="F2707" s="116" t="s">
        <v>2694</v>
      </c>
      <c r="G2707" s="115" t="s">
        <v>9459</v>
      </c>
      <c r="H2707" s="118" t="s">
        <v>9456</v>
      </c>
      <c r="I2707" s="118" t="s">
        <v>2619</v>
      </c>
    </row>
    <row r="2708" spans="1:9" x14ac:dyDescent="0.2">
      <c r="A2708" s="117" t="s">
        <v>13077</v>
      </c>
      <c r="B2708" s="131" t="s">
        <v>13077</v>
      </c>
      <c r="C2708" s="117" t="s">
        <v>1292</v>
      </c>
      <c r="D2708" s="116" t="s">
        <v>13076</v>
      </c>
      <c r="E2708" s="116" t="s">
        <v>2614</v>
      </c>
      <c r="F2708" s="116" t="s">
        <v>2615</v>
      </c>
      <c r="G2708" s="115" t="s">
        <v>442</v>
      </c>
      <c r="H2708" s="118" t="s">
        <v>13078</v>
      </c>
      <c r="I2708" s="118" t="s">
        <v>2619</v>
      </c>
    </row>
    <row r="2709" spans="1:9" x14ac:dyDescent="0.2">
      <c r="A2709" s="117" t="s">
        <v>13082</v>
      </c>
      <c r="B2709" s="131" t="s">
        <v>13082</v>
      </c>
      <c r="C2709" s="117" t="s">
        <v>1292</v>
      </c>
      <c r="D2709" s="116" t="s">
        <v>13076</v>
      </c>
      <c r="E2709" s="116" t="s">
        <v>2614</v>
      </c>
      <c r="F2709" s="116" t="s">
        <v>2623</v>
      </c>
      <c r="G2709" s="115" t="s">
        <v>13081</v>
      </c>
      <c r="H2709" s="118" t="s">
        <v>13083</v>
      </c>
      <c r="I2709" s="118" t="s">
        <v>2619</v>
      </c>
    </row>
    <row r="2710" spans="1:9" x14ac:dyDescent="0.2">
      <c r="A2710" s="117" t="s">
        <v>13080</v>
      </c>
      <c r="B2710" s="131" t="s">
        <v>13080</v>
      </c>
      <c r="C2710" s="117" t="s">
        <v>1292</v>
      </c>
      <c r="D2710" s="116" t="s">
        <v>13076</v>
      </c>
      <c r="E2710" s="116" t="s">
        <v>2614</v>
      </c>
      <c r="F2710" s="116" t="s">
        <v>2620</v>
      </c>
      <c r="G2710" s="115" t="s">
        <v>13079</v>
      </c>
      <c r="I2710" s="118" t="s">
        <v>2619</v>
      </c>
    </row>
    <row r="2711" spans="1:9" x14ac:dyDescent="0.2">
      <c r="A2711" s="117" t="s">
        <v>8744</v>
      </c>
      <c r="B2711" s="131" t="s">
        <v>8744</v>
      </c>
      <c r="C2711" s="117" t="s">
        <v>1025</v>
      </c>
      <c r="D2711" s="116" t="s">
        <v>8737</v>
      </c>
      <c r="E2711" s="116" t="s">
        <v>3415</v>
      </c>
      <c r="F2711" s="116" t="s">
        <v>2716</v>
      </c>
      <c r="G2711" s="115" t="s">
        <v>8743</v>
      </c>
      <c r="H2711" s="118" t="s">
        <v>8745</v>
      </c>
      <c r="I2711" s="118" t="s">
        <v>2619</v>
      </c>
    </row>
    <row r="2712" spans="1:9" x14ac:dyDescent="0.2">
      <c r="A2712" s="117" t="s">
        <v>13881</v>
      </c>
      <c r="B2712" s="131" t="s">
        <v>13881</v>
      </c>
      <c r="C2712" s="117" t="s">
        <v>1024</v>
      </c>
      <c r="D2712" s="116" t="s">
        <v>13858</v>
      </c>
      <c r="E2712" s="116" t="s">
        <v>2913</v>
      </c>
      <c r="F2712" s="116" t="s">
        <v>3375</v>
      </c>
      <c r="G2712" s="115" t="s">
        <v>13880</v>
      </c>
      <c r="H2712" s="118" t="s">
        <v>13882</v>
      </c>
      <c r="I2712" s="118" t="s">
        <v>2619</v>
      </c>
    </row>
    <row r="2713" spans="1:9" x14ac:dyDescent="0.2">
      <c r="A2713" s="117" t="s">
        <v>12165</v>
      </c>
      <c r="B2713" s="131" t="s">
        <v>12165</v>
      </c>
      <c r="C2713" s="117" t="s">
        <v>854</v>
      </c>
      <c r="D2713" s="116" t="s">
        <v>12135</v>
      </c>
      <c r="E2713" s="116" t="s">
        <v>2614</v>
      </c>
      <c r="F2713" s="116" t="s">
        <v>3961</v>
      </c>
      <c r="G2713" s="115" t="s">
        <v>12164</v>
      </c>
      <c r="H2713" s="118" t="s">
        <v>12166</v>
      </c>
      <c r="I2713" s="118" t="s">
        <v>2619</v>
      </c>
    </row>
    <row r="2714" spans="1:9" x14ac:dyDescent="0.2">
      <c r="A2714" s="117" t="s">
        <v>3409</v>
      </c>
      <c r="B2714" s="131" t="s">
        <v>3409</v>
      </c>
      <c r="C2714" s="117" t="s">
        <v>1662</v>
      </c>
      <c r="D2714" s="116" t="s">
        <v>3383</v>
      </c>
      <c r="E2714" s="116" t="s">
        <v>3116</v>
      </c>
      <c r="F2714" s="116" t="s">
        <v>3109</v>
      </c>
      <c r="G2714" s="115" t="s">
        <v>3408</v>
      </c>
      <c r="H2714" s="118" t="s">
        <v>3385</v>
      </c>
      <c r="I2714" s="118" t="s">
        <v>2619</v>
      </c>
    </row>
    <row r="2715" spans="1:9" x14ac:dyDescent="0.2">
      <c r="A2715" s="117" t="s">
        <v>3729</v>
      </c>
      <c r="B2715" s="131" t="s">
        <v>3729</v>
      </c>
      <c r="C2715" s="117" t="s">
        <v>1056</v>
      </c>
      <c r="D2715" s="116" t="s">
        <v>3720</v>
      </c>
      <c r="E2715" s="116" t="s">
        <v>3415</v>
      </c>
      <c r="F2715" s="116" t="s">
        <v>2674</v>
      </c>
      <c r="G2715" s="115" t="s">
        <v>3408</v>
      </c>
      <c r="H2715" s="118" t="s">
        <v>3730</v>
      </c>
      <c r="I2715" s="118" t="s">
        <v>2619</v>
      </c>
    </row>
    <row r="2716" spans="1:9" x14ac:dyDescent="0.2">
      <c r="A2716" s="117" t="s">
        <v>5518</v>
      </c>
      <c r="B2716" s="131" t="s">
        <v>5518</v>
      </c>
      <c r="C2716" s="117" t="s">
        <v>979</v>
      </c>
      <c r="D2716" s="116" t="s">
        <v>5508</v>
      </c>
      <c r="E2716" s="116" t="s">
        <v>2614</v>
      </c>
      <c r="F2716" s="116" t="s">
        <v>2653</v>
      </c>
      <c r="G2716" s="115" t="s">
        <v>3408</v>
      </c>
      <c r="H2716" s="118" t="s">
        <v>5510</v>
      </c>
      <c r="I2716" s="118" t="s">
        <v>2619</v>
      </c>
    </row>
    <row r="2717" spans="1:9" x14ac:dyDescent="0.2">
      <c r="A2717" s="117" t="s">
        <v>10790</v>
      </c>
      <c r="B2717" s="131" t="s">
        <v>10790</v>
      </c>
      <c r="C2717" s="117" t="s">
        <v>1218</v>
      </c>
      <c r="D2717" s="116" t="s">
        <v>10776</v>
      </c>
      <c r="E2717" s="116" t="s">
        <v>3150</v>
      </c>
      <c r="F2717" s="116" t="s">
        <v>3103</v>
      </c>
      <c r="G2717" s="115" t="s">
        <v>10789</v>
      </c>
      <c r="H2717" s="118" t="s">
        <v>10778</v>
      </c>
      <c r="I2717" s="118" t="s">
        <v>2619</v>
      </c>
    </row>
    <row r="2718" spans="1:9" x14ac:dyDescent="0.2">
      <c r="A2718" s="117" t="s">
        <v>12767</v>
      </c>
      <c r="B2718" s="131" t="s">
        <v>12767</v>
      </c>
      <c r="C2718" s="117" t="s">
        <v>1433</v>
      </c>
      <c r="D2718" s="116" t="s">
        <v>12740</v>
      </c>
      <c r="E2718" s="116" t="s">
        <v>3150</v>
      </c>
      <c r="F2718" s="116" t="s">
        <v>2768</v>
      </c>
      <c r="G2718" s="115" t="s">
        <v>12766</v>
      </c>
      <c r="H2718" s="118" t="s">
        <v>12742</v>
      </c>
      <c r="I2718" s="118" t="s">
        <v>2619</v>
      </c>
    </row>
    <row r="2719" spans="1:9" x14ac:dyDescent="0.2">
      <c r="A2719" s="117" t="s">
        <v>4734</v>
      </c>
      <c r="B2719" s="131" t="s">
        <v>4734</v>
      </c>
      <c r="C2719" s="117" t="s">
        <v>1459</v>
      </c>
      <c r="D2719" s="116" t="s">
        <v>4725</v>
      </c>
      <c r="E2719" s="116" t="s">
        <v>3415</v>
      </c>
      <c r="F2719" s="116" t="s">
        <v>2734</v>
      </c>
      <c r="G2719" s="115" t="s">
        <v>4733</v>
      </c>
      <c r="H2719" s="118" t="s">
        <v>4729</v>
      </c>
      <c r="I2719" s="118" t="s">
        <v>2619</v>
      </c>
    </row>
    <row r="2720" spans="1:9" x14ac:dyDescent="0.2">
      <c r="A2720" s="117" t="s">
        <v>12370</v>
      </c>
      <c r="B2720" s="131" t="s">
        <v>12370</v>
      </c>
      <c r="C2720" s="117" t="s">
        <v>1192</v>
      </c>
      <c r="D2720" s="116" t="s">
        <v>12362</v>
      </c>
      <c r="E2720" s="116" t="s">
        <v>2660</v>
      </c>
      <c r="F2720" s="116" t="s">
        <v>2666</v>
      </c>
      <c r="G2720" s="115" t="s">
        <v>12369</v>
      </c>
      <c r="H2720" s="118" t="s">
        <v>12364</v>
      </c>
      <c r="I2720" s="118" t="s">
        <v>2619</v>
      </c>
    </row>
    <row r="2721" spans="1:9" x14ac:dyDescent="0.2">
      <c r="A2721" s="117" t="s">
        <v>11717</v>
      </c>
      <c r="B2721" s="131" t="s">
        <v>11717</v>
      </c>
      <c r="C2721" s="117" t="s">
        <v>1293</v>
      </c>
      <c r="D2721" s="116" t="s">
        <v>11716</v>
      </c>
      <c r="E2721" s="116" t="s">
        <v>2614</v>
      </c>
      <c r="F2721" s="116" t="s">
        <v>2615</v>
      </c>
      <c r="G2721" s="115" t="s">
        <v>443</v>
      </c>
      <c r="H2721" s="118" t="s">
        <v>11718</v>
      </c>
      <c r="I2721" s="118" t="s">
        <v>2619</v>
      </c>
    </row>
    <row r="2722" spans="1:9" x14ac:dyDescent="0.2">
      <c r="A2722" s="117" t="s">
        <v>11726</v>
      </c>
      <c r="B2722" s="131" t="s">
        <v>11726</v>
      </c>
      <c r="C2722" s="117" t="s">
        <v>1293</v>
      </c>
      <c r="D2722" s="116" t="s">
        <v>11716</v>
      </c>
      <c r="E2722" s="116" t="s">
        <v>2614</v>
      </c>
      <c r="F2722" s="116" t="s">
        <v>2641</v>
      </c>
      <c r="G2722" s="115" t="s">
        <v>11725</v>
      </c>
      <c r="H2722" s="118" t="s">
        <v>11727</v>
      </c>
      <c r="I2722" s="118" t="s">
        <v>2619</v>
      </c>
    </row>
    <row r="2723" spans="1:9" x14ac:dyDescent="0.2">
      <c r="A2723" s="117" t="s">
        <v>11723</v>
      </c>
      <c r="B2723" s="131" t="s">
        <v>11723</v>
      </c>
      <c r="C2723" s="117" t="s">
        <v>1293</v>
      </c>
      <c r="D2723" s="116" t="s">
        <v>11716</v>
      </c>
      <c r="E2723" s="116" t="s">
        <v>2614</v>
      </c>
      <c r="F2723" s="116" t="s">
        <v>2638</v>
      </c>
      <c r="G2723" s="115" t="s">
        <v>11722</v>
      </c>
      <c r="H2723" s="118" t="s">
        <v>11724</v>
      </c>
      <c r="I2723" s="118" t="s">
        <v>2619</v>
      </c>
    </row>
    <row r="2724" spans="1:9" x14ac:dyDescent="0.2">
      <c r="A2724" s="117" t="s">
        <v>11720</v>
      </c>
      <c r="B2724" s="131" t="s">
        <v>11720</v>
      </c>
      <c r="C2724" s="117" t="s">
        <v>1293</v>
      </c>
      <c r="D2724" s="116" t="s">
        <v>11716</v>
      </c>
      <c r="E2724" s="116" t="s">
        <v>2614</v>
      </c>
      <c r="F2724" s="116" t="s">
        <v>2620</v>
      </c>
      <c r="G2724" s="115" t="s">
        <v>11719</v>
      </c>
      <c r="H2724" s="118" t="s">
        <v>11721</v>
      </c>
      <c r="I2724" s="118" t="s">
        <v>2619</v>
      </c>
    </row>
    <row r="2725" spans="1:9" x14ac:dyDescent="0.2">
      <c r="A2725" s="117" t="s">
        <v>8569</v>
      </c>
      <c r="B2725" s="131" t="s">
        <v>8569</v>
      </c>
      <c r="C2725" s="117" t="s">
        <v>1294</v>
      </c>
      <c r="D2725" s="116" t="s">
        <v>8566</v>
      </c>
      <c r="E2725" s="116" t="s">
        <v>3415</v>
      </c>
      <c r="F2725" s="116" t="s">
        <v>3470</v>
      </c>
      <c r="G2725" s="115" t="s">
        <v>8568</v>
      </c>
      <c r="I2725" s="118" t="s">
        <v>2619</v>
      </c>
    </row>
    <row r="2726" spans="1:9" x14ac:dyDescent="0.2">
      <c r="A2726" s="117" t="s">
        <v>8567</v>
      </c>
      <c r="B2726" s="131" t="s">
        <v>8567</v>
      </c>
      <c r="C2726" s="117" t="s">
        <v>1294</v>
      </c>
      <c r="D2726" s="116" t="s">
        <v>8566</v>
      </c>
      <c r="E2726" s="116" t="s">
        <v>3415</v>
      </c>
      <c r="F2726" s="116" t="s">
        <v>2615</v>
      </c>
      <c r="G2726" s="115" t="s">
        <v>444</v>
      </c>
      <c r="I2726" s="118" t="s">
        <v>2619</v>
      </c>
    </row>
    <row r="2727" spans="1:9" x14ac:dyDescent="0.2">
      <c r="A2727" s="117" t="s">
        <v>3098</v>
      </c>
      <c r="B2727" s="131" t="s">
        <v>3098</v>
      </c>
      <c r="C2727" s="117" t="s">
        <v>1160</v>
      </c>
      <c r="D2727" s="116" t="s">
        <v>3084</v>
      </c>
      <c r="E2727" s="116" t="s">
        <v>2660</v>
      </c>
      <c r="F2727" s="116" t="s">
        <v>2656</v>
      </c>
      <c r="G2727" s="115" t="s">
        <v>3097</v>
      </c>
      <c r="H2727" s="118" t="s">
        <v>3086</v>
      </c>
      <c r="I2727" s="118" t="s">
        <v>2619</v>
      </c>
    </row>
    <row r="2728" spans="1:9" x14ac:dyDescent="0.2">
      <c r="A2728" s="117" t="s">
        <v>7136</v>
      </c>
      <c r="B2728" s="131" t="s">
        <v>7136</v>
      </c>
      <c r="C2728" s="117" t="s">
        <v>992</v>
      </c>
      <c r="D2728" s="116" t="s">
        <v>6091</v>
      </c>
      <c r="E2728" s="116" t="s">
        <v>3150</v>
      </c>
      <c r="F2728" s="116" t="s">
        <v>7135</v>
      </c>
      <c r="G2728" s="115" t="s">
        <v>3097</v>
      </c>
      <c r="H2728" s="118" t="s">
        <v>6097</v>
      </c>
      <c r="I2728" s="118" t="s">
        <v>2619</v>
      </c>
    </row>
    <row r="2729" spans="1:9" x14ac:dyDescent="0.2">
      <c r="A2729" s="117" t="s">
        <v>13625</v>
      </c>
      <c r="B2729" s="131" t="s">
        <v>13625</v>
      </c>
      <c r="C2729" s="117" t="s">
        <v>1349</v>
      </c>
      <c r="D2729" s="116" t="s">
        <v>13622</v>
      </c>
      <c r="E2729" s="116" t="s">
        <v>3415</v>
      </c>
      <c r="F2729" s="116" t="s">
        <v>2623</v>
      </c>
      <c r="G2729" s="115" t="s">
        <v>3097</v>
      </c>
      <c r="H2729" s="118" t="s">
        <v>13624</v>
      </c>
      <c r="I2729" s="118" t="s">
        <v>2619</v>
      </c>
    </row>
    <row r="2730" spans="1:9" x14ac:dyDescent="0.2">
      <c r="A2730" s="117" t="s">
        <v>11625</v>
      </c>
      <c r="B2730" s="131" t="s">
        <v>11625</v>
      </c>
      <c r="C2730" s="117" t="s">
        <v>1295</v>
      </c>
      <c r="D2730" s="116" t="s">
        <v>11621</v>
      </c>
      <c r="E2730" s="116" t="s">
        <v>3415</v>
      </c>
      <c r="F2730" s="116" t="s">
        <v>2716</v>
      </c>
      <c r="G2730" s="115" t="s">
        <v>11624</v>
      </c>
      <c r="H2730" s="118" t="s">
        <v>11623</v>
      </c>
      <c r="I2730" s="118" t="s">
        <v>2619</v>
      </c>
    </row>
    <row r="2731" spans="1:9" x14ac:dyDescent="0.2">
      <c r="A2731" s="117" t="s">
        <v>11622</v>
      </c>
      <c r="B2731" s="131" t="s">
        <v>11622</v>
      </c>
      <c r="C2731" s="117" t="s">
        <v>1295</v>
      </c>
      <c r="D2731" s="116" t="s">
        <v>11621</v>
      </c>
      <c r="E2731" s="116" t="s">
        <v>3415</v>
      </c>
      <c r="F2731" s="116" t="s">
        <v>2615</v>
      </c>
      <c r="G2731" s="115" t="s">
        <v>445</v>
      </c>
      <c r="H2731" s="118" t="s">
        <v>11623</v>
      </c>
      <c r="I2731" s="118" t="s">
        <v>2619</v>
      </c>
    </row>
    <row r="2732" spans="1:9" x14ac:dyDescent="0.2">
      <c r="A2732" s="117" t="s">
        <v>7139</v>
      </c>
      <c r="B2732" s="131" t="s">
        <v>7139</v>
      </c>
      <c r="C2732" s="117" t="s">
        <v>992</v>
      </c>
      <c r="D2732" s="116" t="s">
        <v>6091</v>
      </c>
      <c r="E2732" s="116" t="s">
        <v>3150</v>
      </c>
      <c r="F2732" s="116" t="s">
        <v>7137</v>
      </c>
      <c r="G2732" s="115" t="s">
        <v>7138</v>
      </c>
      <c r="H2732" s="118" t="s">
        <v>6097</v>
      </c>
      <c r="I2732" s="118" t="s">
        <v>2619</v>
      </c>
    </row>
    <row r="2733" spans="1:9" x14ac:dyDescent="0.2">
      <c r="A2733" s="117" t="s">
        <v>5483</v>
      </c>
      <c r="B2733" s="131" t="s">
        <v>5483</v>
      </c>
      <c r="C2733" s="117" t="s">
        <v>1296</v>
      </c>
      <c r="D2733" s="116" t="s">
        <v>5482</v>
      </c>
      <c r="E2733" s="116" t="s">
        <v>2614</v>
      </c>
      <c r="F2733" s="116" t="s">
        <v>2615</v>
      </c>
      <c r="G2733" s="115" t="s">
        <v>446</v>
      </c>
      <c r="H2733" s="118" t="s">
        <v>5484</v>
      </c>
      <c r="I2733" s="118" t="s">
        <v>2619</v>
      </c>
    </row>
    <row r="2734" spans="1:9" x14ac:dyDescent="0.2">
      <c r="A2734" s="117" t="s">
        <v>5486</v>
      </c>
      <c r="B2734" s="131" t="s">
        <v>5486</v>
      </c>
      <c r="C2734" s="117" t="s">
        <v>1296</v>
      </c>
      <c r="D2734" s="116" t="s">
        <v>5482</v>
      </c>
      <c r="E2734" s="116" t="s">
        <v>2614</v>
      </c>
      <c r="F2734" s="116" t="s">
        <v>2620</v>
      </c>
      <c r="G2734" s="115" t="s">
        <v>5485</v>
      </c>
      <c r="H2734" s="118" t="s">
        <v>5484</v>
      </c>
      <c r="I2734" s="118" t="s">
        <v>2619</v>
      </c>
    </row>
    <row r="2735" spans="1:9" x14ac:dyDescent="0.2">
      <c r="A2735" s="117" t="s">
        <v>5488</v>
      </c>
      <c r="B2735" s="131" t="s">
        <v>5488</v>
      </c>
      <c r="C2735" s="117" t="s">
        <v>1296</v>
      </c>
      <c r="D2735" s="116" t="s">
        <v>5482</v>
      </c>
      <c r="E2735" s="116" t="s">
        <v>2614</v>
      </c>
      <c r="F2735" s="116" t="s">
        <v>2694</v>
      </c>
      <c r="G2735" s="115" t="s">
        <v>5487</v>
      </c>
      <c r="H2735" s="118" t="s">
        <v>5489</v>
      </c>
      <c r="I2735" s="118" t="s">
        <v>2619</v>
      </c>
    </row>
    <row r="2736" spans="1:9" x14ac:dyDescent="0.2">
      <c r="A2736" s="117" t="s">
        <v>6150</v>
      </c>
      <c r="B2736" s="131" t="s">
        <v>6150</v>
      </c>
      <c r="C2736" s="117" t="s">
        <v>992</v>
      </c>
      <c r="D2736" s="116" t="s">
        <v>6091</v>
      </c>
      <c r="E2736" s="116" t="s">
        <v>3150</v>
      </c>
      <c r="F2736" s="116" t="s">
        <v>6148</v>
      </c>
      <c r="G2736" s="115" t="s">
        <v>6149</v>
      </c>
      <c r="H2736" s="118" t="s">
        <v>6097</v>
      </c>
      <c r="I2736" s="118" t="s">
        <v>2619</v>
      </c>
    </row>
    <row r="2737" spans="1:9" x14ac:dyDescent="0.2">
      <c r="A2737" s="117" t="s">
        <v>12377</v>
      </c>
      <c r="B2737" s="131" t="s">
        <v>12377</v>
      </c>
      <c r="C2737" s="117" t="s">
        <v>1192</v>
      </c>
      <c r="D2737" s="116" t="s">
        <v>12362</v>
      </c>
      <c r="E2737" s="116" t="s">
        <v>2660</v>
      </c>
      <c r="F2737" s="116" t="s">
        <v>2734</v>
      </c>
      <c r="G2737" s="115" t="s">
        <v>12376</v>
      </c>
      <c r="H2737" s="118" t="s">
        <v>12364</v>
      </c>
      <c r="I2737" s="118" t="s">
        <v>2619</v>
      </c>
    </row>
    <row r="2738" spans="1:9" x14ac:dyDescent="0.2">
      <c r="A2738" s="117" t="s">
        <v>4775</v>
      </c>
      <c r="B2738" s="131" t="s">
        <v>4775</v>
      </c>
      <c r="C2738" s="117" t="s">
        <v>1634</v>
      </c>
      <c r="D2738" s="116" t="s">
        <v>4768</v>
      </c>
      <c r="E2738" s="116" t="s">
        <v>3415</v>
      </c>
      <c r="F2738" s="116" t="s">
        <v>2656</v>
      </c>
      <c r="G2738" s="115" t="s">
        <v>4774</v>
      </c>
      <c r="H2738" s="118" t="s">
        <v>4770</v>
      </c>
      <c r="I2738" s="118" t="s">
        <v>2619</v>
      </c>
    </row>
    <row r="2739" spans="1:9" x14ac:dyDescent="0.2">
      <c r="A2739" s="117" t="s">
        <v>5493</v>
      </c>
      <c r="B2739" s="131" t="s">
        <v>5493</v>
      </c>
      <c r="C2739" s="117" t="s">
        <v>1297</v>
      </c>
      <c r="D2739" s="116" t="s">
        <v>5492</v>
      </c>
      <c r="E2739" s="116" t="s">
        <v>2614</v>
      </c>
      <c r="F2739" s="116" t="s">
        <v>2615</v>
      </c>
      <c r="G2739" s="115" t="s">
        <v>447</v>
      </c>
      <c r="H2739" s="118" t="s">
        <v>5494</v>
      </c>
      <c r="I2739" s="118" t="s">
        <v>2619</v>
      </c>
    </row>
    <row r="2740" spans="1:9" x14ac:dyDescent="0.2">
      <c r="A2740" s="117" t="s">
        <v>5498</v>
      </c>
      <c r="B2740" s="131" t="s">
        <v>5498</v>
      </c>
      <c r="C2740" s="117" t="s">
        <v>1297</v>
      </c>
      <c r="D2740" s="116" t="s">
        <v>5492</v>
      </c>
      <c r="E2740" s="116" t="s">
        <v>2614</v>
      </c>
      <c r="F2740" s="116" t="s">
        <v>2734</v>
      </c>
      <c r="G2740" s="115" t="s">
        <v>5497</v>
      </c>
      <c r="H2740" s="118" t="s">
        <v>5494</v>
      </c>
      <c r="I2740" s="118" t="s">
        <v>2619</v>
      </c>
    </row>
    <row r="2741" spans="1:9" x14ac:dyDescent="0.2">
      <c r="A2741" s="117" t="s">
        <v>5496</v>
      </c>
      <c r="B2741" s="131" t="s">
        <v>5496</v>
      </c>
      <c r="C2741" s="117" t="s">
        <v>1297</v>
      </c>
      <c r="D2741" s="116" t="s">
        <v>5492</v>
      </c>
      <c r="E2741" s="116" t="s">
        <v>2614</v>
      </c>
      <c r="F2741" s="116" t="s">
        <v>2620</v>
      </c>
      <c r="G2741" s="115" t="s">
        <v>5495</v>
      </c>
      <c r="H2741" s="118" t="s">
        <v>5494</v>
      </c>
      <c r="I2741" s="118" t="s">
        <v>2619</v>
      </c>
    </row>
    <row r="2742" spans="1:9" x14ac:dyDescent="0.2">
      <c r="A2742" s="117" t="s">
        <v>12419</v>
      </c>
      <c r="B2742" s="131" t="s">
        <v>12419</v>
      </c>
      <c r="C2742" s="117" t="s">
        <v>1684</v>
      </c>
      <c r="D2742" s="116" t="s">
        <v>12393</v>
      </c>
      <c r="E2742" s="116" t="s">
        <v>2614</v>
      </c>
      <c r="F2742" s="116" t="s">
        <v>2644</v>
      </c>
      <c r="G2742" s="115" t="s">
        <v>12418</v>
      </c>
      <c r="H2742" s="118" t="s">
        <v>12420</v>
      </c>
      <c r="I2742" s="118" t="s">
        <v>2619</v>
      </c>
    </row>
    <row r="2743" spans="1:9" x14ac:dyDescent="0.2">
      <c r="A2743" s="117" t="s">
        <v>10997</v>
      </c>
      <c r="B2743" s="131" t="s">
        <v>10997</v>
      </c>
      <c r="C2743" s="117" t="s">
        <v>860</v>
      </c>
      <c r="D2743" s="116" t="s">
        <v>10986</v>
      </c>
      <c r="E2743" s="116" t="s">
        <v>3116</v>
      </c>
      <c r="F2743" s="116" t="s">
        <v>3022</v>
      </c>
      <c r="G2743" s="115" t="s">
        <v>10996</v>
      </c>
      <c r="I2743" s="118" t="s">
        <v>2619</v>
      </c>
    </row>
    <row r="2744" spans="1:9" x14ac:dyDescent="0.2">
      <c r="A2744" s="117" t="s">
        <v>9083</v>
      </c>
      <c r="B2744" s="131" t="s">
        <v>9083</v>
      </c>
      <c r="C2744" s="117" t="s">
        <v>1199</v>
      </c>
      <c r="D2744" s="116" t="s">
        <v>9031</v>
      </c>
      <c r="E2744" s="116" t="s">
        <v>2614</v>
      </c>
      <c r="F2744" s="116" t="s">
        <v>3180</v>
      </c>
      <c r="G2744" s="115" t="s">
        <v>9082</v>
      </c>
      <c r="H2744" s="118" t="s">
        <v>9033</v>
      </c>
      <c r="I2744" s="118" t="s">
        <v>2619</v>
      </c>
    </row>
    <row r="2745" spans="1:9" x14ac:dyDescent="0.2">
      <c r="A2745" s="117" t="s">
        <v>13822</v>
      </c>
      <c r="B2745" s="131" t="s">
        <v>13822</v>
      </c>
      <c r="C2745" s="117" t="s">
        <v>1127</v>
      </c>
      <c r="D2745" s="116" t="s">
        <v>13816</v>
      </c>
      <c r="E2745" s="116" t="s">
        <v>2614</v>
      </c>
      <c r="F2745" s="116" t="s">
        <v>2666</v>
      </c>
      <c r="G2745" s="115" t="s">
        <v>13821</v>
      </c>
      <c r="H2745" s="118" t="s">
        <v>13818</v>
      </c>
      <c r="I2745" s="118" t="s">
        <v>2619</v>
      </c>
    </row>
    <row r="2746" spans="1:9" x14ac:dyDescent="0.2">
      <c r="A2746" s="117" t="s">
        <v>12610</v>
      </c>
      <c r="B2746" s="131" t="s">
        <v>12610</v>
      </c>
      <c r="C2746" s="117" t="s">
        <v>936</v>
      </c>
      <c r="D2746" s="116" t="s">
        <v>12602</v>
      </c>
      <c r="E2746" s="116" t="s">
        <v>2614</v>
      </c>
      <c r="F2746" s="116" t="s">
        <v>2641</v>
      </c>
      <c r="G2746" s="115" t="s">
        <v>12609</v>
      </c>
      <c r="H2746" s="118" t="s">
        <v>12604</v>
      </c>
      <c r="I2746" s="118" t="s">
        <v>2619</v>
      </c>
    </row>
    <row r="2747" spans="1:9" x14ac:dyDescent="0.2">
      <c r="A2747" s="117" t="s">
        <v>4934</v>
      </c>
      <c r="B2747" s="131" t="s">
        <v>4934</v>
      </c>
      <c r="C2747" s="117" t="s">
        <v>1079</v>
      </c>
      <c r="D2747" s="116" t="s">
        <v>4923</v>
      </c>
      <c r="E2747" s="116" t="s">
        <v>3415</v>
      </c>
      <c r="F2747" s="116" t="s">
        <v>2653</v>
      </c>
      <c r="G2747" s="115" t="s">
        <v>4933</v>
      </c>
      <c r="H2747" s="118" t="s">
        <v>4925</v>
      </c>
      <c r="I2747" s="118" t="s">
        <v>2619</v>
      </c>
    </row>
    <row r="2748" spans="1:9" x14ac:dyDescent="0.2">
      <c r="A2748" s="117" t="s">
        <v>14015</v>
      </c>
      <c r="B2748" s="131" t="s">
        <v>14015</v>
      </c>
      <c r="C2748" s="117" t="s">
        <v>1214</v>
      </c>
      <c r="D2748" s="116" t="s">
        <v>13973</v>
      </c>
      <c r="E2748" s="116" t="s">
        <v>3334</v>
      </c>
      <c r="F2748" s="116" t="s">
        <v>2683</v>
      </c>
      <c r="G2748" s="115" t="s">
        <v>14014</v>
      </c>
      <c r="H2748" s="118" t="s">
        <v>13975</v>
      </c>
      <c r="I2748" s="118" t="s">
        <v>2619</v>
      </c>
    </row>
    <row r="2749" spans="1:9" x14ac:dyDescent="0.2">
      <c r="A2749" s="117" t="s">
        <v>12096</v>
      </c>
      <c r="B2749" s="131" t="s">
        <v>12096</v>
      </c>
      <c r="C2749" s="117" t="s">
        <v>1143</v>
      </c>
      <c r="D2749" s="116" t="s">
        <v>12086</v>
      </c>
      <c r="E2749" s="116" t="s">
        <v>2614</v>
      </c>
      <c r="F2749" s="116" t="s">
        <v>3717</v>
      </c>
      <c r="G2749" s="115" t="s">
        <v>12095</v>
      </c>
      <c r="H2749" s="118" t="s">
        <v>12088</v>
      </c>
      <c r="I2749" s="118" t="s">
        <v>2619</v>
      </c>
    </row>
    <row r="2750" spans="1:9" x14ac:dyDescent="0.2">
      <c r="A2750" s="117" t="s">
        <v>12127</v>
      </c>
      <c r="B2750" s="131" t="s">
        <v>12127</v>
      </c>
      <c r="C2750" s="117" t="s">
        <v>997</v>
      </c>
      <c r="D2750" s="116" t="s">
        <v>12106</v>
      </c>
      <c r="E2750" s="116" t="s">
        <v>2614</v>
      </c>
      <c r="F2750" s="116" t="s">
        <v>3190</v>
      </c>
      <c r="G2750" s="115" t="s">
        <v>12095</v>
      </c>
      <c r="H2750" s="118" t="s">
        <v>12108</v>
      </c>
      <c r="I2750" s="118" t="s">
        <v>2619</v>
      </c>
    </row>
    <row r="2751" spans="1:9" x14ac:dyDescent="0.2">
      <c r="A2751" s="117" t="s">
        <v>13053</v>
      </c>
      <c r="B2751" s="131" t="s">
        <v>13053</v>
      </c>
      <c r="C2751" s="117" t="s">
        <v>1298</v>
      </c>
      <c r="D2751" s="116" t="s">
        <v>13052</v>
      </c>
      <c r="E2751" s="116" t="s">
        <v>2614</v>
      </c>
      <c r="F2751" s="116" t="s">
        <v>2615</v>
      </c>
      <c r="G2751" s="115" t="s">
        <v>448</v>
      </c>
      <c r="H2751" s="118" t="s">
        <v>13054</v>
      </c>
      <c r="I2751" s="118" t="s">
        <v>2619</v>
      </c>
    </row>
    <row r="2752" spans="1:9" x14ac:dyDescent="0.2">
      <c r="A2752" s="117" t="s">
        <v>13062</v>
      </c>
      <c r="B2752" s="131" t="s">
        <v>13062</v>
      </c>
      <c r="C2752" s="117" t="s">
        <v>1298</v>
      </c>
      <c r="D2752" s="116" t="s">
        <v>13052</v>
      </c>
      <c r="E2752" s="116" t="s">
        <v>2614</v>
      </c>
      <c r="F2752" s="116" t="s">
        <v>2641</v>
      </c>
      <c r="G2752" s="115" t="s">
        <v>13061</v>
      </c>
      <c r="H2752" s="118" t="s">
        <v>13063</v>
      </c>
      <c r="I2752" s="118" t="s">
        <v>2619</v>
      </c>
    </row>
    <row r="2753" spans="1:9" x14ac:dyDescent="0.2">
      <c r="A2753" s="117" t="s">
        <v>13056</v>
      </c>
      <c r="B2753" s="131" t="s">
        <v>13056</v>
      </c>
      <c r="C2753" s="117" t="s">
        <v>1298</v>
      </c>
      <c r="D2753" s="116" t="s">
        <v>13052</v>
      </c>
      <c r="E2753" s="116" t="s">
        <v>2614</v>
      </c>
      <c r="F2753" s="116" t="s">
        <v>2620</v>
      </c>
      <c r="G2753" s="115" t="s">
        <v>13055</v>
      </c>
      <c r="H2753" s="118" t="s">
        <v>13057</v>
      </c>
      <c r="I2753" s="118" t="s">
        <v>2619</v>
      </c>
    </row>
    <row r="2754" spans="1:9" x14ac:dyDescent="0.2">
      <c r="A2754" s="117" t="s">
        <v>13059</v>
      </c>
      <c r="B2754" s="131" t="s">
        <v>13059</v>
      </c>
      <c r="C2754" s="117" t="s">
        <v>1298</v>
      </c>
      <c r="D2754" s="116" t="s">
        <v>13052</v>
      </c>
      <c r="E2754" s="116" t="s">
        <v>2614</v>
      </c>
      <c r="F2754" s="116" t="s">
        <v>2694</v>
      </c>
      <c r="G2754" s="115" t="s">
        <v>13058</v>
      </c>
      <c r="H2754" s="118" t="s">
        <v>13060</v>
      </c>
      <c r="I2754" s="118" t="s">
        <v>2619</v>
      </c>
    </row>
    <row r="2755" spans="1:9" x14ac:dyDescent="0.2">
      <c r="A2755" s="117" t="s">
        <v>7142</v>
      </c>
      <c r="B2755" s="131" t="s">
        <v>7142</v>
      </c>
      <c r="C2755" s="117" t="s">
        <v>992</v>
      </c>
      <c r="D2755" s="116" t="s">
        <v>6091</v>
      </c>
      <c r="E2755" s="116" t="s">
        <v>3150</v>
      </c>
      <c r="F2755" s="116" t="s">
        <v>7140</v>
      </c>
      <c r="G2755" s="115" t="s">
        <v>7141</v>
      </c>
      <c r="H2755" s="118" t="s">
        <v>6097</v>
      </c>
      <c r="I2755" s="118" t="s">
        <v>2619</v>
      </c>
    </row>
    <row r="2756" spans="1:9" x14ac:dyDescent="0.2">
      <c r="A2756" s="117" t="s">
        <v>13260</v>
      </c>
      <c r="B2756" s="131" t="s">
        <v>13260</v>
      </c>
      <c r="C2756" s="117" t="s">
        <v>1061</v>
      </c>
      <c r="D2756" s="116" t="s">
        <v>13251</v>
      </c>
      <c r="E2756" s="116" t="s">
        <v>2660</v>
      </c>
      <c r="F2756" s="116" t="s">
        <v>3391</v>
      </c>
      <c r="G2756" s="115" t="s">
        <v>13259</v>
      </c>
      <c r="H2756" s="118" t="s">
        <v>13253</v>
      </c>
      <c r="I2756" s="118" t="s">
        <v>2619</v>
      </c>
    </row>
    <row r="2757" spans="1:9" x14ac:dyDescent="0.2">
      <c r="A2757" s="117" t="s">
        <v>9420</v>
      </c>
      <c r="B2757" s="131" t="s">
        <v>9420</v>
      </c>
      <c r="C2757" s="117" t="s">
        <v>1299</v>
      </c>
      <c r="D2757" s="116" t="s">
        <v>9416</v>
      </c>
      <c r="E2757" s="116" t="s">
        <v>2614</v>
      </c>
      <c r="F2757" s="116" t="s">
        <v>2620</v>
      </c>
      <c r="G2757" s="115" t="s">
        <v>9419</v>
      </c>
      <c r="H2757" s="118" t="s">
        <v>9421</v>
      </c>
      <c r="I2757" s="118" t="s">
        <v>2619</v>
      </c>
    </row>
    <row r="2758" spans="1:9" x14ac:dyDescent="0.2">
      <c r="A2758" s="117" t="s">
        <v>9423</v>
      </c>
      <c r="B2758" s="131" t="s">
        <v>9423</v>
      </c>
      <c r="C2758" s="117" t="s">
        <v>1299</v>
      </c>
      <c r="D2758" s="116" t="s">
        <v>9416</v>
      </c>
      <c r="E2758" s="116" t="s">
        <v>2614</v>
      </c>
      <c r="F2758" s="116" t="s">
        <v>2638</v>
      </c>
      <c r="G2758" s="115" t="s">
        <v>9422</v>
      </c>
      <c r="H2758" s="118" t="s">
        <v>9424</v>
      </c>
      <c r="I2758" s="118" t="s">
        <v>2619</v>
      </c>
    </row>
    <row r="2759" spans="1:9" x14ac:dyDescent="0.2">
      <c r="A2759" s="117" t="s">
        <v>9417</v>
      </c>
      <c r="B2759" s="131" t="s">
        <v>9417</v>
      </c>
      <c r="C2759" s="117" t="s">
        <v>1299</v>
      </c>
      <c r="D2759" s="116" t="s">
        <v>9416</v>
      </c>
      <c r="E2759" s="116" t="s">
        <v>2614</v>
      </c>
      <c r="F2759" s="116" t="s">
        <v>2615</v>
      </c>
      <c r="G2759" s="115" t="s">
        <v>449</v>
      </c>
      <c r="H2759" s="118" t="s">
        <v>9418</v>
      </c>
      <c r="I2759" s="118" t="s">
        <v>2619</v>
      </c>
    </row>
    <row r="2760" spans="1:9" x14ac:dyDescent="0.2">
      <c r="A2760" s="117" t="s">
        <v>13486</v>
      </c>
      <c r="B2760" s="131" t="s">
        <v>13486</v>
      </c>
      <c r="C2760" s="117" t="s">
        <v>1569</v>
      </c>
      <c r="D2760" s="116" t="s">
        <v>13433</v>
      </c>
      <c r="E2760" s="116" t="s">
        <v>3150</v>
      </c>
      <c r="F2760" s="116" t="s">
        <v>3196</v>
      </c>
      <c r="G2760" s="115" t="s">
        <v>13485</v>
      </c>
      <c r="H2760" s="118" t="s">
        <v>13487</v>
      </c>
      <c r="I2760" s="118" t="s">
        <v>2619</v>
      </c>
    </row>
    <row r="2761" spans="1:9" x14ac:dyDescent="0.2">
      <c r="A2761" s="117" t="s">
        <v>6153</v>
      </c>
      <c r="B2761" s="131" t="s">
        <v>6153</v>
      </c>
      <c r="C2761" s="117" t="s">
        <v>992</v>
      </c>
      <c r="D2761" s="116" t="s">
        <v>6091</v>
      </c>
      <c r="E2761" s="116" t="s">
        <v>3150</v>
      </c>
      <c r="F2761" s="116" t="s">
        <v>6151</v>
      </c>
      <c r="G2761" s="115" t="s">
        <v>6152</v>
      </c>
      <c r="H2761" s="118" t="s">
        <v>6097</v>
      </c>
      <c r="I2761" s="118" t="s">
        <v>2619</v>
      </c>
    </row>
    <row r="2762" spans="1:9" x14ac:dyDescent="0.2">
      <c r="A2762" s="117" t="s">
        <v>13025</v>
      </c>
      <c r="B2762" s="131" t="s">
        <v>13025</v>
      </c>
      <c r="C2762" s="117" t="s">
        <v>1544</v>
      </c>
      <c r="D2762" s="116" t="s">
        <v>13017</v>
      </c>
      <c r="E2762" s="116" t="s">
        <v>2614</v>
      </c>
      <c r="F2762" s="116" t="s">
        <v>2641</v>
      </c>
      <c r="G2762" s="115" t="s">
        <v>13024</v>
      </c>
      <c r="H2762" s="118" t="s">
        <v>13019</v>
      </c>
      <c r="I2762" s="118" t="s">
        <v>2619</v>
      </c>
    </row>
    <row r="2763" spans="1:9" x14ac:dyDescent="0.2">
      <c r="A2763" s="117" t="s">
        <v>4967</v>
      </c>
      <c r="B2763" s="131" t="s">
        <v>4967</v>
      </c>
      <c r="C2763" s="117" t="s">
        <v>1300</v>
      </c>
      <c r="D2763" s="116" t="s">
        <v>4957</v>
      </c>
      <c r="E2763" s="116" t="s">
        <v>3415</v>
      </c>
      <c r="F2763" s="116" t="s">
        <v>2734</v>
      </c>
      <c r="G2763" s="115" t="s">
        <v>4966</v>
      </c>
      <c r="H2763" s="118" t="s">
        <v>4961</v>
      </c>
      <c r="I2763" s="118" t="s">
        <v>2619</v>
      </c>
    </row>
    <row r="2764" spans="1:9" x14ac:dyDescent="0.2">
      <c r="A2764" s="117" t="s">
        <v>4958</v>
      </c>
      <c r="B2764" s="131" t="s">
        <v>4958</v>
      </c>
      <c r="C2764" s="117" t="s">
        <v>1300</v>
      </c>
      <c r="D2764" s="116" t="s">
        <v>4957</v>
      </c>
      <c r="E2764" s="116" t="s">
        <v>3415</v>
      </c>
      <c r="F2764" s="116" t="s">
        <v>2615</v>
      </c>
      <c r="G2764" s="115" t="s">
        <v>450</v>
      </c>
      <c r="I2764" s="118" t="s">
        <v>2619</v>
      </c>
    </row>
    <row r="2765" spans="1:9" x14ac:dyDescent="0.2">
      <c r="A2765" s="117" t="s">
        <v>11410</v>
      </c>
      <c r="B2765" s="131" t="s">
        <v>11410</v>
      </c>
      <c r="C2765" s="117" t="s">
        <v>1646</v>
      </c>
      <c r="D2765" s="116" t="s">
        <v>11402</v>
      </c>
      <c r="E2765" s="116" t="s">
        <v>2614</v>
      </c>
      <c r="F2765" s="116" t="s">
        <v>3470</v>
      </c>
      <c r="G2765" s="115" t="s">
        <v>11409</v>
      </c>
      <c r="H2765" s="118" t="s">
        <v>11404</v>
      </c>
      <c r="I2765" s="118" t="s">
        <v>2619</v>
      </c>
    </row>
    <row r="2766" spans="1:9" x14ac:dyDescent="0.2">
      <c r="A2766" s="117" t="s">
        <v>5522</v>
      </c>
      <c r="B2766" s="131" t="s">
        <v>5522</v>
      </c>
      <c r="C2766" s="117" t="s">
        <v>1301</v>
      </c>
      <c r="D2766" s="116" t="s">
        <v>5521</v>
      </c>
      <c r="E2766" s="116" t="s">
        <v>2614</v>
      </c>
      <c r="F2766" s="116" t="s">
        <v>2615</v>
      </c>
      <c r="G2766" s="115" t="s">
        <v>451</v>
      </c>
      <c r="H2766" s="118" t="s">
        <v>5523</v>
      </c>
      <c r="I2766" s="118" t="s">
        <v>2619</v>
      </c>
    </row>
    <row r="2767" spans="1:9" x14ac:dyDescent="0.2">
      <c r="A2767" s="117" t="s">
        <v>5525</v>
      </c>
      <c r="B2767" s="131" t="s">
        <v>5525</v>
      </c>
      <c r="C2767" s="117" t="s">
        <v>1301</v>
      </c>
      <c r="D2767" s="116" t="s">
        <v>5521</v>
      </c>
      <c r="E2767" s="116" t="s">
        <v>2614</v>
      </c>
      <c r="F2767" s="116" t="s">
        <v>2620</v>
      </c>
      <c r="G2767" s="115" t="s">
        <v>5524</v>
      </c>
      <c r="H2767" s="118" t="s">
        <v>5523</v>
      </c>
      <c r="I2767" s="118" t="s">
        <v>2619</v>
      </c>
    </row>
    <row r="2768" spans="1:9" x14ac:dyDescent="0.2">
      <c r="A2768" s="117" t="s">
        <v>5527</v>
      </c>
      <c r="B2768" s="131" t="s">
        <v>5527</v>
      </c>
      <c r="C2768" s="117" t="s">
        <v>1301</v>
      </c>
      <c r="D2768" s="116" t="s">
        <v>5521</v>
      </c>
      <c r="E2768" s="116" t="s">
        <v>2614</v>
      </c>
      <c r="F2768" s="116" t="s">
        <v>2666</v>
      </c>
      <c r="G2768" s="115" t="s">
        <v>5526</v>
      </c>
      <c r="H2768" s="118" t="s">
        <v>5523</v>
      </c>
      <c r="I2768" s="118" t="s">
        <v>2619</v>
      </c>
    </row>
    <row r="2769" spans="1:9" x14ac:dyDescent="0.2">
      <c r="A2769" s="117" t="s">
        <v>3213</v>
      </c>
      <c r="B2769" s="131" t="s">
        <v>3213</v>
      </c>
      <c r="C2769" s="117" t="s">
        <v>1509</v>
      </c>
      <c r="D2769" s="116" t="s">
        <v>3149</v>
      </c>
      <c r="E2769" s="116" t="s">
        <v>3150</v>
      </c>
      <c r="F2769" s="116" t="s">
        <v>3211</v>
      </c>
      <c r="G2769" s="115" t="s">
        <v>3212</v>
      </c>
      <c r="H2769" s="118" t="s">
        <v>3152</v>
      </c>
      <c r="I2769" s="118" t="s">
        <v>2619</v>
      </c>
    </row>
    <row r="2770" spans="1:9" x14ac:dyDescent="0.2">
      <c r="A2770" s="117" t="s">
        <v>9070</v>
      </c>
      <c r="B2770" s="131" t="s">
        <v>9070</v>
      </c>
      <c r="C2770" s="117" t="s">
        <v>1199</v>
      </c>
      <c r="D2770" s="116" t="s">
        <v>9031</v>
      </c>
      <c r="E2770" s="116" t="s">
        <v>2614</v>
      </c>
      <c r="F2770" s="116" t="s">
        <v>2818</v>
      </c>
      <c r="G2770" s="115" t="s">
        <v>9069</v>
      </c>
      <c r="H2770" s="118" t="s">
        <v>9033</v>
      </c>
      <c r="I2770" s="118" t="s">
        <v>2619</v>
      </c>
    </row>
    <row r="2771" spans="1:9" x14ac:dyDescent="0.2">
      <c r="A2771" s="117" t="s">
        <v>11248</v>
      </c>
      <c r="B2771" s="131" t="s">
        <v>11248</v>
      </c>
      <c r="C2771" s="117" t="s">
        <v>1243</v>
      </c>
      <c r="D2771" s="116" t="s">
        <v>11232</v>
      </c>
      <c r="E2771" s="116" t="s">
        <v>2614</v>
      </c>
      <c r="F2771" s="116" t="s">
        <v>2734</v>
      </c>
      <c r="G2771" s="115" t="s">
        <v>11247</v>
      </c>
      <c r="H2771" s="118" t="s">
        <v>11249</v>
      </c>
      <c r="I2771" s="118" t="s">
        <v>2619</v>
      </c>
    </row>
    <row r="2772" spans="1:9" x14ac:dyDescent="0.2">
      <c r="A2772" s="117" t="s">
        <v>4852</v>
      </c>
      <c r="B2772" s="131" t="s">
        <v>4852</v>
      </c>
      <c r="C2772" s="117" t="s">
        <v>1166</v>
      </c>
      <c r="D2772" s="116" t="s">
        <v>4844</v>
      </c>
      <c r="E2772" s="116" t="s">
        <v>3415</v>
      </c>
      <c r="F2772" s="116" t="s">
        <v>2623</v>
      </c>
      <c r="G2772" s="115" t="s">
        <v>4851</v>
      </c>
      <c r="H2772" s="118" t="s">
        <v>4846</v>
      </c>
      <c r="I2772" s="118" t="s">
        <v>2619</v>
      </c>
    </row>
    <row r="2773" spans="1:9" x14ac:dyDescent="0.2">
      <c r="A2773" s="117" t="s">
        <v>7145</v>
      </c>
      <c r="B2773" s="131" t="s">
        <v>7145</v>
      </c>
      <c r="C2773" s="117" t="s">
        <v>992</v>
      </c>
      <c r="D2773" s="116" t="s">
        <v>6091</v>
      </c>
      <c r="E2773" s="116" t="s">
        <v>3150</v>
      </c>
      <c r="F2773" s="116" t="s">
        <v>7143</v>
      </c>
      <c r="G2773" s="115" t="s">
        <v>7144</v>
      </c>
      <c r="H2773" s="118" t="s">
        <v>6097</v>
      </c>
      <c r="I2773" s="118" t="s">
        <v>2619</v>
      </c>
    </row>
    <row r="2774" spans="1:9" x14ac:dyDescent="0.2">
      <c r="A2774" s="117" t="s">
        <v>5635</v>
      </c>
      <c r="B2774" s="131" t="s">
        <v>5635</v>
      </c>
      <c r="C2774" s="117" t="s">
        <v>1419</v>
      </c>
      <c r="D2774" s="116" t="s">
        <v>5630</v>
      </c>
      <c r="E2774" s="116" t="s">
        <v>3150</v>
      </c>
      <c r="F2774" s="116" t="s">
        <v>2638</v>
      </c>
      <c r="G2774" s="115" t="s">
        <v>5634</v>
      </c>
      <c r="H2774" s="118" t="s">
        <v>5616</v>
      </c>
      <c r="I2774" s="118" t="s">
        <v>2619</v>
      </c>
    </row>
    <row r="2775" spans="1:9" x14ac:dyDescent="0.2">
      <c r="A2775" s="117" t="s">
        <v>7718</v>
      </c>
      <c r="B2775" s="131" t="s">
        <v>7718</v>
      </c>
      <c r="C2775" s="117" t="s">
        <v>992</v>
      </c>
      <c r="D2775" s="116" t="s">
        <v>6091</v>
      </c>
      <c r="E2775" s="116" t="s">
        <v>3150</v>
      </c>
      <c r="F2775" s="116" t="s">
        <v>7716</v>
      </c>
      <c r="G2775" s="115" t="s">
        <v>7717</v>
      </c>
      <c r="H2775" s="118" t="s">
        <v>6097</v>
      </c>
      <c r="I2775" s="118" t="s">
        <v>2619</v>
      </c>
    </row>
    <row r="2776" spans="1:9" x14ac:dyDescent="0.2">
      <c r="A2776" s="117" t="s">
        <v>4090</v>
      </c>
      <c r="B2776" s="131" t="s">
        <v>4090</v>
      </c>
      <c r="C2776" s="117" t="s">
        <v>1302</v>
      </c>
      <c r="D2776" s="116" t="s">
        <v>4089</v>
      </c>
      <c r="E2776" s="116" t="s">
        <v>3415</v>
      </c>
      <c r="F2776" s="116" t="s">
        <v>2615</v>
      </c>
      <c r="G2776" s="115" t="s">
        <v>452</v>
      </c>
      <c r="H2776" s="118" t="s">
        <v>4091</v>
      </c>
      <c r="I2776" s="118" t="s">
        <v>2619</v>
      </c>
    </row>
    <row r="2777" spans="1:9" x14ac:dyDescent="0.2">
      <c r="A2777" s="117" t="s">
        <v>9514</v>
      </c>
      <c r="B2777" s="131" t="s">
        <v>9514</v>
      </c>
      <c r="C2777" s="117" t="s">
        <v>1303</v>
      </c>
      <c r="D2777" s="116" t="s">
        <v>9509</v>
      </c>
      <c r="E2777" s="116" t="s">
        <v>3415</v>
      </c>
      <c r="F2777" s="116" t="s">
        <v>2716</v>
      </c>
      <c r="G2777" s="115" t="s">
        <v>9513</v>
      </c>
      <c r="H2777" s="118" t="s">
        <v>9515</v>
      </c>
      <c r="I2777" s="118" t="s">
        <v>2619</v>
      </c>
    </row>
    <row r="2778" spans="1:9" x14ac:dyDescent="0.2">
      <c r="A2778" s="117" t="s">
        <v>9510</v>
      </c>
      <c r="B2778" s="131" t="s">
        <v>9510</v>
      </c>
      <c r="C2778" s="117" t="s">
        <v>1303</v>
      </c>
      <c r="D2778" s="116" t="s">
        <v>9509</v>
      </c>
      <c r="E2778" s="116" t="s">
        <v>3415</v>
      </c>
      <c r="F2778" s="116" t="s">
        <v>2615</v>
      </c>
      <c r="G2778" s="115" t="s">
        <v>453</v>
      </c>
      <c r="I2778" s="118" t="s">
        <v>2619</v>
      </c>
    </row>
    <row r="2779" spans="1:9" x14ac:dyDescent="0.2">
      <c r="A2779" s="117" t="s">
        <v>9512</v>
      </c>
      <c r="B2779" s="131" t="s">
        <v>9512</v>
      </c>
      <c r="C2779" s="117" t="s">
        <v>1303</v>
      </c>
      <c r="D2779" s="116" t="s">
        <v>9509</v>
      </c>
      <c r="E2779" s="116" t="s">
        <v>3415</v>
      </c>
      <c r="F2779" s="116" t="s">
        <v>2694</v>
      </c>
      <c r="G2779" s="115" t="s">
        <v>9511</v>
      </c>
      <c r="I2779" s="118" t="s">
        <v>2619</v>
      </c>
    </row>
    <row r="2780" spans="1:9" x14ac:dyDescent="0.2">
      <c r="A2780" s="117" t="s">
        <v>7815</v>
      </c>
      <c r="B2780" s="131" t="s">
        <v>7815</v>
      </c>
      <c r="C2780" s="117" t="s">
        <v>992</v>
      </c>
      <c r="D2780" s="116" t="s">
        <v>6091</v>
      </c>
      <c r="E2780" s="116" t="s">
        <v>3150</v>
      </c>
      <c r="F2780" s="116" t="s">
        <v>7813</v>
      </c>
      <c r="G2780" s="115" t="s">
        <v>7814</v>
      </c>
      <c r="H2780" s="118" t="s">
        <v>6097</v>
      </c>
      <c r="I2780" s="118" t="s">
        <v>2619</v>
      </c>
    </row>
    <row r="2781" spans="1:9" x14ac:dyDescent="0.2">
      <c r="A2781" s="117" t="s">
        <v>9065</v>
      </c>
      <c r="B2781" s="131" t="s">
        <v>9065</v>
      </c>
      <c r="C2781" s="117" t="s">
        <v>1199</v>
      </c>
      <c r="D2781" s="116" t="s">
        <v>9031</v>
      </c>
      <c r="E2781" s="116" t="s">
        <v>2614</v>
      </c>
      <c r="F2781" s="116" t="s">
        <v>2644</v>
      </c>
      <c r="G2781" s="115" t="s">
        <v>9064</v>
      </c>
      <c r="H2781" s="118" t="s">
        <v>9066</v>
      </c>
      <c r="I2781" s="118" t="s">
        <v>2619</v>
      </c>
    </row>
    <row r="2782" spans="1:9" x14ac:dyDescent="0.2">
      <c r="A2782" s="117" t="s">
        <v>8439</v>
      </c>
      <c r="B2782" s="131" t="s">
        <v>8439</v>
      </c>
      <c r="C2782" s="117" t="s">
        <v>1307</v>
      </c>
      <c r="D2782" s="116" t="s">
        <v>8386</v>
      </c>
      <c r="E2782" s="116" t="s">
        <v>2614</v>
      </c>
      <c r="F2782" s="116" t="s">
        <v>2708</v>
      </c>
      <c r="G2782" s="115" t="s">
        <v>8438</v>
      </c>
      <c r="I2782" s="118" t="s">
        <v>2619</v>
      </c>
    </row>
    <row r="2783" spans="1:9" x14ac:dyDescent="0.2">
      <c r="A2783" s="117" t="s">
        <v>10411</v>
      </c>
      <c r="B2783" s="131" t="s">
        <v>10411</v>
      </c>
      <c r="C2783" s="117" t="s">
        <v>877</v>
      </c>
      <c r="D2783" s="116" t="s">
        <v>10384</v>
      </c>
      <c r="E2783" s="116" t="s">
        <v>2660</v>
      </c>
      <c r="F2783" s="116" t="s">
        <v>3103</v>
      </c>
      <c r="G2783" s="115" t="s">
        <v>10410</v>
      </c>
      <c r="H2783" s="118" t="s">
        <v>10386</v>
      </c>
      <c r="I2783" s="118" t="s">
        <v>2619</v>
      </c>
    </row>
    <row r="2784" spans="1:9" x14ac:dyDescent="0.2">
      <c r="A2784" s="117" t="s">
        <v>5912</v>
      </c>
      <c r="B2784" s="131" t="s">
        <v>5912</v>
      </c>
      <c r="C2784" s="117" t="s">
        <v>1304</v>
      </c>
      <c r="D2784" s="116" t="s">
        <v>5911</v>
      </c>
      <c r="E2784" s="116" t="s">
        <v>3116</v>
      </c>
      <c r="F2784" s="116" t="s">
        <v>2615</v>
      </c>
      <c r="G2784" s="115" t="s">
        <v>454</v>
      </c>
      <c r="H2784" s="118" t="s">
        <v>5913</v>
      </c>
      <c r="I2784" s="118" t="s">
        <v>2619</v>
      </c>
    </row>
    <row r="2785" spans="1:9" x14ac:dyDescent="0.2">
      <c r="A2785" s="117" t="s">
        <v>5915</v>
      </c>
      <c r="B2785" s="131" t="s">
        <v>5915</v>
      </c>
      <c r="C2785" s="117" t="s">
        <v>1304</v>
      </c>
      <c r="D2785" s="116" t="s">
        <v>5911</v>
      </c>
      <c r="E2785" s="116" t="s">
        <v>3116</v>
      </c>
      <c r="F2785" s="116" t="s">
        <v>2716</v>
      </c>
      <c r="G2785" s="115" t="s">
        <v>5914</v>
      </c>
      <c r="H2785" s="118" t="s">
        <v>5913</v>
      </c>
      <c r="I2785" s="118" t="s">
        <v>2619</v>
      </c>
    </row>
    <row r="2786" spans="1:9" x14ac:dyDescent="0.2">
      <c r="A2786" s="117" t="s">
        <v>13489</v>
      </c>
      <c r="B2786" s="131" t="s">
        <v>13489</v>
      </c>
      <c r="C2786" s="117" t="s">
        <v>1569</v>
      </c>
      <c r="D2786" s="116" t="s">
        <v>13433</v>
      </c>
      <c r="E2786" s="116" t="s">
        <v>3150</v>
      </c>
      <c r="F2786" s="116" t="s">
        <v>3625</v>
      </c>
      <c r="G2786" s="115" t="s">
        <v>13488</v>
      </c>
      <c r="H2786" s="118" t="s">
        <v>13490</v>
      </c>
      <c r="I2786" s="118" t="s">
        <v>2619</v>
      </c>
    </row>
    <row r="2787" spans="1:9" x14ac:dyDescent="0.2">
      <c r="A2787" s="117" t="s">
        <v>4271</v>
      </c>
      <c r="B2787" s="131" t="s">
        <v>4271</v>
      </c>
      <c r="C2787" s="117" t="s">
        <v>14372</v>
      </c>
      <c r="D2787" s="116" t="s">
        <v>4267</v>
      </c>
      <c r="E2787" s="116" t="s">
        <v>3415</v>
      </c>
      <c r="F2787" s="116" t="s">
        <v>3164</v>
      </c>
      <c r="G2787" s="115" t="s">
        <v>4270</v>
      </c>
      <c r="H2787" s="118" t="s">
        <v>4272</v>
      </c>
      <c r="I2787" s="118" t="s">
        <v>2619</v>
      </c>
    </row>
    <row r="2788" spans="1:9" x14ac:dyDescent="0.2">
      <c r="A2788" s="117" t="s">
        <v>7154</v>
      </c>
      <c r="B2788" s="131" t="s">
        <v>7154</v>
      </c>
      <c r="C2788" s="117" t="s">
        <v>992</v>
      </c>
      <c r="D2788" s="116" t="s">
        <v>6091</v>
      </c>
      <c r="E2788" s="116" t="s">
        <v>3150</v>
      </c>
      <c r="F2788" s="116" t="s">
        <v>7152</v>
      </c>
      <c r="G2788" s="115" t="s">
        <v>7153</v>
      </c>
      <c r="H2788" s="118" t="s">
        <v>6097</v>
      </c>
      <c r="I2788" s="118" t="s">
        <v>2619</v>
      </c>
    </row>
    <row r="2789" spans="1:9" x14ac:dyDescent="0.2">
      <c r="A2789" s="117" t="s">
        <v>7157</v>
      </c>
      <c r="B2789" s="131" t="s">
        <v>7157</v>
      </c>
      <c r="C2789" s="117" t="s">
        <v>992</v>
      </c>
      <c r="D2789" s="116" t="s">
        <v>6091</v>
      </c>
      <c r="E2789" s="116" t="s">
        <v>3150</v>
      </c>
      <c r="F2789" s="116" t="s">
        <v>7155</v>
      </c>
      <c r="G2789" s="115" t="s">
        <v>7156</v>
      </c>
      <c r="H2789" s="118" t="s">
        <v>6097</v>
      </c>
      <c r="I2789" s="118" t="s">
        <v>2619</v>
      </c>
    </row>
    <row r="2790" spans="1:9" x14ac:dyDescent="0.2">
      <c r="A2790" s="117" t="s">
        <v>7160</v>
      </c>
      <c r="B2790" s="131" t="s">
        <v>7160</v>
      </c>
      <c r="C2790" s="117" t="s">
        <v>992</v>
      </c>
      <c r="D2790" s="116" t="s">
        <v>6091</v>
      </c>
      <c r="E2790" s="116" t="s">
        <v>3150</v>
      </c>
      <c r="F2790" s="116" t="s">
        <v>7158</v>
      </c>
      <c r="G2790" s="115" t="s">
        <v>7159</v>
      </c>
      <c r="H2790" s="118" t="s">
        <v>6097</v>
      </c>
      <c r="I2790" s="118" t="s">
        <v>2619</v>
      </c>
    </row>
    <row r="2791" spans="1:9" x14ac:dyDescent="0.2">
      <c r="A2791" s="117" t="s">
        <v>7662</v>
      </c>
      <c r="B2791" s="131" t="s">
        <v>7662</v>
      </c>
      <c r="C2791" s="117" t="s">
        <v>992</v>
      </c>
      <c r="D2791" s="116" t="s">
        <v>6091</v>
      </c>
      <c r="E2791" s="116" t="s">
        <v>3150</v>
      </c>
      <c r="F2791" s="116" t="s">
        <v>7660</v>
      </c>
      <c r="G2791" s="115" t="s">
        <v>7661</v>
      </c>
      <c r="H2791" s="118" t="s">
        <v>6097</v>
      </c>
      <c r="I2791" s="118" t="s">
        <v>2619</v>
      </c>
    </row>
    <row r="2792" spans="1:9" x14ac:dyDescent="0.2">
      <c r="A2792" s="117" t="s">
        <v>10078</v>
      </c>
      <c r="B2792" s="131" t="s">
        <v>10078</v>
      </c>
      <c r="C2792" s="117" t="s">
        <v>1348</v>
      </c>
      <c r="D2792" s="116" t="s">
        <v>10062</v>
      </c>
      <c r="E2792" s="116" t="s">
        <v>2614</v>
      </c>
      <c r="F2792" s="116" t="s">
        <v>3022</v>
      </c>
      <c r="G2792" s="115" t="s">
        <v>10077</v>
      </c>
      <c r="H2792" s="118" t="s">
        <v>10064</v>
      </c>
      <c r="I2792" s="118" t="s">
        <v>2619</v>
      </c>
    </row>
    <row r="2793" spans="1:9" x14ac:dyDescent="0.2">
      <c r="A2793" s="117" t="s">
        <v>11737</v>
      </c>
      <c r="B2793" s="131" t="s">
        <v>11737</v>
      </c>
      <c r="C2793" s="117" t="s">
        <v>1344</v>
      </c>
      <c r="D2793" s="116" t="s">
        <v>11728</v>
      </c>
      <c r="E2793" s="116" t="s">
        <v>2614</v>
      </c>
      <c r="F2793" s="116" t="s">
        <v>2669</v>
      </c>
      <c r="G2793" s="115" t="s">
        <v>11736</v>
      </c>
      <c r="H2793" s="118" t="s">
        <v>11733</v>
      </c>
      <c r="I2793" s="118" t="s">
        <v>2619</v>
      </c>
    </row>
    <row r="2794" spans="1:9" x14ac:dyDescent="0.2">
      <c r="A2794" s="117" t="s">
        <v>12227</v>
      </c>
      <c r="B2794" s="131" t="s">
        <v>12227</v>
      </c>
      <c r="C2794" s="117" t="s">
        <v>1305</v>
      </c>
      <c r="D2794" s="116" t="s">
        <v>12226</v>
      </c>
      <c r="E2794" s="116" t="s">
        <v>3116</v>
      </c>
      <c r="F2794" s="116" t="s">
        <v>2615</v>
      </c>
      <c r="G2794" s="115" t="s">
        <v>455</v>
      </c>
      <c r="H2794" s="118" t="s">
        <v>12228</v>
      </c>
      <c r="I2794" s="118" t="s">
        <v>2619</v>
      </c>
    </row>
    <row r="2795" spans="1:9" x14ac:dyDescent="0.2">
      <c r="A2795" s="117" t="s">
        <v>12353</v>
      </c>
      <c r="B2795" s="131" t="s">
        <v>12353</v>
      </c>
      <c r="C2795" s="117" t="s">
        <v>1306</v>
      </c>
      <c r="D2795" s="116" t="s">
        <v>12352</v>
      </c>
      <c r="E2795" s="116" t="s">
        <v>3056</v>
      </c>
      <c r="F2795" s="116" t="s">
        <v>2615</v>
      </c>
      <c r="G2795" s="115" t="s">
        <v>456</v>
      </c>
      <c r="H2795" s="118" t="s">
        <v>12354</v>
      </c>
      <c r="I2795" s="118" t="s">
        <v>2619</v>
      </c>
    </row>
    <row r="2796" spans="1:9" x14ac:dyDescent="0.2">
      <c r="A2796" s="117" t="s">
        <v>12356</v>
      </c>
      <c r="B2796" s="131" t="s">
        <v>12356</v>
      </c>
      <c r="C2796" s="117" t="s">
        <v>1306</v>
      </c>
      <c r="D2796" s="116" t="s">
        <v>12352</v>
      </c>
      <c r="E2796" s="116" t="s">
        <v>3056</v>
      </c>
      <c r="F2796" s="116" t="s">
        <v>2663</v>
      </c>
      <c r="G2796" s="115" t="s">
        <v>12355</v>
      </c>
      <c r="I2796" s="118" t="s">
        <v>2619</v>
      </c>
    </row>
    <row r="2797" spans="1:9" x14ac:dyDescent="0.2">
      <c r="A2797" s="117" t="s">
        <v>12230</v>
      </c>
      <c r="B2797" s="131" t="s">
        <v>12230</v>
      </c>
      <c r="C2797" s="117" t="s">
        <v>1305</v>
      </c>
      <c r="D2797" s="116" t="s">
        <v>12226</v>
      </c>
      <c r="E2797" s="116" t="s">
        <v>3116</v>
      </c>
      <c r="F2797" s="116" t="s">
        <v>3164</v>
      </c>
      <c r="G2797" s="115" t="s">
        <v>12229</v>
      </c>
      <c r="H2797" s="118" t="s">
        <v>12228</v>
      </c>
      <c r="I2797" s="118" t="s">
        <v>2619</v>
      </c>
    </row>
    <row r="2798" spans="1:9" x14ac:dyDescent="0.2">
      <c r="A2798" s="117" t="s">
        <v>3226</v>
      </c>
      <c r="B2798" s="131" t="s">
        <v>3226</v>
      </c>
      <c r="C2798" s="117" t="s">
        <v>1509</v>
      </c>
      <c r="D2798" s="116" t="s">
        <v>3149</v>
      </c>
      <c r="E2798" s="116" t="s">
        <v>3150</v>
      </c>
      <c r="F2798" s="116" t="s">
        <v>3224</v>
      </c>
      <c r="G2798" s="115" t="s">
        <v>3225</v>
      </c>
      <c r="H2798" s="118" t="s">
        <v>3227</v>
      </c>
      <c r="I2798" s="118" t="s">
        <v>2619</v>
      </c>
    </row>
    <row r="2799" spans="1:9" x14ac:dyDescent="0.2">
      <c r="A2799" s="117" t="s">
        <v>7163</v>
      </c>
      <c r="B2799" s="131" t="s">
        <v>7163</v>
      </c>
      <c r="C2799" s="117" t="s">
        <v>992</v>
      </c>
      <c r="D2799" s="116" t="s">
        <v>6091</v>
      </c>
      <c r="E2799" s="116" t="s">
        <v>3150</v>
      </c>
      <c r="F2799" s="116" t="s">
        <v>7161</v>
      </c>
      <c r="G2799" s="115" t="s">
        <v>7162</v>
      </c>
      <c r="H2799" s="118" t="s">
        <v>6097</v>
      </c>
      <c r="I2799" s="118" t="s">
        <v>2619</v>
      </c>
    </row>
    <row r="2800" spans="1:9" x14ac:dyDescent="0.2">
      <c r="A2800" s="117" t="s">
        <v>3569</v>
      </c>
      <c r="B2800" s="131" t="s">
        <v>3569</v>
      </c>
      <c r="C2800" s="117" t="s">
        <v>1669</v>
      </c>
      <c r="D2800" s="116" t="s">
        <v>3559</v>
      </c>
      <c r="E2800" s="116" t="s">
        <v>3415</v>
      </c>
      <c r="F2800" s="116" t="s">
        <v>2734</v>
      </c>
      <c r="G2800" s="115" t="s">
        <v>3568</v>
      </c>
      <c r="H2800" s="118" t="s">
        <v>3561</v>
      </c>
      <c r="I2800" s="118" t="s">
        <v>2619</v>
      </c>
    </row>
    <row r="2801" spans="1:9" x14ac:dyDescent="0.2">
      <c r="A2801" s="117" t="s">
        <v>4081</v>
      </c>
      <c r="B2801" s="131" t="s">
        <v>4081</v>
      </c>
      <c r="C2801" s="117" t="s">
        <v>893</v>
      </c>
      <c r="D2801" s="116" t="s">
        <v>4072</v>
      </c>
      <c r="E2801" s="116" t="s">
        <v>3415</v>
      </c>
      <c r="F2801" s="116" t="s">
        <v>2734</v>
      </c>
      <c r="G2801" s="115" t="s">
        <v>4080</v>
      </c>
      <c r="I2801" s="118" t="s">
        <v>2619</v>
      </c>
    </row>
    <row r="2802" spans="1:9" x14ac:dyDescent="0.2">
      <c r="A2802" s="117" t="s">
        <v>4831</v>
      </c>
      <c r="B2802" s="131" t="s">
        <v>4831</v>
      </c>
      <c r="C2802" s="117" t="s">
        <v>1557</v>
      </c>
      <c r="D2802" s="116" t="s">
        <v>4824</v>
      </c>
      <c r="E2802" s="116" t="s">
        <v>3415</v>
      </c>
      <c r="F2802" s="116" t="s">
        <v>2623</v>
      </c>
      <c r="G2802" s="115" t="s">
        <v>4080</v>
      </c>
      <c r="H2802" s="118" t="s">
        <v>4826</v>
      </c>
      <c r="I2802" s="118" t="s">
        <v>2619</v>
      </c>
    </row>
    <row r="2803" spans="1:9" x14ac:dyDescent="0.2">
      <c r="A2803" s="117" t="s">
        <v>10278</v>
      </c>
      <c r="B2803" s="131" t="s">
        <v>10278</v>
      </c>
      <c r="C2803" s="117" t="s">
        <v>1537</v>
      </c>
      <c r="D2803" s="116" t="s">
        <v>10191</v>
      </c>
      <c r="E2803" s="116" t="s">
        <v>2660</v>
      </c>
      <c r="F2803" s="116" t="s">
        <v>3620</v>
      </c>
      <c r="G2803" s="115" t="s">
        <v>4080</v>
      </c>
      <c r="H2803" s="118" t="s">
        <v>10279</v>
      </c>
      <c r="I2803" s="118" t="s">
        <v>2619</v>
      </c>
    </row>
    <row r="2804" spans="1:9" x14ac:dyDescent="0.2">
      <c r="A2804" s="117" t="s">
        <v>11618</v>
      </c>
      <c r="B2804" s="131" t="s">
        <v>11618</v>
      </c>
      <c r="C2804" s="117" t="s">
        <v>1410</v>
      </c>
      <c r="D2804" s="116" t="s">
        <v>11612</v>
      </c>
      <c r="E2804" s="116" t="s">
        <v>3415</v>
      </c>
      <c r="F2804" s="116" t="s">
        <v>2734</v>
      </c>
      <c r="G2804" s="115" t="s">
        <v>4080</v>
      </c>
      <c r="H2804" s="118" t="s">
        <v>11614</v>
      </c>
      <c r="I2804" s="118" t="s">
        <v>2619</v>
      </c>
    </row>
    <row r="2805" spans="1:9" x14ac:dyDescent="0.2">
      <c r="A2805" s="117" t="s">
        <v>4828</v>
      </c>
      <c r="B2805" s="131" t="s">
        <v>4828</v>
      </c>
      <c r="C2805" s="117" t="s">
        <v>1557</v>
      </c>
      <c r="D2805" s="116" t="s">
        <v>4824</v>
      </c>
      <c r="E2805" s="116" t="s">
        <v>3415</v>
      </c>
      <c r="F2805" s="116" t="s">
        <v>2886</v>
      </c>
      <c r="G2805" s="115" t="s">
        <v>4827</v>
      </c>
      <c r="H2805" s="118" t="s">
        <v>4826</v>
      </c>
      <c r="I2805" s="118" t="s">
        <v>2619</v>
      </c>
    </row>
    <row r="2806" spans="1:9" x14ac:dyDescent="0.2">
      <c r="A2806" s="117" t="s">
        <v>8387</v>
      </c>
      <c r="B2806" s="131" t="s">
        <v>8387</v>
      </c>
      <c r="C2806" s="117" t="s">
        <v>1307</v>
      </c>
      <c r="D2806" s="116" t="s">
        <v>8386</v>
      </c>
      <c r="E2806" s="116" t="s">
        <v>2614</v>
      </c>
      <c r="F2806" s="116" t="s">
        <v>2615</v>
      </c>
      <c r="G2806" s="115" t="s">
        <v>457</v>
      </c>
      <c r="H2806" s="118" t="s">
        <v>8388</v>
      </c>
      <c r="I2806" s="118" t="s">
        <v>2619</v>
      </c>
    </row>
    <row r="2807" spans="1:9" x14ac:dyDescent="0.2">
      <c r="A2807" s="117" t="s">
        <v>7608</v>
      </c>
      <c r="B2807" s="131" t="s">
        <v>7608</v>
      </c>
      <c r="C2807" s="117" t="s">
        <v>992</v>
      </c>
      <c r="D2807" s="116" t="s">
        <v>6091</v>
      </c>
      <c r="E2807" s="116" t="s">
        <v>3150</v>
      </c>
      <c r="F2807" s="116" t="s">
        <v>7606</v>
      </c>
      <c r="G2807" s="115" t="s">
        <v>7607</v>
      </c>
      <c r="H2807" s="118" t="s">
        <v>6097</v>
      </c>
      <c r="I2807" s="118" t="s">
        <v>2619</v>
      </c>
    </row>
    <row r="2808" spans="1:9" x14ac:dyDescent="0.2">
      <c r="A2808" s="117" t="s">
        <v>7166</v>
      </c>
      <c r="B2808" s="131" t="s">
        <v>7166</v>
      </c>
      <c r="C2808" s="117" t="s">
        <v>992</v>
      </c>
      <c r="D2808" s="116" t="s">
        <v>6091</v>
      </c>
      <c r="E2808" s="116" t="s">
        <v>3150</v>
      </c>
      <c r="F2808" s="116" t="s">
        <v>7164</v>
      </c>
      <c r="G2808" s="115" t="s">
        <v>7165</v>
      </c>
      <c r="H2808" s="118" t="s">
        <v>6097</v>
      </c>
      <c r="I2808" s="118" t="s">
        <v>2619</v>
      </c>
    </row>
    <row r="2809" spans="1:9" x14ac:dyDescent="0.2">
      <c r="A2809" s="117" t="s">
        <v>13878</v>
      </c>
      <c r="B2809" s="131" t="s">
        <v>13878</v>
      </c>
      <c r="C2809" s="117" t="s">
        <v>1024</v>
      </c>
      <c r="D2809" s="116" t="s">
        <v>13858</v>
      </c>
      <c r="E2809" s="116" t="s">
        <v>2913</v>
      </c>
      <c r="F2809" s="116" t="s">
        <v>3183</v>
      </c>
      <c r="G2809" s="115" t="s">
        <v>13877</v>
      </c>
      <c r="H2809" s="118" t="s">
        <v>13879</v>
      </c>
      <c r="I2809" s="118" t="s">
        <v>2619</v>
      </c>
    </row>
    <row r="2810" spans="1:9" x14ac:dyDescent="0.2">
      <c r="A2810" s="117" t="s">
        <v>9024</v>
      </c>
      <c r="B2810" s="131" t="s">
        <v>9024</v>
      </c>
      <c r="C2810" s="117" t="s">
        <v>1350</v>
      </c>
      <c r="D2810" s="116" t="s">
        <v>8968</v>
      </c>
      <c r="E2810" s="116" t="s">
        <v>2614</v>
      </c>
      <c r="F2810" s="116" t="s">
        <v>2680</v>
      </c>
      <c r="G2810" s="115" t="s">
        <v>9023</v>
      </c>
      <c r="H2810" s="118" t="s">
        <v>9025</v>
      </c>
      <c r="I2810" s="118" t="s">
        <v>2619</v>
      </c>
    </row>
    <row r="2811" spans="1:9" x14ac:dyDescent="0.2">
      <c r="A2811" s="117" t="s">
        <v>4560</v>
      </c>
      <c r="B2811" s="131" t="s">
        <v>4560</v>
      </c>
      <c r="C2811" s="117" t="s">
        <v>874</v>
      </c>
      <c r="D2811" s="116" t="s">
        <v>4552</v>
      </c>
      <c r="E2811" s="116" t="s">
        <v>3415</v>
      </c>
      <c r="F2811" s="116" t="s">
        <v>2669</v>
      </c>
      <c r="G2811" s="115" t="s">
        <v>4559</v>
      </c>
      <c r="H2811" s="118" t="s">
        <v>4554</v>
      </c>
      <c r="I2811" s="118" t="s">
        <v>2619</v>
      </c>
    </row>
    <row r="2812" spans="1:9" x14ac:dyDescent="0.2">
      <c r="A2812" s="117" t="s">
        <v>4666</v>
      </c>
      <c r="B2812" s="131" t="s">
        <v>4666</v>
      </c>
      <c r="C2812" s="117" t="s">
        <v>1409</v>
      </c>
      <c r="D2812" s="116" t="s">
        <v>4645</v>
      </c>
      <c r="E2812" s="116" t="s">
        <v>3415</v>
      </c>
      <c r="F2812" s="116" t="s">
        <v>3106</v>
      </c>
      <c r="G2812" s="115" t="s">
        <v>4665</v>
      </c>
      <c r="H2812" s="118" t="s">
        <v>4647</v>
      </c>
      <c r="I2812" s="118" t="s">
        <v>2619</v>
      </c>
    </row>
    <row r="2813" spans="1:9" x14ac:dyDescent="0.2">
      <c r="A2813" s="117" t="s">
        <v>14193</v>
      </c>
      <c r="B2813" s="131" t="s">
        <v>14193</v>
      </c>
      <c r="C2813" s="117" t="s">
        <v>1439</v>
      </c>
      <c r="D2813" s="116" t="s">
        <v>14154</v>
      </c>
      <c r="E2813" s="116" t="s">
        <v>2660</v>
      </c>
      <c r="F2813" s="116" t="s">
        <v>2818</v>
      </c>
      <c r="G2813" s="115" t="s">
        <v>14192</v>
      </c>
      <c r="H2813" s="118" t="s">
        <v>14156</v>
      </c>
      <c r="I2813" s="118" t="s">
        <v>2619</v>
      </c>
    </row>
    <row r="2814" spans="1:9" x14ac:dyDescent="0.2">
      <c r="A2814" s="117" t="s">
        <v>3476</v>
      </c>
      <c r="B2814" s="131" t="s">
        <v>3476</v>
      </c>
      <c r="C2814" s="117" t="s">
        <v>1381</v>
      </c>
      <c r="D2814" s="116" t="s">
        <v>3467</v>
      </c>
      <c r="E2814" s="116" t="s">
        <v>3415</v>
      </c>
      <c r="F2814" s="116" t="s">
        <v>2641</v>
      </c>
      <c r="G2814" s="115" t="s">
        <v>3475</v>
      </c>
      <c r="H2814" s="118" t="s">
        <v>3469</v>
      </c>
      <c r="I2814" s="118" t="s">
        <v>2619</v>
      </c>
    </row>
    <row r="2815" spans="1:9" x14ac:dyDescent="0.2">
      <c r="A2815" s="117" t="s">
        <v>12083</v>
      </c>
      <c r="B2815" s="131" t="s">
        <v>12083</v>
      </c>
      <c r="C2815" s="117" t="s">
        <v>903</v>
      </c>
      <c r="D2815" s="116" t="s">
        <v>12073</v>
      </c>
      <c r="E2815" s="116" t="s">
        <v>2614</v>
      </c>
      <c r="F2815" s="116" t="s">
        <v>2656</v>
      </c>
      <c r="G2815" s="115" t="s">
        <v>12082</v>
      </c>
      <c r="H2815" s="118" t="s">
        <v>12075</v>
      </c>
      <c r="I2815" s="118" t="s">
        <v>2619</v>
      </c>
    </row>
    <row r="2816" spans="1:9" x14ac:dyDescent="0.2">
      <c r="A2816" s="117" t="s">
        <v>10499</v>
      </c>
      <c r="B2816" s="131" t="s">
        <v>10499</v>
      </c>
      <c r="C2816" s="117" t="s">
        <v>1017</v>
      </c>
      <c r="D2816" s="116" t="s">
        <v>10467</v>
      </c>
      <c r="E2816" s="116" t="s">
        <v>2614</v>
      </c>
      <c r="F2816" s="116" t="s">
        <v>2677</v>
      </c>
      <c r="G2816" s="115" t="s">
        <v>10498</v>
      </c>
      <c r="H2816" s="118" t="s">
        <v>10469</v>
      </c>
      <c r="I2816" s="118" t="s">
        <v>2619</v>
      </c>
    </row>
    <row r="2817" spans="1:9" x14ac:dyDescent="0.2">
      <c r="A2817" s="117" t="s">
        <v>4943</v>
      </c>
      <c r="B2817" s="131" t="s">
        <v>4943</v>
      </c>
      <c r="C2817" s="117" t="s">
        <v>1005</v>
      </c>
      <c r="D2817" s="116" t="s">
        <v>4935</v>
      </c>
      <c r="E2817" s="116" t="s">
        <v>3415</v>
      </c>
      <c r="F2817" s="116" t="s">
        <v>2669</v>
      </c>
      <c r="G2817" s="115" t="s">
        <v>4942</v>
      </c>
      <c r="H2817" s="118" t="s">
        <v>4939</v>
      </c>
      <c r="I2817" s="118" t="s">
        <v>2619</v>
      </c>
    </row>
    <row r="2818" spans="1:9" x14ac:dyDescent="0.2">
      <c r="A2818" s="117" t="s">
        <v>8782</v>
      </c>
      <c r="B2818" s="131" t="s">
        <v>8782</v>
      </c>
      <c r="C2818" s="117" t="s">
        <v>1683</v>
      </c>
      <c r="D2818" s="116" t="s">
        <v>8772</v>
      </c>
      <c r="E2818" s="116" t="s">
        <v>3415</v>
      </c>
      <c r="F2818" s="116" t="s">
        <v>2641</v>
      </c>
      <c r="G2818" s="115" t="s">
        <v>8781</v>
      </c>
      <c r="H2818" s="118" t="s">
        <v>8774</v>
      </c>
      <c r="I2818" s="118" t="s">
        <v>2619</v>
      </c>
    </row>
    <row r="2819" spans="1:9" x14ac:dyDescent="0.2">
      <c r="A2819" s="117" t="s">
        <v>11046</v>
      </c>
      <c r="B2819" s="131" t="s">
        <v>11046</v>
      </c>
      <c r="C2819" s="117" t="s">
        <v>1148</v>
      </c>
      <c r="D2819" s="116" t="s">
        <v>11034</v>
      </c>
      <c r="E2819" s="116" t="s">
        <v>3116</v>
      </c>
      <c r="F2819" s="116" t="s">
        <v>2669</v>
      </c>
      <c r="G2819" s="115" t="s">
        <v>11045</v>
      </c>
      <c r="H2819" s="118" t="s">
        <v>11036</v>
      </c>
      <c r="I2819" s="118" t="s">
        <v>2619</v>
      </c>
    </row>
    <row r="2820" spans="1:9" x14ac:dyDescent="0.2">
      <c r="A2820" s="117" t="s">
        <v>11211</v>
      </c>
      <c r="B2820" s="131" t="s">
        <v>11211</v>
      </c>
      <c r="C2820" s="117" t="s">
        <v>1347</v>
      </c>
      <c r="D2820" s="116" t="s">
        <v>11205</v>
      </c>
      <c r="E2820" s="116" t="s">
        <v>3415</v>
      </c>
      <c r="F2820" s="116" t="s">
        <v>2641</v>
      </c>
      <c r="G2820" s="115" t="s">
        <v>11210</v>
      </c>
      <c r="H2820" s="118" t="s">
        <v>11207</v>
      </c>
      <c r="I2820" s="118" t="s">
        <v>2619</v>
      </c>
    </row>
    <row r="2821" spans="1:9" x14ac:dyDescent="0.2">
      <c r="A2821" s="117" t="s">
        <v>5015</v>
      </c>
      <c r="B2821" s="131" t="s">
        <v>5015</v>
      </c>
      <c r="C2821" s="117" t="s">
        <v>1100</v>
      </c>
      <c r="D2821" s="116" t="s">
        <v>5010</v>
      </c>
      <c r="E2821" s="116" t="s">
        <v>3415</v>
      </c>
      <c r="F2821" s="116" t="s">
        <v>2623</v>
      </c>
      <c r="G2821" s="115" t="s">
        <v>5014</v>
      </c>
      <c r="I2821" s="118" t="s">
        <v>2619</v>
      </c>
    </row>
    <row r="2822" spans="1:9" x14ac:dyDescent="0.2">
      <c r="A2822" s="117" t="s">
        <v>8547</v>
      </c>
      <c r="B2822" s="131" t="s">
        <v>8547</v>
      </c>
      <c r="C2822" s="117" t="s">
        <v>1308</v>
      </c>
      <c r="D2822" s="116" t="s">
        <v>8541</v>
      </c>
      <c r="E2822" s="116" t="s">
        <v>3415</v>
      </c>
      <c r="F2822" s="116" t="s">
        <v>2716</v>
      </c>
      <c r="G2822" s="115" t="s">
        <v>8546</v>
      </c>
      <c r="H2822" s="118" t="s">
        <v>8543</v>
      </c>
      <c r="I2822" s="118" t="s">
        <v>2619</v>
      </c>
    </row>
    <row r="2823" spans="1:9" x14ac:dyDescent="0.2">
      <c r="A2823" s="117" t="s">
        <v>8545</v>
      </c>
      <c r="B2823" s="131" t="s">
        <v>8545</v>
      </c>
      <c r="C2823" s="117" t="s">
        <v>1308</v>
      </c>
      <c r="D2823" s="116" t="s">
        <v>8541</v>
      </c>
      <c r="E2823" s="116" t="s">
        <v>3415</v>
      </c>
      <c r="F2823" s="116" t="s">
        <v>2666</v>
      </c>
      <c r="G2823" s="115" t="s">
        <v>8544</v>
      </c>
      <c r="H2823" s="118" t="s">
        <v>8543</v>
      </c>
      <c r="I2823" s="118" t="s">
        <v>2619</v>
      </c>
    </row>
    <row r="2824" spans="1:9" x14ac:dyDescent="0.2">
      <c r="A2824" s="117" t="s">
        <v>8549</v>
      </c>
      <c r="B2824" s="131" t="s">
        <v>8549</v>
      </c>
      <c r="C2824" s="117" t="s">
        <v>1308</v>
      </c>
      <c r="D2824" s="116" t="s">
        <v>8541</v>
      </c>
      <c r="E2824" s="116" t="s">
        <v>3415</v>
      </c>
      <c r="F2824" s="116" t="s">
        <v>2623</v>
      </c>
      <c r="G2824" s="115" t="s">
        <v>8548</v>
      </c>
      <c r="H2824" s="118" t="s">
        <v>8543</v>
      </c>
      <c r="I2824" s="118" t="s">
        <v>2619</v>
      </c>
    </row>
    <row r="2825" spans="1:9" x14ac:dyDescent="0.2">
      <c r="A2825" s="117" t="s">
        <v>8542</v>
      </c>
      <c r="B2825" s="131" t="s">
        <v>8542</v>
      </c>
      <c r="C2825" s="117" t="s">
        <v>1308</v>
      </c>
      <c r="D2825" s="116" t="s">
        <v>8541</v>
      </c>
      <c r="E2825" s="116" t="s">
        <v>3415</v>
      </c>
      <c r="F2825" s="116" t="s">
        <v>2615</v>
      </c>
      <c r="G2825" s="115" t="s">
        <v>458</v>
      </c>
      <c r="H2825" s="118" t="s">
        <v>8543</v>
      </c>
      <c r="I2825" s="118" t="s">
        <v>2619</v>
      </c>
    </row>
    <row r="2826" spans="1:9" x14ac:dyDescent="0.2">
      <c r="A2826" s="117" t="s">
        <v>11963</v>
      </c>
      <c r="B2826" s="131" t="s">
        <v>11963</v>
      </c>
      <c r="C2826" s="117" t="s">
        <v>1563</v>
      </c>
      <c r="D2826" s="116" t="s">
        <v>11954</v>
      </c>
      <c r="E2826" s="116" t="s">
        <v>2614</v>
      </c>
      <c r="F2826" s="116" t="s">
        <v>2669</v>
      </c>
      <c r="G2826" s="115" t="s">
        <v>11962</v>
      </c>
      <c r="H2826" s="118" t="s">
        <v>11956</v>
      </c>
      <c r="I2826" s="118" t="s">
        <v>2619</v>
      </c>
    </row>
    <row r="2827" spans="1:9" x14ac:dyDescent="0.2">
      <c r="A2827" s="117" t="s">
        <v>3064</v>
      </c>
      <c r="B2827" s="131" t="s">
        <v>3064</v>
      </c>
      <c r="C2827" s="117" t="s">
        <v>894</v>
      </c>
      <c r="D2827" s="116" t="s">
        <v>3044</v>
      </c>
      <c r="E2827" s="116" t="s">
        <v>2614</v>
      </c>
      <c r="F2827" s="116" t="s">
        <v>2674</v>
      </c>
      <c r="G2827" s="115" t="s">
        <v>3063</v>
      </c>
      <c r="H2827" s="118" t="s">
        <v>3046</v>
      </c>
      <c r="I2827" s="118" t="s">
        <v>2619</v>
      </c>
    </row>
    <row r="2828" spans="1:9" x14ac:dyDescent="0.2">
      <c r="A2828" s="117" t="s">
        <v>7169</v>
      </c>
      <c r="B2828" s="131" t="s">
        <v>7169</v>
      </c>
      <c r="C2828" s="117" t="s">
        <v>992</v>
      </c>
      <c r="D2828" s="116" t="s">
        <v>6091</v>
      </c>
      <c r="E2828" s="116" t="s">
        <v>3150</v>
      </c>
      <c r="F2828" s="116" t="s">
        <v>7167</v>
      </c>
      <c r="G2828" s="115" t="s">
        <v>7168</v>
      </c>
      <c r="H2828" s="118" t="s">
        <v>6097</v>
      </c>
      <c r="I2828" s="118" t="s">
        <v>2619</v>
      </c>
    </row>
    <row r="2829" spans="1:9" x14ac:dyDescent="0.2">
      <c r="A2829" s="117" t="s">
        <v>4103</v>
      </c>
      <c r="B2829" s="131" t="s">
        <v>4103</v>
      </c>
      <c r="C2829" s="117" t="s">
        <v>1302</v>
      </c>
      <c r="D2829" s="116" t="s">
        <v>4089</v>
      </c>
      <c r="E2829" s="116" t="s">
        <v>3415</v>
      </c>
      <c r="F2829" s="116" t="s">
        <v>2656</v>
      </c>
      <c r="G2829" s="115" t="s">
        <v>4102</v>
      </c>
      <c r="H2829" s="118" t="s">
        <v>4091</v>
      </c>
      <c r="I2829" s="118" t="s">
        <v>2619</v>
      </c>
    </row>
    <row r="2830" spans="1:9" x14ac:dyDescent="0.2">
      <c r="A2830" s="117" t="s">
        <v>3733</v>
      </c>
      <c r="B2830" s="131" t="s">
        <v>3733</v>
      </c>
      <c r="C2830" s="117" t="s">
        <v>1056</v>
      </c>
      <c r="D2830" s="116" t="s">
        <v>3720</v>
      </c>
      <c r="E2830" s="116" t="s">
        <v>3415</v>
      </c>
      <c r="F2830" s="116" t="s">
        <v>3103</v>
      </c>
      <c r="G2830" s="115" t="s">
        <v>3732</v>
      </c>
      <c r="H2830" s="118" t="s">
        <v>3734</v>
      </c>
      <c r="I2830" s="118" t="s">
        <v>2619</v>
      </c>
    </row>
    <row r="2831" spans="1:9" x14ac:dyDescent="0.2">
      <c r="A2831" s="117" t="s">
        <v>2890</v>
      </c>
      <c r="B2831" s="131" t="s">
        <v>2890</v>
      </c>
      <c r="C2831" s="117" t="s">
        <v>1597</v>
      </c>
      <c r="D2831" s="116" t="s">
        <v>2879</v>
      </c>
      <c r="E2831" s="116" t="s">
        <v>2614</v>
      </c>
      <c r="F2831" s="116" t="s">
        <v>2716</v>
      </c>
      <c r="G2831" s="115" t="s">
        <v>2889</v>
      </c>
      <c r="H2831" s="118" t="s">
        <v>2885</v>
      </c>
      <c r="I2831" s="118" t="s">
        <v>2619</v>
      </c>
    </row>
    <row r="2832" spans="1:9" x14ac:dyDescent="0.2">
      <c r="A2832" s="117" t="s">
        <v>4763</v>
      </c>
      <c r="B2832" s="131" t="s">
        <v>4763</v>
      </c>
      <c r="C2832" s="117" t="s">
        <v>957</v>
      </c>
      <c r="D2832" s="116" t="s">
        <v>4756</v>
      </c>
      <c r="E2832" s="116" t="s">
        <v>3116</v>
      </c>
      <c r="F2832" s="116" t="s">
        <v>2641</v>
      </c>
      <c r="G2832" s="115" t="s">
        <v>2889</v>
      </c>
      <c r="H2832" s="118" t="s">
        <v>4759</v>
      </c>
      <c r="I2832" s="118" t="s">
        <v>2619</v>
      </c>
    </row>
    <row r="2833" spans="1:9" x14ac:dyDescent="0.2">
      <c r="A2833" s="117" t="s">
        <v>5637</v>
      </c>
      <c r="B2833" s="131" t="s">
        <v>5637</v>
      </c>
      <c r="C2833" s="117" t="s">
        <v>1419</v>
      </c>
      <c r="D2833" s="116" t="s">
        <v>5630</v>
      </c>
      <c r="E2833" s="116" t="s">
        <v>3150</v>
      </c>
      <c r="F2833" s="116" t="s">
        <v>2641</v>
      </c>
      <c r="G2833" s="115" t="s">
        <v>5636</v>
      </c>
      <c r="H2833" s="118" t="s">
        <v>5616</v>
      </c>
      <c r="I2833" s="118" t="s">
        <v>2619</v>
      </c>
    </row>
    <row r="2834" spans="1:9" x14ac:dyDescent="0.2">
      <c r="A2834" s="117" t="s">
        <v>4909</v>
      </c>
      <c r="B2834" s="131" t="s">
        <v>4909</v>
      </c>
      <c r="C2834" s="117" t="s">
        <v>1244</v>
      </c>
      <c r="D2834" s="116" t="s">
        <v>4905</v>
      </c>
      <c r="E2834" s="116" t="s">
        <v>3415</v>
      </c>
      <c r="F2834" s="116" t="s">
        <v>3470</v>
      </c>
      <c r="G2834" s="115" t="s">
        <v>4908</v>
      </c>
      <c r="H2834" s="118" t="s">
        <v>4910</v>
      </c>
      <c r="I2834" s="118" t="s">
        <v>2619</v>
      </c>
    </row>
    <row r="2835" spans="1:9" x14ac:dyDescent="0.2">
      <c r="A2835" s="117" t="s">
        <v>11666</v>
      </c>
      <c r="B2835" s="131" t="s">
        <v>11666</v>
      </c>
      <c r="C2835" s="117" t="s">
        <v>1309</v>
      </c>
      <c r="D2835" s="116" t="s">
        <v>11665</v>
      </c>
      <c r="E2835" s="116" t="s">
        <v>3116</v>
      </c>
      <c r="F2835" s="116" t="s">
        <v>2615</v>
      </c>
      <c r="G2835" s="115" t="s">
        <v>459</v>
      </c>
      <c r="H2835" s="118" t="s">
        <v>11667</v>
      </c>
      <c r="I2835" s="118" t="s">
        <v>2619</v>
      </c>
    </row>
    <row r="2836" spans="1:9" x14ac:dyDescent="0.2">
      <c r="A2836" s="117" t="s">
        <v>11664</v>
      </c>
      <c r="B2836" s="131" t="s">
        <v>11664</v>
      </c>
      <c r="C2836" s="117" t="s">
        <v>1310</v>
      </c>
      <c r="D2836" s="116" t="s">
        <v>11661</v>
      </c>
      <c r="E2836" s="116" t="s">
        <v>3091</v>
      </c>
      <c r="F2836" s="116" t="s">
        <v>2620</v>
      </c>
      <c r="G2836" s="115" t="s">
        <v>11663</v>
      </c>
      <c r="I2836" s="118" t="s">
        <v>2619</v>
      </c>
    </row>
    <row r="2837" spans="1:9" x14ac:dyDescent="0.2">
      <c r="A2837" s="117" t="s">
        <v>11662</v>
      </c>
      <c r="B2837" s="131" t="s">
        <v>11662</v>
      </c>
      <c r="C2837" s="117" t="s">
        <v>1310</v>
      </c>
      <c r="D2837" s="116" t="s">
        <v>11661</v>
      </c>
      <c r="E2837" s="116" t="s">
        <v>3091</v>
      </c>
      <c r="F2837" s="116" t="s">
        <v>2615</v>
      </c>
      <c r="G2837" s="115" t="s">
        <v>460</v>
      </c>
      <c r="I2837" s="118" t="s">
        <v>2619</v>
      </c>
    </row>
    <row r="2838" spans="1:9" x14ac:dyDescent="0.2">
      <c r="A2838" s="117" t="s">
        <v>10912</v>
      </c>
      <c r="B2838" s="131" t="s">
        <v>10912</v>
      </c>
      <c r="C2838" s="117" t="s">
        <v>1311</v>
      </c>
      <c r="D2838" s="116" t="s">
        <v>10901</v>
      </c>
      <c r="E2838" s="116" t="s">
        <v>2614</v>
      </c>
      <c r="F2838" s="116" t="s">
        <v>3022</v>
      </c>
      <c r="G2838" s="115" t="s">
        <v>10911</v>
      </c>
      <c r="I2838" s="118" t="s">
        <v>2619</v>
      </c>
    </row>
    <row r="2839" spans="1:9" x14ac:dyDescent="0.2">
      <c r="A2839" s="117" t="s">
        <v>10905</v>
      </c>
      <c r="B2839" s="131" t="s">
        <v>10905</v>
      </c>
      <c r="C2839" s="117" t="s">
        <v>1311</v>
      </c>
      <c r="D2839" s="116" t="s">
        <v>10901</v>
      </c>
      <c r="E2839" s="116" t="s">
        <v>2614</v>
      </c>
      <c r="F2839" s="116" t="s">
        <v>2620</v>
      </c>
      <c r="G2839" s="115" t="s">
        <v>10904</v>
      </c>
      <c r="H2839" s="118" t="s">
        <v>10903</v>
      </c>
      <c r="I2839" s="118" t="s">
        <v>2619</v>
      </c>
    </row>
    <row r="2840" spans="1:9" x14ac:dyDescent="0.2">
      <c r="A2840" s="117" t="s">
        <v>10907</v>
      </c>
      <c r="B2840" s="131" t="s">
        <v>10907</v>
      </c>
      <c r="C2840" s="117" t="s">
        <v>1311</v>
      </c>
      <c r="D2840" s="116" t="s">
        <v>10901</v>
      </c>
      <c r="E2840" s="116" t="s">
        <v>2614</v>
      </c>
      <c r="F2840" s="116" t="s">
        <v>2638</v>
      </c>
      <c r="G2840" s="115" t="s">
        <v>10906</v>
      </c>
      <c r="H2840" s="118" t="s">
        <v>10903</v>
      </c>
      <c r="I2840" s="118" t="s">
        <v>2619</v>
      </c>
    </row>
    <row r="2841" spans="1:9" x14ac:dyDescent="0.2">
      <c r="A2841" s="117" t="s">
        <v>10902</v>
      </c>
      <c r="B2841" s="131" t="s">
        <v>10902</v>
      </c>
      <c r="C2841" s="117" t="s">
        <v>1311</v>
      </c>
      <c r="D2841" s="116" t="s">
        <v>10901</v>
      </c>
      <c r="E2841" s="116" t="s">
        <v>2614</v>
      </c>
      <c r="F2841" s="116" t="s">
        <v>2615</v>
      </c>
      <c r="G2841" s="115" t="s">
        <v>461</v>
      </c>
      <c r="H2841" s="118" t="s">
        <v>10903</v>
      </c>
      <c r="I2841" s="118" t="s">
        <v>2619</v>
      </c>
    </row>
    <row r="2842" spans="1:9" x14ac:dyDescent="0.2">
      <c r="A2842" s="117" t="s">
        <v>2747</v>
      </c>
      <c r="B2842" s="131" t="s">
        <v>2747</v>
      </c>
      <c r="C2842" s="117" t="s">
        <v>1312</v>
      </c>
      <c r="D2842" s="116" t="s">
        <v>2746</v>
      </c>
      <c r="E2842" s="116" t="s">
        <v>2614</v>
      </c>
      <c r="F2842" s="116" t="s">
        <v>2615</v>
      </c>
      <c r="G2842" s="115" t="s">
        <v>462</v>
      </c>
      <c r="H2842" s="118" t="s">
        <v>2748</v>
      </c>
      <c r="I2842" s="118" t="s">
        <v>2619</v>
      </c>
    </row>
    <row r="2843" spans="1:9" x14ac:dyDescent="0.2">
      <c r="A2843" s="117" t="s">
        <v>2754</v>
      </c>
      <c r="B2843" s="131" t="s">
        <v>2754</v>
      </c>
      <c r="C2843" s="117" t="s">
        <v>1312</v>
      </c>
      <c r="D2843" s="116" t="s">
        <v>2746</v>
      </c>
      <c r="E2843" s="116" t="s">
        <v>2614</v>
      </c>
      <c r="F2843" s="116" t="s">
        <v>2641</v>
      </c>
      <c r="G2843" s="115" t="s">
        <v>2753</v>
      </c>
      <c r="H2843" s="118" t="s">
        <v>2748</v>
      </c>
      <c r="I2843" s="118" t="s">
        <v>2619</v>
      </c>
    </row>
    <row r="2844" spans="1:9" x14ac:dyDescent="0.2">
      <c r="A2844" s="117" t="s">
        <v>2750</v>
      </c>
      <c r="B2844" s="131" t="s">
        <v>2750</v>
      </c>
      <c r="C2844" s="117" t="s">
        <v>1312</v>
      </c>
      <c r="D2844" s="116" t="s">
        <v>2746</v>
      </c>
      <c r="E2844" s="116" t="s">
        <v>2614</v>
      </c>
      <c r="F2844" s="116" t="s">
        <v>2620</v>
      </c>
      <c r="G2844" s="115" t="s">
        <v>2749</v>
      </c>
      <c r="H2844" s="118" t="s">
        <v>2748</v>
      </c>
      <c r="I2844" s="118" t="s">
        <v>2619</v>
      </c>
    </row>
    <row r="2845" spans="1:9" x14ac:dyDescent="0.2">
      <c r="A2845" s="117" t="s">
        <v>2752</v>
      </c>
      <c r="B2845" s="131" t="s">
        <v>2752</v>
      </c>
      <c r="C2845" s="117" t="s">
        <v>1312</v>
      </c>
      <c r="D2845" s="116" t="s">
        <v>2746</v>
      </c>
      <c r="E2845" s="116" t="s">
        <v>2614</v>
      </c>
      <c r="F2845" s="116" t="s">
        <v>2638</v>
      </c>
      <c r="G2845" s="115" t="s">
        <v>2751</v>
      </c>
      <c r="H2845" s="118" t="s">
        <v>2748</v>
      </c>
      <c r="I2845" s="118" t="s">
        <v>2619</v>
      </c>
    </row>
    <row r="2846" spans="1:9" x14ac:dyDescent="0.2">
      <c r="A2846" s="117" t="s">
        <v>10132</v>
      </c>
      <c r="B2846" s="131" t="s">
        <v>10132</v>
      </c>
      <c r="C2846" s="117" t="s">
        <v>1313</v>
      </c>
      <c r="D2846" s="116" t="s">
        <v>10131</v>
      </c>
      <c r="E2846" s="116" t="s">
        <v>2614</v>
      </c>
      <c r="F2846" s="116" t="s">
        <v>2615</v>
      </c>
      <c r="G2846" s="115" t="s">
        <v>463</v>
      </c>
      <c r="H2846" s="118" t="s">
        <v>10133</v>
      </c>
      <c r="I2846" s="118" t="s">
        <v>2619</v>
      </c>
    </row>
    <row r="2847" spans="1:9" x14ac:dyDescent="0.2">
      <c r="A2847" s="117" t="s">
        <v>11764</v>
      </c>
      <c r="B2847" s="131" t="s">
        <v>11764</v>
      </c>
      <c r="C2847" s="117" t="s">
        <v>1314</v>
      </c>
      <c r="D2847" s="116" t="s">
        <v>11763</v>
      </c>
      <c r="E2847" s="116" t="s">
        <v>2614</v>
      </c>
      <c r="F2847" s="116" t="s">
        <v>2615</v>
      </c>
      <c r="G2847" s="115" t="s">
        <v>464</v>
      </c>
      <c r="H2847" s="118" t="s">
        <v>11765</v>
      </c>
      <c r="I2847" s="118" t="s">
        <v>2619</v>
      </c>
    </row>
    <row r="2848" spans="1:9" x14ac:dyDescent="0.2">
      <c r="A2848" s="117" t="s">
        <v>12593</v>
      </c>
      <c r="B2848" s="131" t="s">
        <v>12593</v>
      </c>
      <c r="C2848" s="117" t="s">
        <v>1315</v>
      </c>
      <c r="D2848" s="116" t="s">
        <v>12592</v>
      </c>
      <c r="E2848" s="116" t="s">
        <v>2614</v>
      </c>
      <c r="F2848" s="116" t="s">
        <v>2615</v>
      </c>
      <c r="G2848" s="115" t="s">
        <v>465</v>
      </c>
      <c r="H2848" s="118" t="s">
        <v>12594</v>
      </c>
      <c r="I2848" s="118" t="s">
        <v>2619</v>
      </c>
    </row>
    <row r="2849" spans="1:9" x14ac:dyDescent="0.2">
      <c r="A2849" s="117" t="s">
        <v>11770</v>
      </c>
      <c r="B2849" s="131" t="s">
        <v>11770</v>
      </c>
      <c r="C2849" s="117" t="s">
        <v>1314</v>
      </c>
      <c r="D2849" s="116" t="s">
        <v>11763</v>
      </c>
      <c r="E2849" s="116" t="s">
        <v>2614</v>
      </c>
      <c r="F2849" s="116" t="s">
        <v>2716</v>
      </c>
      <c r="G2849" s="115" t="s">
        <v>11769</v>
      </c>
      <c r="H2849" s="118" t="s">
        <v>11765</v>
      </c>
      <c r="I2849" s="118" t="s">
        <v>2619</v>
      </c>
    </row>
    <row r="2850" spans="1:9" x14ac:dyDescent="0.2">
      <c r="A2850" s="117" t="s">
        <v>10138</v>
      </c>
      <c r="B2850" s="131" t="s">
        <v>10138</v>
      </c>
      <c r="C2850" s="117" t="s">
        <v>1313</v>
      </c>
      <c r="D2850" s="116" t="s">
        <v>10131</v>
      </c>
      <c r="E2850" s="116" t="s">
        <v>2614</v>
      </c>
      <c r="F2850" s="116" t="s">
        <v>2734</v>
      </c>
      <c r="G2850" s="115" t="s">
        <v>10137</v>
      </c>
      <c r="H2850" s="118" t="s">
        <v>10136</v>
      </c>
      <c r="I2850" s="118" t="s">
        <v>2619</v>
      </c>
    </row>
    <row r="2851" spans="1:9" x14ac:dyDescent="0.2">
      <c r="A2851" s="117" t="s">
        <v>10135</v>
      </c>
      <c r="B2851" s="131" t="s">
        <v>10135</v>
      </c>
      <c r="C2851" s="117" t="s">
        <v>1313</v>
      </c>
      <c r="D2851" s="116" t="s">
        <v>10131</v>
      </c>
      <c r="E2851" s="116" t="s">
        <v>2614</v>
      </c>
      <c r="F2851" s="116" t="s">
        <v>2620</v>
      </c>
      <c r="G2851" s="115" t="s">
        <v>10134</v>
      </c>
      <c r="H2851" s="118" t="s">
        <v>10136</v>
      </c>
      <c r="I2851" s="118" t="s">
        <v>2619</v>
      </c>
    </row>
    <row r="2852" spans="1:9" x14ac:dyDescent="0.2">
      <c r="A2852" s="117" t="s">
        <v>11766</v>
      </c>
      <c r="B2852" s="131" t="s">
        <v>11766</v>
      </c>
      <c r="C2852" s="117" t="s">
        <v>1314</v>
      </c>
      <c r="D2852" s="116" t="s">
        <v>11763</v>
      </c>
      <c r="E2852" s="116" t="s">
        <v>2614</v>
      </c>
      <c r="F2852" s="116" t="s">
        <v>2620</v>
      </c>
      <c r="G2852" s="115" t="s">
        <v>10134</v>
      </c>
      <c r="H2852" s="118" t="s">
        <v>11765</v>
      </c>
      <c r="I2852" s="118" t="s">
        <v>2619</v>
      </c>
    </row>
    <row r="2853" spans="1:9" x14ac:dyDescent="0.2">
      <c r="A2853" s="117" t="s">
        <v>12598</v>
      </c>
      <c r="B2853" s="131" t="s">
        <v>12598</v>
      </c>
      <c r="C2853" s="117" t="s">
        <v>1315</v>
      </c>
      <c r="D2853" s="116" t="s">
        <v>12592</v>
      </c>
      <c r="E2853" s="116" t="s">
        <v>2614</v>
      </c>
      <c r="F2853" s="116" t="s">
        <v>2638</v>
      </c>
      <c r="G2853" s="115" t="s">
        <v>12597</v>
      </c>
      <c r="H2853" s="118" t="s">
        <v>12594</v>
      </c>
      <c r="I2853" s="118" t="s">
        <v>2619</v>
      </c>
    </row>
    <row r="2854" spans="1:9" x14ac:dyDescent="0.2">
      <c r="A2854" s="117" t="s">
        <v>11768</v>
      </c>
      <c r="B2854" s="131" t="s">
        <v>11768</v>
      </c>
      <c r="C2854" s="117" t="s">
        <v>1314</v>
      </c>
      <c r="D2854" s="116" t="s">
        <v>11763</v>
      </c>
      <c r="E2854" s="116" t="s">
        <v>2614</v>
      </c>
      <c r="F2854" s="116" t="s">
        <v>2638</v>
      </c>
      <c r="G2854" s="115" t="s">
        <v>11767</v>
      </c>
      <c r="H2854" s="118" t="s">
        <v>11765</v>
      </c>
      <c r="I2854" s="118" t="s">
        <v>2619</v>
      </c>
    </row>
    <row r="2855" spans="1:9" x14ac:dyDescent="0.2">
      <c r="A2855" s="117" t="s">
        <v>11286</v>
      </c>
      <c r="B2855" s="131" t="s">
        <v>11286</v>
      </c>
      <c r="C2855" s="117" t="s">
        <v>861</v>
      </c>
      <c r="D2855" s="116" t="s">
        <v>11276</v>
      </c>
      <c r="E2855" s="116" t="s">
        <v>3116</v>
      </c>
      <c r="F2855" s="116" t="s">
        <v>2734</v>
      </c>
      <c r="G2855" s="115" t="s">
        <v>11285</v>
      </c>
      <c r="H2855" s="118" t="s">
        <v>11278</v>
      </c>
      <c r="I2855" s="118" t="s">
        <v>2619</v>
      </c>
    </row>
    <row r="2856" spans="1:9" x14ac:dyDescent="0.2">
      <c r="A2856" s="117" t="s">
        <v>12686</v>
      </c>
      <c r="B2856" s="131" t="s">
        <v>12686</v>
      </c>
      <c r="C2856" s="117" t="s">
        <v>1505</v>
      </c>
      <c r="D2856" s="116" t="s">
        <v>12678</v>
      </c>
      <c r="E2856" s="116" t="s">
        <v>3415</v>
      </c>
      <c r="F2856" s="116" t="s">
        <v>2623</v>
      </c>
      <c r="G2856" s="115" t="s">
        <v>12685</v>
      </c>
      <c r="H2856" s="118" t="s">
        <v>12680</v>
      </c>
      <c r="I2856" s="118" t="s">
        <v>2619</v>
      </c>
    </row>
    <row r="2857" spans="1:9" x14ac:dyDescent="0.2">
      <c r="A2857" s="117" t="s">
        <v>13726</v>
      </c>
      <c r="B2857" s="131" t="s">
        <v>13726</v>
      </c>
      <c r="C2857" s="117" t="s">
        <v>1316</v>
      </c>
      <c r="D2857" s="116" t="s">
        <v>13725</v>
      </c>
      <c r="E2857" s="116" t="s">
        <v>3116</v>
      </c>
      <c r="F2857" s="116" t="s">
        <v>2615</v>
      </c>
      <c r="G2857" s="115" t="s">
        <v>466</v>
      </c>
      <c r="H2857" s="118" t="s">
        <v>13727</v>
      </c>
      <c r="I2857" s="118" t="s">
        <v>2619</v>
      </c>
    </row>
    <row r="2858" spans="1:9" x14ac:dyDescent="0.2">
      <c r="A2858" s="117" t="s">
        <v>13729</v>
      </c>
      <c r="B2858" s="131" t="s">
        <v>13729</v>
      </c>
      <c r="C2858" s="117" t="s">
        <v>1316</v>
      </c>
      <c r="D2858" s="116" t="s">
        <v>13725</v>
      </c>
      <c r="E2858" s="116" t="s">
        <v>3116</v>
      </c>
      <c r="F2858" s="116" t="s">
        <v>2716</v>
      </c>
      <c r="G2858" s="115" t="s">
        <v>13728</v>
      </c>
      <c r="H2858" s="118" t="s">
        <v>13727</v>
      </c>
      <c r="I2858" s="118" t="s">
        <v>2619</v>
      </c>
    </row>
    <row r="2859" spans="1:9" x14ac:dyDescent="0.2">
      <c r="A2859" s="117" t="s">
        <v>13784</v>
      </c>
      <c r="B2859" s="131" t="s">
        <v>13784</v>
      </c>
      <c r="C2859" s="117" t="s">
        <v>14394</v>
      </c>
      <c r="D2859" s="116" t="s">
        <v>13780</v>
      </c>
      <c r="E2859" s="116" t="s">
        <v>3091</v>
      </c>
      <c r="F2859" s="116" t="s">
        <v>2620</v>
      </c>
      <c r="G2859" s="115" t="s">
        <v>13783</v>
      </c>
      <c r="H2859" s="118" t="s">
        <v>13782</v>
      </c>
      <c r="I2859" s="118" t="s">
        <v>2619</v>
      </c>
    </row>
    <row r="2860" spans="1:9" x14ac:dyDescent="0.2">
      <c r="A2860" s="117" t="s">
        <v>7721</v>
      </c>
      <c r="B2860" s="131" t="s">
        <v>7721</v>
      </c>
      <c r="C2860" s="117" t="s">
        <v>992</v>
      </c>
      <c r="D2860" s="116" t="s">
        <v>6091</v>
      </c>
      <c r="E2860" s="116" t="s">
        <v>3150</v>
      </c>
      <c r="F2860" s="116" t="s">
        <v>7719</v>
      </c>
      <c r="G2860" s="115" t="s">
        <v>7720</v>
      </c>
      <c r="H2860" s="118" t="s">
        <v>6097</v>
      </c>
      <c r="I2860" s="118" t="s">
        <v>2619</v>
      </c>
    </row>
    <row r="2861" spans="1:9" x14ac:dyDescent="0.2">
      <c r="A2861" s="117" t="s">
        <v>9039</v>
      </c>
      <c r="B2861" s="131" t="s">
        <v>9039</v>
      </c>
      <c r="C2861" s="117" t="s">
        <v>1199</v>
      </c>
      <c r="D2861" s="116" t="s">
        <v>9031</v>
      </c>
      <c r="E2861" s="116" t="s">
        <v>2614</v>
      </c>
      <c r="F2861" s="116" t="s">
        <v>3945</v>
      </c>
      <c r="G2861" s="115" t="s">
        <v>9038</v>
      </c>
      <c r="H2861" s="118" t="s">
        <v>9033</v>
      </c>
      <c r="I2861" s="118" t="s">
        <v>2619</v>
      </c>
    </row>
    <row r="2862" spans="1:9" x14ac:dyDescent="0.2">
      <c r="A2862" s="117" t="s">
        <v>9431</v>
      </c>
      <c r="B2862" s="131" t="s">
        <v>9431</v>
      </c>
      <c r="C2862" s="117" t="s">
        <v>1299</v>
      </c>
      <c r="D2862" s="116" t="s">
        <v>9416</v>
      </c>
      <c r="E2862" s="116" t="s">
        <v>2614</v>
      </c>
      <c r="F2862" s="116" t="s">
        <v>2641</v>
      </c>
      <c r="G2862" s="115" t="s">
        <v>9430</v>
      </c>
      <c r="H2862" s="118" t="s">
        <v>9432</v>
      </c>
      <c r="I2862" s="118" t="s">
        <v>2619</v>
      </c>
    </row>
    <row r="2863" spans="1:9" x14ac:dyDescent="0.2">
      <c r="A2863" s="117" t="s">
        <v>3599</v>
      </c>
      <c r="B2863" s="131" t="s">
        <v>3599</v>
      </c>
      <c r="C2863" s="117" t="s">
        <v>1532</v>
      </c>
      <c r="D2863" s="116" t="s">
        <v>3574</v>
      </c>
      <c r="E2863" s="116" t="s">
        <v>3116</v>
      </c>
      <c r="F2863" s="116" t="s">
        <v>2656</v>
      </c>
      <c r="G2863" s="115" t="s">
        <v>3598</v>
      </c>
      <c r="H2863" s="118" t="s">
        <v>3576</v>
      </c>
      <c r="I2863" s="118" t="s">
        <v>2619</v>
      </c>
    </row>
    <row r="2864" spans="1:9" x14ac:dyDescent="0.2">
      <c r="A2864" s="117" t="s">
        <v>11800</v>
      </c>
      <c r="B2864" s="131" t="s">
        <v>11800</v>
      </c>
      <c r="C2864" s="117" t="s">
        <v>1026</v>
      </c>
      <c r="D2864" s="116" t="s">
        <v>11771</v>
      </c>
      <c r="E2864" s="116" t="s">
        <v>3150</v>
      </c>
      <c r="F2864" s="116" t="s">
        <v>3633</v>
      </c>
      <c r="G2864" s="115" t="s">
        <v>11799</v>
      </c>
      <c r="H2864" s="118" t="s">
        <v>11773</v>
      </c>
      <c r="I2864" s="118" t="s">
        <v>2619</v>
      </c>
    </row>
    <row r="2865" spans="1:9" x14ac:dyDescent="0.2">
      <c r="A2865" s="117" t="s">
        <v>4977</v>
      </c>
      <c r="B2865" s="131" t="s">
        <v>4977</v>
      </c>
      <c r="C2865" s="117" t="s">
        <v>1420</v>
      </c>
      <c r="D2865" s="116" t="s">
        <v>4974</v>
      </c>
      <c r="E2865" s="116" t="s">
        <v>3415</v>
      </c>
      <c r="F2865" s="116" t="s">
        <v>3173</v>
      </c>
      <c r="G2865" s="115" t="s">
        <v>4976</v>
      </c>
      <c r="H2865" s="118" t="s">
        <v>4978</v>
      </c>
      <c r="I2865" s="118" t="s">
        <v>2619</v>
      </c>
    </row>
    <row r="2866" spans="1:9" x14ac:dyDescent="0.2">
      <c r="A2866" s="117" t="s">
        <v>3483</v>
      </c>
      <c r="B2866" s="131" t="s">
        <v>3483</v>
      </c>
      <c r="C2866" s="117" t="s">
        <v>1593</v>
      </c>
      <c r="D2866" s="116" t="s">
        <v>3479</v>
      </c>
      <c r="E2866" s="116" t="s">
        <v>3415</v>
      </c>
      <c r="F2866" s="116" t="s">
        <v>2716</v>
      </c>
      <c r="G2866" s="115" t="s">
        <v>3482</v>
      </c>
      <c r="H2866" s="118" t="s">
        <v>3481</v>
      </c>
      <c r="I2866" s="118" t="s">
        <v>2619</v>
      </c>
    </row>
    <row r="2867" spans="1:9" x14ac:dyDescent="0.2">
      <c r="A2867" s="117" t="s">
        <v>5317</v>
      </c>
      <c r="B2867" s="131" t="s">
        <v>5317</v>
      </c>
      <c r="C2867" s="117" t="s">
        <v>1283</v>
      </c>
      <c r="D2867" s="116" t="s">
        <v>5307</v>
      </c>
      <c r="E2867" s="116" t="s">
        <v>2614</v>
      </c>
      <c r="F2867" s="116" t="s">
        <v>2734</v>
      </c>
      <c r="G2867" s="115" t="s">
        <v>5316</v>
      </c>
      <c r="H2867" s="118" t="s">
        <v>5309</v>
      </c>
      <c r="I2867" s="118" t="s">
        <v>2619</v>
      </c>
    </row>
    <row r="2868" spans="1:9" x14ac:dyDescent="0.2">
      <c r="A2868" s="117" t="s">
        <v>11688</v>
      </c>
      <c r="B2868" s="131" t="s">
        <v>11688</v>
      </c>
      <c r="C2868" s="117" t="s">
        <v>1317</v>
      </c>
      <c r="D2868" s="116" t="s">
        <v>11687</v>
      </c>
      <c r="E2868" s="116" t="s">
        <v>2614</v>
      </c>
      <c r="F2868" s="116" t="s">
        <v>2615</v>
      </c>
      <c r="G2868" s="115" t="s">
        <v>467</v>
      </c>
      <c r="H2868" s="118" t="s">
        <v>11689</v>
      </c>
      <c r="I2868" s="118" t="s">
        <v>2619</v>
      </c>
    </row>
    <row r="2869" spans="1:9" x14ac:dyDescent="0.2">
      <c r="A2869" s="117" t="s">
        <v>11695</v>
      </c>
      <c r="B2869" s="131" t="s">
        <v>11695</v>
      </c>
      <c r="C2869" s="117" t="s">
        <v>1317</v>
      </c>
      <c r="D2869" s="116" t="s">
        <v>11687</v>
      </c>
      <c r="E2869" s="116" t="s">
        <v>2614</v>
      </c>
      <c r="F2869" s="116" t="s">
        <v>2716</v>
      </c>
      <c r="G2869" s="115" t="s">
        <v>11694</v>
      </c>
      <c r="H2869" s="118" t="s">
        <v>11689</v>
      </c>
      <c r="I2869" s="118" t="s">
        <v>2619</v>
      </c>
    </row>
    <row r="2870" spans="1:9" x14ac:dyDescent="0.2">
      <c r="A2870" s="117" t="s">
        <v>11691</v>
      </c>
      <c r="B2870" s="131" t="s">
        <v>11691</v>
      </c>
      <c r="C2870" s="117" t="s">
        <v>1317</v>
      </c>
      <c r="D2870" s="116" t="s">
        <v>11687</v>
      </c>
      <c r="E2870" s="116" t="s">
        <v>2614</v>
      </c>
      <c r="F2870" s="116" t="s">
        <v>2620</v>
      </c>
      <c r="G2870" s="115" t="s">
        <v>11690</v>
      </c>
      <c r="H2870" s="118" t="s">
        <v>11689</v>
      </c>
      <c r="I2870" s="118" t="s">
        <v>2619</v>
      </c>
    </row>
    <row r="2871" spans="1:9" x14ac:dyDescent="0.2">
      <c r="A2871" s="117" t="s">
        <v>11693</v>
      </c>
      <c r="B2871" s="131" t="s">
        <v>11693</v>
      </c>
      <c r="C2871" s="117" t="s">
        <v>1317</v>
      </c>
      <c r="D2871" s="116" t="s">
        <v>11687</v>
      </c>
      <c r="E2871" s="116" t="s">
        <v>2614</v>
      </c>
      <c r="F2871" s="116" t="s">
        <v>2638</v>
      </c>
      <c r="G2871" s="115" t="s">
        <v>11692</v>
      </c>
      <c r="H2871" s="118" t="s">
        <v>11689</v>
      </c>
      <c r="I2871" s="118" t="s">
        <v>2619</v>
      </c>
    </row>
    <row r="2872" spans="1:9" x14ac:dyDescent="0.2">
      <c r="A2872" s="117" t="s">
        <v>4698</v>
      </c>
      <c r="B2872" s="131" t="s">
        <v>4698</v>
      </c>
      <c r="C2872" s="117" t="s">
        <v>1318</v>
      </c>
      <c r="D2872" s="116" t="s">
        <v>4697</v>
      </c>
      <c r="E2872" s="116" t="s">
        <v>3415</v>
      </c>
      <c r="F2872" s="116" t="s">
        <v>2615</v>
      </c>
      <c r="G2872" s="115" t="s">
        <v>468</v>
      </c>
      <c r="H2872" s="118" t="s">
        <v>4699</v>
      </c>
      <c r="I2872" s="118" t="s">
        <v>2619</v>
      </c>
    </row>
    <row r="2873" spans="1:9" x14ac:dyDescent="0.2">
      <c r="A2873" s="117" t="s">
        <v>12060</v>
      </c>
      <c r="B2873" s="131" t="s">
        <v>12060</v>
      </c>
      <c r="C2873" s="117" t="s">
        <v>1066</v>
      </c>
      <c r="D2873" s="116" t="s">
        <v>12036</v>
      </c>
      <c r="E2873" s="116" t="s">
        <v>2614</v>
      </c>
      <c r="F2873" s="116" t="s">
        <v>2674</v>
      </c>
      <c r="G2873" s="115" t="s">
        <v>12059</v>
      </c>
      <c r="H2873" s="118" t="s">
        <v>12061</v>
      </c>
      <c r="I2873" s="118" t="s">
        <v>2619</v>
      </c>
    </row>
    <row r="2874" spans="1:9" x14ac:dyDescent="0.2">
      <c r="A2874" s="117" t="s">
        <v>13560</v>
      </c>
      <c r="B2874" s="131" t="s">
        <v>13560</v>
      </c>
      <c r="C2874" s="117" t="s">
        <v>1319</v>
      </c>
      <c r="D2874" s="116" t="s">
        <v>13559</v>
      </c>
      <c r="E2874" s="116" t="s">
        <v>2614</v>
      </c>
      <c r="F2874" s="116" t="s">
        <v>2615</v>
      </c>
      <c r="G2874" s="115" t="s">
        <v>469</v>
      </c>
      <c r="H2874" s="118" t="s">
        <v>13561</v>
      </c>
      <c r="I2874" s="118" t="s">
        <v>2619</v>
      </c>
    </row>
    <row r="2875" spans="1:9" x14ac:dyDescent="0.2">
      <c r="A2875" s="117" t="s">
        <v>13563</v>
      </c>
      <c r="B2875" s="131" t="s">
        <v>13563</v>
      </c>
      <c r="C2875" s="117" t="s">
        <v>1319</v>
      </c>
      <c r="D2875" s="116" t="s">
        <v>13559</v>
      </c>
      <c r="E2875" s="116" t="s">
        <v>2614</v>
      </c>
      <c r="F2875" s="116" t="s">
        <v>2620</v>
      </c>
      <c r="G2875" s="115" t="s">
        <v>13562</v>
      </c>
      <c r="I2875" s="118" t="s">
        <v>2619</v>
      </c>
    </row>
    <row r="2876" spans="1:9" x14ac:dyDescent="0.2">
      <c r="A2876" s="117" t="s">
        <v>13565</v>
      </c>
      <c r="B2876" s="131" t="s">
        <v>13565</v>
      </c>
      <c r="C2876" s="117" t="s">
        <v>1319</v>
      </c>
      <c r="D2876" s="116" t="s">
        <v>13559</v>
      </c>
      <c r="E2876" s="116" t="s">
        <v>2614</v>
      </c>
      <c r="F2876" s="116" t="s">
        <v>2666</v>
      </c>
      <c r="G2876" s="115" t="s">
        <v>13564</v>
      </c>
      <c r="H2876" s="118" t="s">
        <v>13561</v>
      </c>
      <c r="I2876" s="118" t="s">
        <v>2619</v>
      </c>
    </row>
    <row r="2877" spans="1:9" x14ac:dyDescent="0.2">
      <c r="A2877" s="117" t="s">
        <v>13567</v>
      </c>
      <c r="B2877" s="131" t="s">
        <v>13567</v>
      </c>
      <c r="C2877" s="117" t="s">
        <v>1319</v>
      </c>
      <c r="D2877" s="116" t="s">
        <v>13559</v>
      </c>
      <c r="E2877" s="116" t="s">
        <v>2614</v>
      </c>
      <c r="F2877" s="116" t="s">
        <v>2641</v>
      </c>
      <c r="G2877" s="115" t="s">
        <v>13566</v>
      </c>
      <c r="H2877" s="118" t="s">
        <v>13561</v>
      </c>
      <c r="I2877" s="118" t="s">
        <v>2619</v>
      </c>
    </row>
    <row r="2878" spans="1:9" x14ac:dyDescent="0.2">
      <c r="A2878" s="117" t="s">
        <v>11096</v>
      </c>
      <c r="B2878" s="131" t="s">
        <v>11096</v>
      </c>
      <c r="C2878" s="117" t="s">
        <v>1647</v>
      </c>
      <c r="D2878" s="116" t="s">
        <v>11077</v>
      </c>
      <c r="E2878" s="116" t="s">
        <v>2614</v>
      </c>
      <c r="F2878" s="116" t="s">
        <v>2886</v>
      </c>
      <c r="G2878" s="115" t="s">
        <v>11095</v>
      </c>
      <c r="H2878" s="118" t="s">
        <v>11097</v>
      </c>
      <c r="I2878" s="118" t="s">
        <v>2619</v>
      </c>
    </row>
    <row r="2879" spans="1:9" x14ac:dyDescent="0.2">
      <c r="A2879" s="117" t="s">
        <v>10701</v>
      </c>
      <c r="B2879" s="131" t="s">
        <v>10701</v>
      </c>
      <c r="C2879" s="117" t="s">
        <v>1320</v>
      </c>
      <c r="D2879" s="116" t="s">
        <v>10700</v>
      </c>
      <c r="E2879" s="116" t="s">
        <v>2614</v>
      </c>
      <c r="F2879" s="116" t="s">
        <v>2615</v>
      </c>
      <c r="G2879" s="115" t="s">
        <v>470</v>
      </c>
      <c r="I2879" s="118" t="s">
        <v>2619</v>
      </c>
    </row>
    <row r="2880" spans="1:9" x14ac:dyDescent="0.2">
      <c r="A2880" s="117" t="s">
        <v>10707</v>
      </c>
      <c r="B2880" s="131" t="s">
        <v>10707</v>
      </c>
      <c r="C2880" s="117" t="s">
        <v>1320</v>
      </c>
      <c r="D2880" s="116" t="s">
        <v>10700</v>
      </c>
      <c r="E2880" s="116" t="s">
        <v>2614</v>
      </c>
      <c r="F2880" s="116" t="s">
        <v>3022</v>
      </c>
      <c r="G2880" s="115" t="s">
        <v>10706</v>
      </c>
      <c r="I2880" s="118" t="s">
        <v>2619</v>
      </c>
    </row>
    <row r="2881" spans="1:9" x14ac:dyDescent="0.2">
      <c r="A2881" s="117" t="s">
        <v>10705</v>
      </c>
      <c r="B2881" s="131" t="s">
        <v>10705</v>
      </c>
      <c r="C2881" s="117" t="s">
        <v>1320</v>
      </c>
      <c r="D2881" s="116" t="s">
        <v>10700</v>
      </c>
      <c r="E2881" s="116" t="s">
        <v>2614</v>
      </c>
      <c r="F2881" s="116" t="s">
        <v>2716</v>
      </c>
      <c r="G2881" s="115" t="s">
        <v>10704</v>
      </c>
      <c r="I2881" s="118" t="s">
        <v>2619</v>
      </c>
    </row>
    <row r="2882" spans="1:9" x14ac:dyDescent="0.2">
      <c r="A2882" s="117" t="s">
        <v>10703</v>
      </c>
      <c r="B2882" s="131" t="s">
        <v>10703</v>
      </c>
      <c r="C2882" s="117" t="s">
        <v>1320</v>
      </c>
      <c r="D2882" s="116" t="s">
        <v>10700</v>
      </c>
      <c r="E2882" s="116" t="s">
        <v>2614</v>
      </c>
      <c r="F2882" s="116" t="s">
        <v>2620</v>
      </c>
      <c r="G2882" s="115" t="s">
        <v>10702</v>
      </c>
      <c r="I2882" s="118" t="s">
        <v>2619</v>
      </c>
    </row>
    <row r="2883" spans="1:9" x14ac:dyDescent="0.2">
      <c r="A2883" s="117" t="s">
        <v>10635</v>
      </c>
      <c r="B2883" s="131" t="s">
        <v>10635</v>
      </c>
      <c r="C2883" s="117" t="s">
        <v>1125</v>
      </c>
      <c r="D2883" s="116" t="s">
        <v>10618</v>
      </c>
      <c r="E2883" s="116" t="s">
        <v>2614</v>
      </c>
      <c r="F2883" s="116" t="s">
        <v>2656</v>
      </c>
      <c r="G2883" s="115" t="s">
        <v>10634</v>
      </c>
      <c r="H2883" s="118" t="s">
        <v>10636</v>
      </c>
      <c r="I2883" s="118" t="s">
        <v>2619</v>
      </c>
    </row>
    <row r="2884" spans="1:9" x14ac:dyDescent="0.2">
      <c r="A2884" s="117" t="s">
        <v>8999</v>
      </c>
      <c r="B2884" s="131" t="s">
        <v>8999</v>
      </c>
      <c r="C2884" s="117" t="s">
        <v>1350</v>
      </c>
      <c r="D2884" s="116" t="s">
        <v>8968</v>
      </c>
      <c r="E2884" s="116" t="s">
        <v>2614</v>
      </c>
      <c r="F2884" s="116" t="s">
        <v>2734</v>
      </c>
      <c r="G2884" s="115" t="s">
        <v>8998</v>
      </c>
      <c r="H2884" s="118" t="s">
        <v>9000</v>
      </c>
      <c r="I2884" s="118" t="s">
        <v>2619</v>
      </c>
    </row>
    <row r="2885" spans="1:9" x14ac:dyDescent="0.2">
      <c r="A2885" s="117" t="s">
        <v>9590</v>
      </c>
      <c r="B2885" s="131" t="s">
        <v>9590</v>
      </c>
      <c r="C2885" s="117" t="s">
        <v>1363</v>
      </c>
      <c r="D2885" s="116" t="s">
        <v>9586</v>
      </c>
      <c r="E2885" s="116" t="s">
        <v>3116</v>
      </c>
      <c r="F2885" s="116" t="s">
        <v>2638</v>
      </c>
      <c r="G2885" s="115" t="s">
        <v>9589</v>
      </c>
      <c r="H2885" s="118" t="s">
        <v>9588</v>
      </c>
      <c r="I2885" s="118" t="s">
        <v>2619</v>
      </c>
    </row>
    <row r="2886" spans="1:9" x14ac:dyDescent="0.2">
      <c r="A2886" s="117" t="s">
        <v>10975</v>
      </c>
      <c r="B2886" s="131" t="s">
        <v>10975</v>
      </c>
      <c r="C2886" s="117" t="s">
        <v>1321</v>
      </c>
      <c r="D2886" s="116" t="s">
        <v>10974</v>
      </c>
      <c r="E2886" s="116" t="s">
        <v>3116</v>
      </c>
      <c r="F2886" s="116" t="s">
        <v>2615</v>
      </c>
      <c r="G2886" s="115" t="s">
        <v>471</v>
      </c>
      <c r="H2886" s="118" t="s">
        <v>10976</v>
      </c>
      <c r="I2886" s="118" t="s">
        <v>2619</v>
      </c>
    </row>
    <row r="2887" spans="1:9" x14ac:dyDescent="0.2">
      <c r="A2887" s="117" t="s">
        <v>10978</v>
      </c>
      <c r="B2887" s="131" t="s">
        <v>10978</v>
      </c>
      <c r="C2887" s="117" t="s">
        <v>1321</v>
      </c>
      <c r="D2887" s="116" t="s">
        <v>10974</v>
      </c>
      <c r="E2887" s="116" t="s">
        <v>3116</v>
      </c>
      <c r="F2887" s="116" t="s">
        <v>2716</v>
      </c>
      <c r="G2887" s="115" t="s">
        <v>10977</v>
      </c>
      <c r="H2887" s="118" t="s">
        <v>10976</v>
      </c>
      <c r="I2887" s="118" t="s">
        <v>2619</v>
      </c>
    </row>
    <row r="2888" spans="1:9" x14ac:dyDescent="0.2">
      <c r="A2888" s="117" t="s">
        <v>10980</v>
      </c>
      <c r="B2888" s="131" t="s">
        <v>10980</v>
      </c>
      <c r="C2888" s="117" t="s">
        <v>1321</v>
      </c>
      <c r="D2888" s="116" t="s">
        <v>10974</v>
      </c>
      <c r="E2888" s="116" t="s">
        <v>3116</v>
      </c>
      <c r="F2888" s="116" t="s">
        <v>2623</v>
      </c>
      <c r="G2888" s="115" t="s">
        <v>10979</v>
      </c>
      <c r="H2888" s="118" t="s">
        <v>10976</v>
      </c>
      <c r="I2888" s="118" t="s">
        <v>2619</v>
      </c>
    </row>
    <row r="2889" spans="1:9" x14ac:dyDescent="0.2">
      <c r="A2889" s="117" t="s">
        <v>4685</v>
      </c>
      <c r="B2889" s="131" t="s">
        <v>4685</v>
      </c>
      <c r="C2889" s="117" t="s">
        <v>1227</v>
      </c>
      <c r="D2889" s="116" t="s">
        <v>4667</v>
      </c>
      <c r="E2889" s="116" t="s">
        <v>3415</v>
      </c>
      <c r="F2889" s="116" t="s">
        <v>2656</v>
      </c>
      <c r="G2889" s="115" t="s">
        <v>4684</v>
      </c>
      <c r="I2889" s="118" t="s">
        <v>2619</v>
      </c>
    </row>
    <row r="2890" spans="1:9" x14ac:dyDescent="0.2">
      <c r="A2890" s="117" t="s">
        <v>11652</v>
      </c>
      <c r="B2890" s="131" t="s">
        <v>11652</v>
      </c>
      <c r="C2890" s="117" t="s">
        <v>1322</v>
      </c>
      <c r="D2890" s="116" t="s">
        <v>11651</v>
      </c>
      <c r="E2890" s="116" t="s">
        <v>3116</v>
      </c>
      <c r="F2890" s="116" t="s">
        <v>2615</v>
      </c>
      <c r="G2890" s="115" t="s">
        <v>472</v>
      </c>
      <c r="H2890" s="118" t="s">
        <v>11653</v>
      </c>
      <c r="I2890" s="118" t="s">
        <v>2619</v>
      </c>
    </row>
    <row r="2891" spans="1:9" x14ac:dyDescent="0.2">
      <c r="A2891" s="117" t="s">
        <v>9963</v>
      </c>
      <c r="B2891" s="131" t="s">
        <v>9963</v>
      </c>
      <c r="C2891" s="117" t="s">
        <v>1124</v>
      </c>
      <c r="D2891" s="116" t="s">
        <v>9955</v>
      </c>
      <c r="E2891" s="116" t="s">
        <v>2614</v>
      </c>
      <c r="F2891" s="116" t="s">
        <v>2641</v>
      </c>
      <c r="G2891" s="115" t="s">
        <v>9962</v>
      </c>
      <c r="H2891" s="118" t="s">
        <v>9957</v>
      </c>
      <c r="I2891" s="118" t="s">
        <v>2619</v>
      </c>
    </row>
    <row r="2892" spans="1:9" x14ac:dyDescent="0.2">
      <c r="A2892" s="117" t="s">
        <v>13198</v>
      </c>
      <c r="B2892" s="131" t="s">
        <v>13198</v>
      </c>
      <c r="C2892" s="117" t="s">
        <v>1323</v>
      </c>
      <c r="D2892" s="116" t="s">
        <v>13197</v>
      </c>
      <c r="E2892" s="116" t="s">
        <v>3116</v>
      </c>
      <c r="F2892" s="116" t="s">
        <v>2615</v>
      </c>
      <c r="G2892" s="115" t="s">
        <v>473</v>
      </c>
      <c r="H2892" s="118" t="s">
        <v>13199</v>
      </c>
      <c r="I2892" s="118" t="s">
        <v>2619</v>
      </c>
    </row>
    <row r="2893" spans="1:9" x14ac:dyDescent="0.2">
      <c r="A2893" s="117" t="s">
        <v>13201</v>
      </c>
      <c r="B2893" s="131" t="s">
        <v>13201</v>
      </c>
      <c r="C2893" s="117" t="s">
        <v>1323</v>
      </c>
      <c r="D2893" s="116" t="s">
        <v>13197</v>
      </c>
      <c r="E2893" s="116" t="s">
        <v>3116</v>
      </c>
      <c r="F2893" s="116" t="s">
        <v>2716</v>
      </c>
      <c r="G2893" s="115" t="s">
        <v>13200</v>
      </c>
      <c r="H2893" s="118" t="s">
        <v>13199</v>
      </c>
      <c r="I2893" s="118" t="s">
        <v>2619</v>
      </c>
    </row>
    <row r="2894" spans="1:9" x14ac:dyDescent="0.2">
      <c r="A2894" s="117" t="s">
        <v>13203</v>
      </c>
      <c r="B2894" s="131" t="s">
        <v>13203</v>
      </c>
      <c r="C2894" s="117" t="s">
        <v>1323</v>
      </c>
      <c r="D2894" s="116" t="s">
        <v>13197</v>
      </c>
      <c r="E2894" s="116" t="s">
        <v>3116</v>
      </c>
      <c r="F2894" s="116" t="s">
        <v>2623</v>
      </c>
      <c r="G2894" s="115" t="s">
        <v>13202</v>
      </c>
      <c r="H2894" s="118" t="s">
        <v>13204</v>
      </c>
      <c r="I2894" s="118" t="s">
        <v>2619</v>
      </c>
    </row>
    <row r="2895" spans="1:9" x14ac:dyDescent="0.2">
      <c r="A2895" s="117" t="s">
        <v>14046</v>
      </c>
      <c r="B2895" s="131" t="s">
        <v>14046</v>
      </c>
      <c r="C2895" s="117" t="s">
        <v>1272</v>
      </c>
      <c r="D2895" s="116" t="s">
        <v>14040</v>
      </c>
      <c r="E2895" s="116" t="s">
        <v>3415</v>
      </c>
      <c r="F2895" s="116" t="s">
        <v>2716</v>
      </c>
      <c r="G2895" s="115" t="s">
        <v>14045</v>
      </c>
      <c r="H2895" s="118" t="s">
        <v>14042</v>
      </c>
      <c r="I2895" s="118" t="s">
        <v>2619</v>
      </c>
    </row>
    <row r="2896" spans="1:9" x14ac:dyDescent="0.2">
      <c r="A2896" s="117" t="s">
        <v>11655</v>
      </c>
      <c r="B2896" s="131" t="s">
        <v>11655</v>
      </c>
      <c r="C2896" s="117" t="s">
        <v>1322</v>
      </c>
      <c r="D2896" s="116" t="s">
        <v>11651</v>
      </c>
      <c r="E2896" s="116" t="s">
        <v>3116</v>
      </c>
      <c r="F2896" s="116" t="s">
        <v>2716</v>
      </c>
      <c r="G2896" s="115" t="s">
        <v>11654</v>
      </c>
      <c r="H2896" s="118" t="s">
        <v>11653</v>
      </c>
      <c r="I2896" s="118" t="s">
        <v>2619</v>
      </c>
    </row>
    <row r="2897" spans="1:9" x14ac:dyDescent="0.2">
      <c r="A2897" s="117" t="s">
        <v>7148</v>
      </c>
      <c r="B2897" s="131" t="s">
        <v>7148</v>
      </c>
      <c r="C2897" s="117" t="s">
        <v>992</v>
      </c>
      <c r="D2897" s="116" t="s">
        <v>6091</v>
      </c>
      <c r="E2897" s="116" t="s">
        <v>3150</v>
      </c>
      <c r="F2897" s="116" t="s">
        <v>7146</v>
      </c>
      <c r="G2897" s="115" t="s">
        <v>7147</v>
      </c>
      <c r="H2897" s="118" t="s">
        <v>6097</v>
      </c>
      <c r="I2897" s="118" t="s">
        <v>2619</v>
      </c>
    </row>
    <row r="2898" spans="1:9" x14ac:dyDescent="0.2">
      <c r="A2898" s="117" t="s">
        <v>9565</v>
      </c>
      <c r="B2898" s="131" t="s">
        <v>9565</v>
      </c>
      <c r="C2898" s="117" t="s">
        <v>1324</v>
      </c>
      <c r="D2898" s="116" t="s">
        <v>9564</v>
      </c>
      <c r="E2898" s="116" t="s">
        <v>3116</v>
      </c>
      <c r="F2898" s="116" t="s">
        <v>2615</v>
      </c>
      <c r="G2898" s="115" t="s">
        <v>474</v>
      </c>
      <c r="H2898" s="118" t="s">
        <v>9566</v>
      </c>
      <c r="I2898" s="118" t="s">
        <v>2619</v>
      </c>
    </row>
    <row r="2899" spans="1:9" x14ac:dyDescent="0.2">
      <c r="A2899" s="117" t="s">
        <v>9560</v>
      </c>
      <c r="B2899" s="131" t="s">
        <v>9560</v>
      </c>
      <c r="C2899" s="117" t="s">
        <v>1325</v>
      </c>
      <c r="D2899" s="116" t="s">
        <v>9559</v>
      </c>
      <c r="E2899" s="116" t="s">
        <v>3056</v>
      </c>
      <c r="F2899" s="116" t="s">
        <v>2615</v>
      </c>
      <c r="G2899" s="115" t="s">
        <v>475</v>
      </c>
      <c r="H2899" s="118" t="s">
        <v>9561</v>
      </c>
      <c r="I2899" s="118" t="s">
        <v>2619</v>
      </c>
    </row>
    <row r="2900" spans="1:9" x14ac:dyDescent="0.2">
      <c r="A2900" s="117" t="s">
        <v>9563</v>
      </c>
      <c r="B2900" s="131" t="s">
        <v>9563</v>
      </c>
      <c r="C2900" s="117" t="s">
        <v>1325</v>
      </c>
      <c r="D2900" s="116" t="s">
        <v>9559</v>
      </c>
      <c r="E2900" s="116" t="s">
        <v>3056</v>
      </c>
      <c r="F2900" s="116" t="s">
        <v>2620</v>
      </c>
      <c r="G2900" s="115" t="s">
        <v>9562</v>
      </c>
      <c r="H2900" s="118" t="s">
        <v>9561</v>
      </c>
      <c r="I2900" s="118" t="s">
        <v>2619</v>
      </c>
    </row>
    <row r="2901" spans="1:9" x14ac:dyDescent="0.2">
      <c r="A2901" s="117" t="s">
        <v>9570</v>
      </c>
      <c r="B2901" s="131" t="s">
        <v>9570</v>
      </c>
      <c r="C2901" s="117" t="s">
        <v>1324</v>
      </c>
      <c r="D2901" s="116" t="s">
        <v>9564</v>
      </c>
      <c r="E2901" s="116" t="s">
        <v>3116</v>
      </c>
      <c r="F2901" s="116" t="s">
        <v>2716</v>
      </c>
      <c r="G2901" s="115" t="s">
        <v>9569</v>
      </c>
      <c r="H2901" s="118" t="s">
        <v>9566</v>
      </c>
      <c r="I2901" s="118" t="s">
        <v>2619</v>
      </c>
    </row>
    <row r="2902" spans="1:9" x14ac:dyDescent="0.2">
      <c r="A2902" s="117" t="s">
        <v>9572</v>
      </c>
      <c r="B2902" s="131" t="s">
        <v>9572</v>
      </c>
      <c r="C2902" s="117" t="s">
        <v>1324</v>
      </c>
      <c r="D2902" s="116" t="s">
        <v>9564</v>
      </c>
      <c r="E2902" s="116" t="s">
        <v>3116</v>
      </c>
      <c r="F2902" s="116" t="s">
        <v>2623</v>
      </c>
      <c r="G2902" s="115" t="s">
        <v>9571</v>
      </c>
      <c r="H2902" s="118" t="s">
        <v>9566</v>
      </c>
      <c r="I2902" s="118" t="s">
        <v>2619</v>
      </c>
    </row>
    <row r="2903" spans="1:9" x14ac:dyDescent="0.2">
      <c r="A2903" s="117" t="s">
        <v>9568</v>
      </c>
      <c r="B2903" s="131" t="s">
        <v>9568</v>
      </c>
      <c r="C2903" s="117" t="s">
        <v>1324</v>
      </c>
      <c r="D2903" s="116" t="s">
        <v>9564</v>
      </c>
      <c r="E2903" s="116" t="s">
        <v>3116</v>
      </c>
      <c r="F2903" s="116" t="s">
        <v>2694</v>
      </c>
      <c r="G2903" s="115" t="s">
        <v>9567</v>
      </c>
      <c r="H2903" s="118" t="s">
        <v>9566</v>
      </c>
      <c r="I2903" s="118" t="s">
        <v>2619</v>
      </c>
    </row>
    <row r="2904" spans="1:9" x14ac:dyDescent="0.2">
      <c r="A2904" s="117" t="s">
        <v>9580</v>
      </c>
      <c r="B2904" s="131" t="s">
        <v>9580</v>
      </c>
      <c r="C2904" s="117" t="s">
        <v>1324</v>
      </c>
      <c r="D2904" s="116" t="s">
        <v>9564</v>
      </c>
      <c r="E2904" s="116" t="s">
        <v>3116</v>
      </c>
      <c r="F2904" s="116" t="s">
        <v>3022</v>
      </c>
      <c r="G2904" s="115" t="s">
        <v>9579</v>
      </c>
      <c r="I2904" s="118" t="s">
        <v>2619</v>
      </c>
    </row>
    <row r="2905" spans="1:9" x14ac:dyDescent="0.2">
      <c r="A2905" s="117" t="s">
        <v>7391</v>
      </c>
      <c r="B2905" s="131" t="s">
        <v>7391</v>
      </c>
      <c r="C2905" s="117" t="s">
        <v>992</v>
      </c>
      <c r="D2905" s="116" t="s">
        <v>6091</v>
      </c>
      <c r="E2905" s="116" t="s">
        <v>3150</v>
      </c>
      <c r="F2905" s="116" t="s">
        <v>7389</v>
      </c>
      <c r="G2905" s="115" t="s">
        <v>7390</v>
      </c>
      <c r="H2905" s="118" t="s">
        <v>6097</v>
      </c>
      <c r="I2905" s="118" t="s">
        <v>2619</v>
      </c>
    </row>
    <row r="2906" spans="1:9" x14ac:dyDescent="0.2">
      <c r="A2906" s="117" t="s">
        <v>7172</v>
      </c>
      <c r="B2906" s="131" t="s">
        <v>7172</v>
      </c>
      <c r="C2906" s="117" t="s">
        <v>992</v>
      </c>
      <c r="D2906" s="116" t="s">
        <v>6091</v>
      </c>
      <c r="E2906" s="116" t="s">
        <v>3150</v>
      </c>
      <c r="F2906" s="116" t="s">
        <v>7170</v>
      </c>
      <c r="G2906" s="115" t="s">
        <v>7171</v>
      </c>
      <c r="H2906" s="118" t="s">
        <v>6097</v>
      </c>
      <c r="I2906" s="118" t="s">
        <v>2619</v>
      </c>
    </row>
    <row r="2907" spans="1:9" x14ac:dyDescent="0.2">
      <c r="A2907" s="117" t="s">
        <v>12098</v>
      </c>
      <c r="B2907" s="131" t="s">
        <v>12098</v>
      </c>
      <c r="C2907" s="117" t="s">
        <v>1143</v>
      </c>
      <c r="D2907" s="116" t="s">
        <v>12086</v>
      </c>
      <c r="E2907" s="116" t="s">
        <v>2614</v>
      </c>
      <c r="F2907" s="116" t="s">
        <v>3106</v>
      </c>
      <c r="G2907" s="115" t="s">
        <v>12097</v>
      </c>
      <c r="H2907" s="118" t="s">
        <v>12088</v>
      </c>
      <c r="I2907" s="118" t="s">
        <v>2619</v>
      </c>
    </row>
    <row r="2908" spans="1:9" x14ac:dyDescent="0.2">
      <c r="A2908" s="117" t="s">
        <v>4984</v>
      </c>
      <c r="B2908" s="131" t="s">
        <v>4984</v>
      </c>
      <c r="C2908" s="117" t="s">
        <v>1420</v>
      </c>
      <c r="D2908" s="116" t="s">
        <v>4974</v>
      </c>
      <c r="E2908" s="116" t="s">
        <v>3415</v>
      </c>
      <c r="F2908" s="116" t="s">
        <v>2656</v>
      </c>
      <c r="G2908" s="115" t="s">
        <v>4983</v>
      </c>
      <c r="H2908" s="118" t="s">
        <v>4978</v>
      </c>
      <c r="I2908" s="118" t="s">
        <v>2619</v>
      </c>
    </row>
    <row r="2909" spans="1:9" x14ac:dyDescent="0.2">
      <c r="A2909" s="117" t="s">
        <v>14106</v>
      </c>
      <c r="B2909" s="131" t="s">
        <v>14106</v>
      </c>
      <c r="C2909" s="117" t="s">
        <v>1326</v>
      </c>
      <c r="D2909" s="116" t="s">
        <v>14100</v>
      </c>
      <c r="E2909" s="116" t="s">
        <v>3415</v>
      </c>
      <c r="F2909" s="116" t="s">
        <v>2623</v>
      </c>
      <c r="G2909" s="115" t="s">
        <v>14105</v>
      </c>
      <c r="H2909" s="118" t="s">
        <v>14107</v>
      </c>
      <c r="I2909" s="118" t="s">
        <v>2619</v>
      </c>
    </row>
    <row r="2910" spans="1:9" x14ac:dyDescent="0.2">
      <c r="A2910" s="117" t="s">
        <v>14109</v>
      </c>
      <c r="B2910" s="131" t="s">
        <v>14109</v>
      </c>
      <c r="C2910" s="117" t="s">
        <v>1326</v>
      </c>
      <c r="D2910" s="116" t="s">
        <v>14100</v>
      </c>
      <c r="E2910" s="116" t="s">
        <v>3415</v>
      </c>
      <c r="F2910" s="116" t="s">
        <v>2669</v>
      </c>
      <c r="G2910" s="115" t="s">
        <v>14108</v>
      </c>
      <c r="H2910" s="118" t="s">
        <v>14102</v>
      </c>
      <c r="I2910" s="118" t="s">
        <v>2619</v>
      </c>
    </row>
    <row r="2911" spans="1:9" x14ac:dyDescent="0.2">
      <c r="A2911" s="117" t="s">
        <v>14104</v>
      </c>
      <c r="B2911" s="131" t="s">
        <v>14104</v>
      </c>
      <c r="C2911" s="117" t="s">
        <v>1326</v>
      </c>
      <c r="D2911" s="116" t="s">
        <v>14100</v>
      </c>
      <c r="E2911" s="116" t="s">
        <v>3415</v>
      </c>
      <c r="F2911" s="116" t="s">
        <v>2638</v>
      </c>
      <c r="G2911" s="115" t="s">
        <v>14103</v>
      </c>
      <c r="H2911" s="118" t="s">
        <v>14102</v>
      </c>
      <c r="I2911" s="118" t="s">
        <v>2619</v>
      </c>
    </row>
    <row r="2912" spans="1:9" x14ac:dyDescent="0.2">
      <c r="A2912" s="117" t="s">
        <v>14101</v>
      </c>
      <c r="B2912" s="131" t="s">
        <v>14101</v>
      </c>
      <c r="C2912" s="117" t="s">
        <v>1326</v>
      </c>
      <c r="D2912" s="116" t="s">
        <v>14100</v>
      </c>
      <c r="E2912" s="116" t="s">
        <v>3415</v>
      </c>
      <c r="F2912" s="116" t="s">
        <v>2615</v>
      </c>
      <c r="G2912" s="115" t="s">
        <v>476</v>
      </c>
      <c r="H2912" s="118" t="s">
        <v>14102</v>
      </c>
      <c r="I2912" s="118" t="s">
        <v>2619</v>
      </c>
    </row>
    <row r="2913" spans="1:9" x14ac:dyDescent="0.2">
      <c r="A2913" s="117" t="s">
        <v>12955</v>
      </c>
      <c r="B2913" s="131" t="s">
        <v>12955</v>
      </c>
      <c r="C2913" s="117" t="s">
        <v>1327</v>
      </c>
      <c r="D2913" s="116" t="s">
        <v>12951</v>
      </c>
      <c r="E2913" s="116" t="s">
        <v>2660</v>
      </c>
      <c r="F2913" s="116" t="s">
        <v>2620</v>
      </c>
      <c r="G2913" s="115" t="s">
        <v>12954</v>
      </c>
      <c r="H2913" s="118" t="s">
        <v>12953</v>
      </c>
      <c r="I2913" s="118" t="s">
        <v>2619</v>
      </c>
    </row>
    <row r="2914" spans="1:9" x14ac:dyDescent="0.2">
      <c r="A2914" s="117" t="s">
        <v>12952</v>
      </c>
      <c r="B2914" s="131" t="s">
        <v>12952</v>
      </c>
      <c r="C2914" s="117" t="s">
        <v>1327</v>
      </c>
      <c r="D2914" s="116" t="s">
        <v>12951</v>
      </c>
      <c r="E2914" s="116" t="s">
        <v>2660</v>
      </c>
      <c r="F2914" s="116" t="s">
        <v>2615</v>
      </c>
      <c r="G2914" s="115" t="s">
        <v>477</v>
      </c>
      <c r="H2914" s="118" t="s">
        <v>12953</v>
      </c>
      <c r="I2914" s="118" t="s">
        <v>2619</v>
      </c>
    </row>
    <row r="2915" spans="1:9" x14ac:dyDescent="0.2">
      <c r="A2915" s="117" t="s">
        <v>7175</v>
      </c>
      <c r="B2915" s="131" t="s">
        <v>7175</v>
      </c>
      <c r="C2915" s="117" t="s">
        <v>992</v>
      </c>
      <c r="D2915" s="116" t="s">
        <v>6091</v>
      </c>
      <c r="E2915" s="116" t="s">
        <v>3150</v>
      </c>
      <c r="F2915" s="116" t="s">
        <v>7173</v>
      </c>
      <c r="G2915" s="115" t="s">
        <v>7174</v>
      </c>
      <c r="H2915" s="118" t="s">
        <v>6097</v>
      </c>
      <c r="I2915" s="118" t="s">
        <v>2619</v>
      </c>
    </row>
    <row r="2916" spans="1:9" x14ac:dyDescent="0.2">
      <c r="A2916" s="117" t="s">
        <v>10715</v>
      </c>
      <c r="B2916" s="131" t="s">
        <v>10715</v>
      </c>
      <c r="C2916" s="117" t="s">
        <v>1328</v>
      </c>
      <c r="D2916" s="116" t="s">
        <v>10714</v>
      </c>
      <c r="E2916" s="116" t="s">
        <v>2614</v>
      </c>
      <c r="F2916" s="116" t="s">
        <v>2615</v>
      </c>
      <c r="G2916" s="115" t="s">
        <v>478</v>
      </c>
      <c r="H2916" s="118" t="s">
        <v>10716</v>
      </c>
      <c r="I2916" s="118" t="s">
        <v>2619</v>
      </c>
    </row>
    <row r="2917" spans="1:9" x14ac:dyDescent="0.2">
      <c r="A2917" s="117" t="s">
        <v>10718</v>
      </c>
      <c r="B2917" s="131" t="s">
        <v>10718</v>
      </c>
      <c r="C2917" s="117" t="s">
        <v>1328</v>
      </c>
      <c r="D2917" s="116" t="s">
        <v>10714</v>
      </c>
      <c r="E2917" s="116" t="s">
        <v>2614</v>
      </c>
      <c r="F2917" s="116" t="s">
        <v>2663</v>
      </c>
      <c r="G2917" s="115" t="s">
        <v>10717</v>
      </c>
      <c r="H2917" s="118" t="s">
        <v>10719</v>
      </c>
      <c r="I2917" s="118" t="s">
        <v>2619</v>
      </c>
    </row>
    <row r="2918" spans="1:9" x14ac:dyDescent="0.2">
      <c r="A2918" s="117" t="s">
        <v>10721</v>
      </c>
      <c r="B2918" s="131" t="s">
        <v>10721</v>
      </c>
      <c r="C2918" s="117" t="s">
        <v>1328</v>
      </c>
      <c r="D2918" s="116" t="s">
        <v>10714</v>
      </c>
      <c r="E2918" s="116" t="s">
        <v>2614</v>
      </c>
      <c r="F2918" s="116" t="s">
        <v>2694</v>
      </c>
      <c r="G2918" s="115" t="s">
        <v>10720</v>
      </c>
      <c r="H2918" s="118" t="s">
        <v>10716</v>
      </c>
      <c r="I2918" s="118" t="s">
        <v>2619</v>
      </c>
    </row>
    <row r="2919" spans="1:9" x14ac:dyDescent="0.2">
      <c r="A2919" s="117" t="s">
        <v>7479</v>
      </c>
      <c r="B2919" s="131" t="s">
        <v>7479</v>
      </c>
      <c r="C2919" s="117" t="s">
        <v>992</v>
      </c>
      <c r="D2919" s="116" t="s">
        <v>6091</v>
      </c>
      <c r="E2919" s="116" t="s">
        <v>3150</v>
      </c>
      <c r="F2919" s="116" t="s">
        <v>7477</v>
      </c>
      <c r="G2919" s="115" t="s">
        <v>7478</v>
      </c>
      <c r="H2919" s="118" t="s">
        <v>7480</v>
      </c>
      <c r="I2919" s="118" t="s">
        <v>2619</v>
      </c>
    </row>
    <row r="2920" spans="1:9" x14ac:dyDescent="0.2">
      <c r="A2920" s="117" t="s">
        <v>14153</v>
      </c>
      <c r="B2920" s="131" t="s">
        <v>14153</v>
      </c>
      <c r="C2920" s="117" t="s">
        <v>1011</v>
      </c>
      <c r="D2920" s="116" t="s">
        <v>14133</v>
      </c>
      <c r="E2920" s="116" t="s">
        <v>2614</v>
      </c>
      <c r="F2920" s="116" t="s">
        <v>2708</v>
      </c>
      <c r="G2920" s="115" t="s">
        <v>14152</v>
      </c>
      <c r="H2920" s="118" t="s">
        <v>14135</v>
      </c>
      <c r="I2920" s="118" t="s">
        <v>2619</v>
      </c>
    </row>
    <row r="2921" spans="1:9" x14ac:dyDescent="0.2">
      <c r="A2921" s="117" t="s">
        <v>14145</v>
      </c>
      <c r="B2921" s="131" t="s">
        <v>14145</v>
      </c>
      <c r="C2921" s="117" t="s">
        <v>1011</v>
      </c>
      <c r="D2921" s="116" t="s">
        <v>14133</v>
      </c>
      <c r="E2921" s="116" t="s">
        <v>2614</v>
      </c>
      <c r="F2921" s="116" t="s">
        <v>2653</v>
      </c>
      <c r="G2921" s="115" t="s">
        <v>14144</v>
      </c>
      <c r="H2921" s="118" t="s">
        <v>14135</v>
      </c>
      <c r="I2921" s="118" t="s">
        <v>2619</v>
      </c>
    </row>
    <row r="2922" spans="1:9" x14ac:dyDescent="0.2">
      <c r="A2922" s="117" t="s">
        <v>10914</v>
      </c>
      <c r="B2922" s="131" t="s">
        <v>10914</v>
      </c>
      <c r="C2922" s="117" t="s">
        <v>1329</v>
      </c>
      <c r="D2922" s="116" t="s">
        <v>10913</v>
      </c>
      <c r="E2922" s="116" t="s">
        <v>2614</v>
      </c>
      <c r="F2922" s="116" t="s">
        <v>2615</v>
      </c>
      <c r="G2922" s="115" t="s">
        <v>479</v>
      </c>
      <c r="H2922" s="118" t="s">
        <v>10915</v>
      </c>
      <c r="I2922" s="118" t="s">
        <v>2619</v>
      </c>
    </row>
    <row r="2923" spans="1:9" x14ac:dyDescent="0.2">
      <c r="A2923" s="117" t="s">
        <v>10917</v>
      </c>
      <c r="B2923" s="131" t="s">
        <v>10917</v>
      </c>
      <c r="C2923" s="117" t="s">
        <v>1329</v>
      </c>
      <c r="D2923" s="116" t="s">
        <v>10913</v>
      </c>
      <c r="E2923" s="116" t="s">
        <v>2614</v>
      </c>
      <c r="F2923" s="116" t="s">
        <v>2620</v>
      </c>
      <c r="G2923" s="115" t="s">
        <v>10916</v>
      </c>
      <c r="H2923" s="118" t="s">
        <v>10915</v>
      </c>
      <c r="I2923" s="118" t="s">
        <v>2619</v>
      </c>
    </row>
    <row r="2924" spans="1:9" x14ac:dyDescent="0.2">
      <c r="A2924" s="117" t="s">
        <v>10919</v>
      </c>
      <c r="B2924" s="131" t="s">
        <v>10919</v>
      </c>
      <c r="C2924" s="117" t="s">
        <v>1329</v>
      </c>
      <c r="D2924" s="116" t="s">
        <v>10913</v>
      </c>
      <c r="E2924" s="116" t="s">
        <v>2614</v>
      </c>
      <c r="F2924" s="116" t="s">
        <v>2638</v>
      </c>
      <c r="G2924" s="115" t="s">
        <v>10918</v>
      </c>
      <c r="H2924" s="118" t="s">
        <v>10915</v>
      </c>
      <c r="I2924" s="118" t="s">
        <v>2619</v>
      </c>
    </row>
    <row r="2925" spans="1:9" x14ac:dyDescent="0.2">
      <c r="A2925" s="117" t="s">
        <v>12601</v>
      </c>
      <c r="B2925" s="131" t="s">
        <v>12601</v>
      </c>
      <c r="C2925" s="117" t="s">
        <v>1315</v>
      </c>
      <c r="D2925" s="116" t="s">
        <v>12592</v>
      </c>
      <c r="E2925" s="116" t="s">
        <v>2614</v>
      </c>
      <c r="F2925" s="116" t="s">
        <v>2669</v>
      </c>
      <c r="G2925" s="115" t="s">
        <v>12600</v>
      </c>
      <c r="H2925" s="118" t="s">
        <v>12594</v>
      </c>
      <c r="I2925" s="118" t="s">
        <v>2619</v>
      </c>
    </row>
    <row r="2926" spans="1:9" x14ac:dyDescent="0.2">
      <c r="A2926" s="117" t="s">
        <v>5506</v>
      </c>
      <c r="B2926" s="131" t="s">
        <v>5506</v>
      </c>
      <c r="C2926" s="117" t="s">
        <v>955</v>
      </c>
      <c r="D2926" s="116" t="s">
        <v>5499</v>
      </c>
      <c r="E2926" s="116" t="s">
        <v>2614</v>
      </c>
      <c r="F2926" s="116" t="s">
        <v>2641</v>
      </c>
      <c r="G2926" s="115" t="s">
        <v>5505</v>
      </c>
      <c r="H2926" s="118" t="s">
        <v>5507</v>
      </c>
      <c r="I2926" s="118" t="s">
        <v>2619</v>
      </c>
    </row>
    <row r="2927" spans="1:9" x14ac:dyDescent="0.2">
      <c r="A2927" s="117" t="s">
        <v>7177</v>
      </c>
      <c r="B2927" s="131" t="s">
        <v>7177</v>
      </c>
      <c r="C2927" s="117" t="s">
        <v>992</v>
      </c>
      <c r="D2927" s="116" t="s">
        <v>6091</v>
      </c>
      <c r="E2927" s="116" t="s">
        <v>3150</v>
      </c>
      <c r="F2927" s="116" t="s">
        <v>7176</v>
      </c>
      <c r="G2927" s="115" t="s">
        <v>5505</v>
      </c>
      <c r="H2927" s="118" t="s">
        <v>6097</v>
      </c>
      <c r="I2927" s="118" t="s">
        <v>2619</v>
      </c>
    </row>
    <row r="2928" spans="1:9" x14ac:dyDescent="0.2">
      <c r="A2928" s="117" t="s">
        <v>8900</v>
      </c>
      <c r="B2928" s="131" t="s">
        <v>8900</v>
      </c>
      <c r="C2928" s="117" t="s">
        <v>1181</v>
      </c>
      <c r="D2928" s="116" t="s">
        <v>8890</v>
      </c>
      <c r="E2928" s="116" t="s">
        <v>3116</v>
      </c>
      <c r="F2928" s="116" t="s">
        <v>2669</v>
      </c>
      <c r="G2928" s="115" t="s">
        <v>5505</v>
      </c>
      <c r="H2928" s="118" t="s">
        <v>8892</v>
      </c>
      <c r="I2928" s="118" t="s">
        <v>2619</v>
      </c>
    </row>
    <row r="2929" spans="1:9" x14ac:dyDescent="0.2">
      <c r="A2929" s="117" t="s">
        <v>12739</v>
      </c>
      <c r="B2929" s="131" t="s">
        <v>12739</v>
      </c>
      <c r="C2929" s="117" t="s">
        <v>1330</v>
      </c>
      <c r="D2929" s="116" t="s">
        <v>12736</v>
      </c>
      <c r="E2929" s="116" t="s">
        <v>3415</v>
      </c>
      <c r="F2929" s="116" t="s">
        <v>2716</v>
      </c>
      <c r="G2929" s="115" t="s">
        <v>5505</v>
      </c>
      <c r="H2929" s="118" t="s">
        <v>12738</v>
      </c>
      <c r="I2929" s="118" t="s">
        <v>2619</v>
      </c>
    </row>
    <row r="2930" spans="1:9" x14ac:dyDescent="0.2">
      <c r="A2930" s="117" t="s">
        <v>8919</v>
      </c>
      <c r="B2930" s="131" t="s">
        <v>8919</v>
      </c>
      <c r="C2930" s="117" t="s">
        <v>1015</v>
      </c>
      <c r="D2930" s="116" t="s">
        <v>8909</v>
      </c>
      <c r="E2930" s="116" t="s">
        <v>2614</v>
      </c>
      <c r="F2930" s="116" t="s">
        <v>2638</v>
      </c>
      <c r="G2930" s="115" t="s">
        <v>8918</v>
      </c>
      <c r="H2930" s="118" t="s">
        <v>8911</v>
      </c>
      <c r="I2930" s="118" t="s">
        <v>2619</v>
      </c>
    </row>
    <row r="2931" spans="1:9" x14ac:dyDescent="0.2">
      <c r="A2931" s="117" t="s">
        <v>12737</v>
      </c>
      <c r="B2931" s="131" t="s">
        <v>12737</v>
      </c>
      <c r="C2931" s="117" t="s">
        <v>1330</v>
      </c>
      <c r="D2931" s="116" t="s">
        <v>12736</v>
      </c>
      <c r="E2931" s="116" t="s">
        <v>3415</v>
      </c>
      <c r="F2931" s="116" t="s">
        <v>2615</v>
      </c>
      <c r="G2931" s="115" t="s">
        <v>480</v>
      </c>
      <c r="H2931" s="118" t="s">
        <v>12738</v>
      </c>
      <c r="I2931" s="118" t="s">
        <v>2619</v>
      </c>
    </row>
    <row r="2932" spans="1:9" x14ac:dyDescent="0.2">
      <c r="A2932" s="117" t="s">
        <v>11789</v>
      </c>
      <c r="B2932" s="131" t="s">
        <v>11789</v>
      </c>
      <c r="C2932" s="117" t="s">
        <v>1026</v>
      </c>
      <c r="D2932" s="116" t="s">
        <v>11771</v>
      </c>
      <c r="E2932" s="116" t="s">
        <v>3150</v>
      </c>
      <c r="F2932" s="116" t="s">
        <v>3103</v>
      </c>
      <c r="G2932" s="115" t="s">
        <v>11788</v>
      </c>
      <c r="H2932" s="118" t="s">
        <v>11773</v>
      </c>
      <c r="I2932" s="118" t="s">
        <v>2619</v>
      </c>
    </row>
    <row r="2933" spans="1:9" x14ac:dyDescent="0.2">
      <c r="A2933" s="117" t="s">
        <v>3260</v>
      </c>
      <c r="B2933" s="131" t="s">
        <v>3260</v>
      </c>
      <c r="C2933" s="117" t="s">
        <v>1509</v>
      </c>
      <c r="D2933" s="116" t="s">
        <v>3149</v>
      </c>
      <c r="E2933" s="116" t="s">
        <v>3150</v>
      </c>
      <c r="F2933" s="116" t="s">
        <v>3258</v>
      </c>
      <c r="G2933" s="115" t="s">
        <v>3259</v>
      </c>
      <c r="H2933" s="118" t="s">
        <v>3152</v>
      </c>
      <c r="I2933" s="118" t="s">
        <v>2619</v>
      </c>
    </row>
    <row r="2934" spans="1:9" x14ac:dyDescent="0.2">
      <c r="A2934" s="117" t="s">
        <v>7151</v>
      </c>
      <c r="B2934" s="131" t="s">
        <v>7151</v>
      </c>
      <c r="C2934" s="117" t="s">
        <v>992</v>
      </c>
      <c r="D2934" s="116" t="s">
        <v>6091</v>
      </c>
      <c r="E2934" s="116" t="s">
        <v>3150</v>
      </c>
      <c r="F2934" s="116" t="s">
        <v>7149</v>
      </c>
      <c r="G2934" s="115" t="s">
        <v>7150</v>
      </c>
      <c r="H2934" s="118" t="s">
        <v>6097</v>
      </c>
      <c r="I2934" s="118" t="s">
        <v>2619</v>
      </c>
    </row>
    <row r="2935" spans="1:9" x14ac:dyDescent="0.2">
      <c r="A2935" s="117" t="s">
        <v>11819</v>
      </c>
      <c r="B2935" s="131" t="s">
        <v>11819</v>
      </c>
      <c r="C2935" s="117" t="s">
        <v>1331</v>
      </c>
      <c r="D2935" s="116" t="s">
        <v>11818</v>
      </c>
      <c r="E2935" s="116" t="s">
        <v>2614</v>
      </c>
      <c r="F2935" s="116" t="s">
        <v>2615</v>
      </c>
      <c r="G2935" s="115" t="s">
        <v>481</v>
      </c>
      <c r="H2935" s="118" t="s">
        <v>11820</v>
      </c>
      <c r="I2935" s="118" t="s">
        <v>2619</v>
      </c>
    </row>
    <row r="2936" spans="1:9" x14ac:dyDescent="0.2">
      <c r="A2936" s="117" t="s">
        <v>11822</v>
      </c>
      <c r="B2936" s="131" t="s">
        <v>11822</v>
      </c>
      <c r="C2936" s="117" t="s">
        <v>1331</v>
      </c>
      <c r="D2936" s="116" t="s">
        <v>11818</v>
      </c>
      <c r="E2936" s="116" t="s">
        <v>2614</v>
      </c>
      <c r="F2936" s="116" t="s">
        <v>2620</v>
      </c>
      <c r="G2936" s="115" t="s">
        <v>11821</v>
      </c>
      <c r="H2936" s="118" t="s">
        <v>11820</v>
      </c>
      <c r="I2936" s="118" t="s">
        <v>2619</v>
      </c>
    </row>
    <row r="2937" spans="1:9" x14ac:dyDescent="0.2">
      <c r="A2937" s="117" t="s">
        <v>11824</v>
      </c>
      <c r="B2937" s="131" t="s">
        <v>11824</v>
      </c>
      <c r="C2937" s="117" t="s">
        <v>1331</v>
      </c>
      <c r="D2937" s="116" t="s">
        <v>11818</v>
      </c>
      <c r="E2937" s="116" t="s">
        <v>2614</v>
      </c>
      <c r="F2937" s="116" t="s">
        <v>2694</v>
      </c>
      <c r="G2937" s="115" t="s">
        <v>11823</v>
      </c>
      <c r="H2937" s="118" t="s">
        <v>11820</v>
      </c>
      <c r="I2937" s="118" t="s">
        <v>2619</v>
      </c>
    </row>
    <row r="2938" spans="1:9" x14ac:dyDescent="0.2">
      <c r="A2938" s="117" t="s">
        <v>12699</v>
      </c>
      <c r="B2938" s="131" t="s">
        <v>12699</v>
      </c>
      <c r="C2938" s="117" t="s">
        <v>1332</v>
      </c>
      <c r="D2938" s="116" t="s">
        <v>12695</v>
      </c>
      <c r="E2938" s="116" t="s">
        <v>3116</v>
      </c>
      <c r="F2938" s="116" t="s">
        <v>2716</v>
      </c>
      <c r="G2938" s="115" t="s">
        <v>12698</v>
      </c>
      <c r="H2938" s="118" t="s">
        <v>12697</v>
      </c>
      <c r="I2938" s="118" t="s">
        <v>2619</v>
      </c>
    </row>
    <row r="2939" spans="1:9" x14ac:dyDescent="0.2">
      <c r="A2939" s="117" t="s">
        <v>12696</v>
      </c>
      <c r="B2939" s="131" t="s">
        <v>12696</v>
      </c>
      <c r="C2939" s="117" t="s">
        <v>1332</v>
      </c>
      <c r="D2939" s="116" t="s">
        <v>12695</v>
      </c>
      <c r="E2939" s="116" t="s">
        <v>3116</v>
      </c>
      <c r="F2939" s="116" t="s">
        <v>2615</v>
      </c>
      <c r="G2939" s="115" t="s">
        <v>482</v>
      </c>
      <c r="H2939" s="118" t="s">
        <v>12697</v>
      </c>
      <c r="I2939" s="118" t="s">
        <v>2619</v>
      </c>
    </row>
    <row r="2940" spans="1:9" x14ac:dyDescent="0.2">
      <c r="A2940" s="117" t="s">
        <v>7180</v>
      </c>
      <c r="B2940" s="131" t="s">
        <v>7180</v>
      </c>
      <c r="C2940" s="117" t="s">
        <v>992</v>
      </c>
      <c r="D2940" s="116" t="s">
        <v>6091</v>
      </c>
      <c r="E2940" s="116" t="s">
        <v>3150</v>
      </c>
      <c r="F2940" s="116" t="s">
        <v>7178</v>
      </c>
      <c r="G2940" s="115" t="s">
        <v>7179</v>
      </c>
      <c r="H2940" s="118" t="s">
        <v>6097</v>
      </c>
      <c r="I2940" s="118" t="s">
        <v>2619</v>
      </c>
    </row>
    <row r="2941" spans="1:9" x14ac:dyDescent="0.2">
      <c r="A2941" s="117" t="s">
        <v>6156</v>
      </c>
      <c r="B2941" s="131" t="s">
        <v>6156</v>
      </c>
      <c r="C2941" s="117" t="s">
        <v>992</v>
      </c>
      <c r="D2941" s="116" t="s">
        <v>6091</v>
      </c>
      <c r="E2941" s="116" t="s">
        <v>3150</v>
      </c>
      <c r="F2941" s="116" t="s">
        <v>6154</v>
      </c>
      <c r="G2941" s="115" t="s">
        <v>6155</v>
      </c>
      <c r="H2941" s="118" t="s">
        <v>6157</v>
      </c>
      <c r="I2941" s="118" t="s">
        <v>2619</v>
      </c>
    </row>
    <row r="2942" spans="1:9" x14ac:dyDescent="0.2">
      <c r="A2942" s="117" t="s">
        <v>7183</v>
      </c>
      <c r="B2942" s="131" t="s">
        <v>7183</v>
      </c>
      <c r="C2942" s="117" t="s">
        <v>992</v>
      </c>
      <c r="D2942" s="116" t="s">
        <v>6091</v>
      </c>
      <c r="E2942" s="116" t="s">
        <v>3150</v>
      </c>
      <c r="F2942" s="116" t="s">
        <v>7181</v>
      </c>
      <c r="G2942" s="115" t="s">
        <v>7182</v>
      </c>
      <c r="H2942" s="118" t="s">
        <v>6097</v>
      </c>
      <c r="I2942" s="118" t="s">
        <v>2619</v>
      </c>
    </row>
    <row r="2943" spans="1:9" x14ac:dyDescent="0.2">
      <c r="A2943" s="117" t="s">
        <v>9555</v>
      </c>
      <c r="B2943" s="131" t="s">
        <v>9555</v>
      </c>
      <c r="C2943" s="117" t="s">
        <v>1333</v>
      </c>
      <c r="D2943" s="116" t="s">
        <v>9554</v>
      </c>
      <c r="E2943" s="116" t="s">
        <v>3056</v>
      </c>
      <c r="F2943" s="116" t="s">
        <v>2615</v>
      </c>
      <c r="G2943" s="115" t="s">
        <v>483</v>
      </c>
      <c r="H2943" s="118" t="s">
        <v>9556</v>
      </c>
      <c r="I2943" s="118" t="s">
        <v>2619</v>
      </c>
    </row>
    <row r="2944" spans="1:9" x14ac:dyDescent="0.2">
      <c r="A2944" s="117" t="s">
        <v>9558</v>
      </c>
      <c r="B2944" s="131" t="s">
        <v>9558</v>
      </c>
      <c r="C2944" s="117" t="s">
        <v>1333</v>
      </c>
      <c r="D2944" s="116" t="s">
        <v>9554</v>
      </c>
      <c r="E2944" s="116" t="s">
        <v>3056</v>
      </c>
      <c r="F2944" s="116" t="s">
        <v>2620</v>
      </c>
      <c r="G2944" s="115" t="s">
        <v>9557</v>
      </c>
      <c r="H2944" s="118" t="s">
        <v>9556</v>
      </c>
      <c r="I2944" s="118" t="s">
        <v>2619</v>
      </c>
    </row>
    <row r="2945" spans="1:9" x14ac:dyDescent="0.2">
      <c r="A2945" s="117" t="s">
        <v>9522</v>
      </c>
      <c r="B2945" s="131" t="s">
        <v>9522</v>
      </c>
      <c r="C2945" s="117" t="s">
        <v>1334</v>
      </c>
      <c r="D2945" s="116" t="s">
        <v>9521</v>
      </c>
      <c r="E2945" s="116" t="s">
        <v>3415</v>
      </c>
      <c r="F2945" s="116" t="s">
        <v>2615</v>
      </c>
      <c r="G2945" s="115" t="s">
        <v>484</v>
      </c>
      <c r="H2945" s="118" t="s">
        <v>9523</v>
      </c>
      <c r="I2945" s="118" t="s">
        <v>2619</v>
      </c>
    </row>
    <row r="2946" spans="1:9" x14ac:dyDescent="0.2">
      <c r="A2946" s="117" t="s">
        <v>12668</v>
      </c>
      <c r="B2946" s="131" t="s">
        <v>12668</v>
      </c>
      <c r="C2946" s="117" t="s">
        <v>1335</v>
      </c>
      <c r="D2946" s="116" t="s">
        <v>12667</v>
      </c>
      <c r="E2946" s="116" t="s">
        <v>2614</v>
      </c>
      <c r="F2946" s="116" t="s">
        <v>2615</v>
      </c>
      <c r="G2946" s="115" t="s">
        <v>485</v>
      </c>
      <c r="H2946" s="118" t="s">
        <v>12669</v>
      </c>
      <c r="I2946" s="118" t="s">
        <v>2619</v>
      </c>
    </row>
    <row r="2947" spans="1:9" x14ac:dyDescent="0.2">
      <c r="A2947" s="117" t="s">
        <v>12671</v>
      </c>
      <c r="B2947" s="131" t="s">
        <v>12671</v>
      </c>
      <c r="C2947" s="117" t="s">
        <v>1335</v>
      </c>
      <c r="D2947" s="116" t="s">
        <v>12667</v>
      </c>
      <c r="E2947" s="116" t="s">
        <v>2614</v>
      </c>
      <c r="F2947" s="116" t="s">
        <v>2620</v>
      </c>
      <c r="G2947" s="115" t="s">
        <v>12670</v>
      </c>
      <c r="H2947" s="118" t="s">
        <v>12669</v>
      </c>
      <c r="I2947" s="118" t="s">
        <v>2619</v>
      </c>
    </row>
    <row r="2948" spans="1:9" x14ac:dyDescent="0.2">
      <c r="A2948" s="117" t="s">
        <v>12673</v>
      </c>
      <c r="B2948" s="131" t="s">
        <v>12673</v>
      </c>
      <c r="C2948" s="117" t="s">
        <v>1335</v>
      </c>
      <c r="D2948" s="116" t="s">
        <v>12667</v>
      </c>
      <c r="E2948" s="116" t="s">
        <v>2614</v>
      </c>
      <c r="F2948" s="116" t="s">
        <v>2638</v>
      </c>
      <c r="G2948" s="115" t="s">
        <v>12672</v>
      </c>
      <c r="H2948" s="118" t="s">
        <v>12669</v>
      </c>
      <c r="I2948" s="118" t="s">
        <v>2619</v>
      </c>
    </row>
    <row r="2949" spans="1:9" x14ac:dyDescent="0.2">
      <c r="A2949" s="117" t="s">
        <v>2871</v>
      </c>
      <c r="B2949" s="131" t="s">
        <v>2871</v>
      </c>
      <c r="C2949" s="117" t="s">
        <v>1336</v>
      </c>
      <c r="D2949" s="116" t="s">
        <v>2870</v>
      </c>
      <c r="E2949" s="116" t="s">
        <v>2614</v>
      </c>
      <c r="F2949" s="116" t="s">
        <v>2615</v>
      </c>
      <c r="G2949" s="115" t="s">
        <v>486</v>
      </c>
      <c r="H2949" s="118" t="s">
        <v>2872</v>
      </c>
      <c r="I2949" s="118" t="s">
        <v>2619</v>
      </c>
    </row>
    <row r="2950" spans="1:9" x14ac:dyDescent="0.2">
      <c r="A2950" s="117" t="s">
        <v>2878</v>
      </c>
      <c r="B2950" s="131" t="s">
        <v>2878</v>
      </c>
      <c r="C2950" s="117" t="s">
        <v>1336</v>
      </c>
      <c r="D2950" s="116" t="s">
        <v>2870</v>
      </c>
      <c r="E2950" s="116" t="s">
        <v>2614</v>
      </c>
      <c r="F2950" s="116" t="s">
        <v>2716</v>
      </c>
      <c r="G2950" s="115" t="s">
        <v>2877</v>
      </c>
      <c r="H2950" s="118" t="s">
        <v>2872</v>
      </c>
      <c r="I2950" s="118" t="s">
        <v>2619</v>
      </c>
    </row>
    <row r="2951" spans="1:9" x14ac:dyDescent="0.2">
      <c r="A2951" s="117" t="s">
        <v>2874</v>
      </c>
      <c r="B2951" s="131" t="s">
        <v>2874</v>
      </c>
      <c r="C2951" s="117" t="s">
        <v>1336</v>
      </c>
      <c r="D2951" s="116" t="s">
        <v>2870</v>
      </c>
      <c r="E2951" s="116" t="s">
        <v>2614</v>
      </c>
      <c r="F2951" s="116" t="s">
        <v>2722</v>
      </c>
      <c r="G2951" s="115" t="s">
        <v>2873</v>
      </c>
      <c r="H2951" s="118" t="s">
        <v>2872</v>
      </c>
      <c r="I2951" s="118" t="s">
        <v>2619</v>
      </c>
    </row>
    <row r="2952" spans="1:9" x14ac:dyDescent="0.2">
      <c r="A2952" s="117" t="s">
        <v>2876</v>
      </c>
      <c r="B2952" s="131" t="s">
        <v>2876</v>
      </c>
      <c r="C2952" s="117" t="s">
        <v>1336</v>
      </c>
      <c r="D2952" s="116" t="s">
        <v>2870</v>
      </c>
      <c r="E2952" s="116" t="s">
        <v>2614</v>
      </c>
      <c r="F2952" s="116" t="s">
        <v>2638</v>
      </c>
      <c r="G2952" s="115" t="s">
        <v>2875</v>
      </c>
      <c r="H2952" s="118" t="s">
        <v>2872</v>
      </c>
      <c r="I2952" s="118" t="s">
        <v>2619</v>
      </c>
    </row>
    <row r="2953" spans="1:9" x14ac:dyDescent="0.2">
      <c r="A2953" s="117" t="s">
        <v>13724</v>
      </c>
      <c r="B2953" s="131" t="s">
        <v>13724</v>
      </c>
      <c r="C2953" s="117" t="s">
        <v>1337</v>
      </c>
      <c r="D2953" s="116" t="s">
        <v>13708</v>
      </c>
      <c r="E2953" s="116" t="s">
        <v>2614</v>
      </c>
      <c r="F2953" s="116" t="s">
        <v>3022</v>
      </c>
      <c r="G2953" s="115" t="s">
        <v>13723</v>
      </c>
      <c r="I2953" s="118" t="s">
        <v>2619</v>
      </c>
    </row>
    <row r="2954" spans="1:9" x14ac:dyDescent="0.2">
      <c r="A2954" s="117" t="s">
        <v>13709</v>
      </c>
      <c r="B2954" s="131" t="s">
        <v>13709</v>
      </c>
      <c r="C2954" s="117" t="s">
        <v>1337</v>
      </c>
      <c r="D2954" s="116" t="s">
        <v>13708</v>
      </c>
      <c r="E2954" s="116" t="s">
        <v>2614</v>
      </c>
      <c r="F2954" s="116" t="s">
        <v>2615</v>
      </c>
      <c r="G2954" s="115" t="s">
        <v>487</v>
      </c>
      <c r="H2954" s="118" t="s">
        <v>13710</v>
      </c>
      <c r="I2954" s="118" t="s">
        <v>2619</v>
      </c>
    </row>
    <row r="2955" spans="1:9" x14ac:dyDescent="0.2">
      <c r="A2955" s="117" t="s">
        <v>7778</v>
      </c>
      <c r="B2955" s="131" t="s">
        <v>7778</v>
      </c>
      <c r="C2955" s="117" t="s">
        <v>992</v>
      </c>
      <c r="D2955" s="116" t="s">
        <v>6091</v>
      </c>
      <c r="E2955" s="116" t="s">
        <v>3150</v>
      </c>
      <c r="F2955" s="116" t="s">
        <v>7776</v>
      </c>
      <c r="G2955" s="115" t="s">
        <v>7777</v>
      </c>
      <c r="H2955" s="118" t="s">
        <v>6097</v>
      </c>
      <c r="I2955" s="118" t="s">
        <v>2619</v>
      </c>
    </row>
    <row r="2956" spans="1:9" x14ac:dyDescent="0.2">
      <c r="A2956" s="117" t="s">
        <v>3841</v>
      </c>
      <c r="B2956" s="131" t="s">
        <v>3841</v>
      </c>
      <c r="C2956" s="117" t="s">
        <v>1338</v>
      </c>
      <c r="D2956" s="116" t="s">
        <v>3840</v>
      </c>
      <c r="E2956" s="116" t="s">
        <v>3415</v>
      </c>
      <c r="F2956" s="116" t="s">
        <v>2615</v>
      </c>
      <c r="G2956" s="115" t="s">
        <v>488</v>
      </c>
      <c r="H2956" s="118" t="s">
        <v>3842</v>
      </c>
      <c r="I2956" s="118" t="s">
        <v>2619</v>
      </c>
    </row>
    <row r="2957" spans="1:9" x14ac:dyDescent="0.2">
      <c r="A2957" s="117" t="s">
        <v>13712</v>
      </c>
      <c r="B2957" s="131" t="s">
        <v>13712</v>
      </c>
      <c r="C2957" s="117" t="s">
        <v>1337</v>
      </c>
      <c r="D2957" s="116" t="s">
        <v>13708</v>
      </c>
      <c r="E2957" s="116" t="s">
        <v>2614</v>
      </c>
      <c r="F2957" s="116" t="s">
        <v>2882</v>
      </c>
      <c r="G2957" s="115" t="s">
        <v>13711</v>
      </c>
      <c r="H2957" s="118" t="s">
        <v>13710</v>
      </c>
      <c r="I2957" s="118" t="s">
        <v>2619</v>
      </c>
    </row>
    <row r="2958" spans="1:9" x14ac:dyDescent="0.2">
      <c r="A2958" s="117" t="s">
        <v>13714</v>
      </c>
      <c r="B2958" s="131" t="s">
        <v>13714</v>
      </c>
      <c r="C2958" s="117" t="s">
        <v>1337</v>
      </c>
      <c r="D2958" s="116" t="s">
        <v>13708</v>
      </c>
      <c r="E2958" s="116" t="s">
        <v>2614</v>
      </c>
      <c r="F2958" s="116" t="s">
        <v>2886</v>
      </c>
      <c r="G2958" s="115" t="s">
        <v>13713</v>
      </c>
      <c r="H2958" s="118" t="s">
        <v>13710</v>
      </c>
      <c r="I2958" s="118" t="s">
        <v>2619</v>
      </c>
    </row>
    <row r="2959" spans="1:9" x14ac:dyDescent="0.2">
      <c r="A2959" s="117" t="s">
        <v>6638</v>
      </c>
      <c r="B2959" s="131" t="s">
        <v>6638</v>
      </c>
      <c r="C2959" s="117" t="s">
        <v>992</v>
      </c>
      <c r="D2959" s="116" t="s">
        <v>6091</v>
      </c>
      <c r="E2959" s="116" t="s">
        <v>3150</v>
      </c>
      <c r="F2959" s="116" t="s">
        <v>6636</v>
      </c>
      <c r="G2959" s="115" t="s">
        <v>6637</v>
      </c>
      <c r="H2959" s="118" t="s">
        <v>6097</v>
      </c>
      <c r="I2959" s="118" t="s">
        <v>2619</v>
      </c>
    </row>
    <row r="2960" spans="1:9" x14ac:dyDescent="0.2">
      <c r="A2960" s="117" t="s">
        <v>12853</v>
      </c>
      <c r="B2960" s="131" t="s">
        <v>12853</v>
      </c>
      <c r="C2960" s="117" t="s">
        <v>1194</v>
      </c>
      <c r="D2960" s="116" t="s">
        <v>12841</v>
      </c>
      <c r="E2960" s="116" t="s">
        <v>2614</v>
      </c>
      <c r="F2960" s="116" t="s">
        <v>2734</v>
      </c>
      <c r="G2960" s="115" t="s">
        <v>12852</v>
      </c>
      <c r="H2960" s="118" t="s">
        <v>12843</v>
      </c>
      <c r="I2960" s="118" t="s">
        <v>2619</v>
      </c>
    </row>
    <row r="2961" spans="1:9" x14ac:dyDescent="0.2">
      <c r="A2961" s="117" t="s">
        <v>12847</v>
      </c>
      <c r="B2961" s="131" t="s">
        <v>12847</v>
      </c>
      <c r="C2961" s="117" t="s">
        <v>1194</v>
      </c>
      <c r="D2961" s="116" t="s">
        <v>12841</v>
      </c>
      <c r="E2961" s="116" t="s">
        <v>2614</v>
      </c>
      <c r="F2961" s="116" t="s">
        <v>2638</v>
      </c>
      <c r="G2961" s="115" t="s">
        <v>12846</v>
      </c>
      <c r="H2961" s="118" t="s">
        <v>12843</v>
      </c>
      <c r="I2961" s="118" t="s">
        <v>2619</v>
      </c>
    </row>
    <row r="2962" spans="1:9" x14ac:dyDescent="0.2">
      <c r="A2962" s="117" t="s">
        <v>5686</v>
      </c>
      <c r="B2962" s="131" t="s">
        <v>5686</v>
      </c>
      <c r="C2962" s="117" t="s">
        <v>1543</v>
      </c>
      <c r="D2962" s="116" t="s">
        <v>5680</v>
      </c>
      <c r="E2962" s="116" t="s">
        <v>2614</v>
      </c>
      <c r="F2962" s="116" t="s">
        <v>2623</v>
      </c>
      <c r="G2962" s="115" t="s">
        <v>5685</v>
      </c>
      <c r="H2962" s="118" t="s">
        <v>5687</v>
      </c>
      <c r="I2962" s="118" t="s">
        <v>2619</v>
      </c>
    </row>
    <row r="2963" spans="1:9" x14ac:dyDescent="0.2">
      <c r="A2963" s="117" t="s">
        <v>9229</v>
      </c>
      <c r="B2963" s="131" t="s">
        <v>9229</v>
      </c>
      <c r="C2963" s="117" t="s">
        <v>1635</v>
      </c>
      <c r="D2963" s="116" t="s">
        <v>9225</v>
      </c>
      <c r="E2963" s="116" t="s">
        <v>2614</v>
      </c>
      <c r="F2963" s="116" t="s">
        <v>2620</v>
      </c>
      <c r="G2963" s="115" t="s">
        <v>9228</v>
      </c>
      <c r="H2963" s="118" t="s">
        <v>9230</v>
      </c>
      <c r="I2963" s="118" t="s">
        <v>2619</v>
      </c>
    </row>
    <row r="2964" spans="1:9" x14ac:dyDescent="0.2">
      <c r="A2964" s="117" t="s">
        <v>9278</v>
      </c>
      <c r="B2964" s="131" t="s">
        <v>9278</v>
      </c>
      <c r="C2964" s="117" t="s">
        <v>1379</v>
      </c>
      <c r="D2964" s="116" t="s">
        <v>9270</v>
      </c>
      <c r="E2964" s="116" t="s">
        <v>2614</v>
      </c>
      <c r="F2964" s="116" t="s">
        <v>2623</v>
      </c>
      <c r="G2964" s="115" t="s">
        <v>9277</v>
      </c>
      <c r="H2964" s="118" t="s">
        <v>9141</v>
      </c>
      <c r="I2964" s="118" t="s">
        <v>2619</v>
      </c>
    </row>
    <row r="2965" spans="1:9" x14ac:dyDescent="0.2">
      <c r="A2965" s="117" t="s">
        <v>7193</v>
      </c>
      <c r="B2965" s="131" t="s">
        <v>7193</v>
      </c>
      <c r="C2965" s="117" t="s">
        <v>992</v>
      </c>
      <c r="D2965" s="116" t="s">
        <v>6091</v>
      </c>
      <c r="E2965" s="116" t="s">
        <v>3150</v>
      </c>
      <c r="F2965" s="116" t="s">
        <v>7191</v>
      </c>
      <c r="G2965" s="115" t="s">
        <v>7192</v>
      </c>
      <c r="H2965" s="118" t="s">
        <v>6097</v>
      </c>
      <c r="I2965" s="118" t="s">
        <v>2619</v>
      </c>
    </row>
    <row r="2966" spans="1:9" x14ac:dyDescent="0.2">
      <c r="A2966" s="117" t="s">
        <v>11920</v>
      </c>
      <c r="B2966" s="131" t="s">
        <v>11920</v>
      </c>
      <c r="C2966" s="117" t="s">
        <v>1339</v>
      </c>
      <c r="D2966" s="116" t="s">
        <v>11919</v>
      </c>
      <c r="E2966" s="116" t="s">
        <v>2614</v>
      </c>
      <c r="F2966" s="116" t="s">
        <v>2615</v>
      </c>
      <c r="G2966" s="115" t="s">
        <v>489</v>
      </c>
      <c r="H2966" s="118" t="s">
        <v>11921</v>
      </c>
      <c r="I2966" s="118" t="s">
        <v>2619</v>
      </c>
    </row>
    <row r="2967" spans="1:9" x14ac:dyDescent="0.2">
      <c r="A2967" s="117" t="s">
        <v>3643</v>
      </c>
      <c r="B2967" s="131" t="s">
        <v>3643</v>
      </c>
      <c r="C2967" s="117" t="s">
        <v>1340</v>
      </c>
      <c r="D2967" s="116" t="s">
        <v>3642</v>
      </c>
      <c r="E2967" s="116" t="s">
        <v>3415</v>
      </c>
      <c r="F2967" s="116" t="s">
        <v>2615</v>
      </c>
      <c r="G2967" s="115" t="s">
        <v>490</v>
      </c>
      <c r="H2967" s="118" t="s">
        <v>3644</v>
      </c>
      <c r="I2967" s="118" t="s">
        <v>2619</v>
      </c>
    </row>
    <row r="2968" spans="1:9" x14ac:dyDescent="0.2">
      <c r="A2968" s="117" t="s">
        <v>8322</v>
      </c>
      <c r="B2968" s="131" t="s">
        <v>8322</v>
      </c>
      <c r="C2968" s="117" t="s">
        <v>1342</v>
      </c>
      <c r="D2968" s="116" t="s">
        <v>8316</v>
      </c>
      <c r="E2968" s="116" t="s">
        <v>2614</v>
      </c>
      <c r="F2968" s="116" t="s">
        <v>2623</v>
      </c>
      <c r="G2968" s="115" t="s">
        <v>8321</v>
      </c>
      <c r="H2968" s="118" t="s">
        <v>8318</v>
      </c>
      <c r="I2968" s="118" t="s">
        <v>2619</v>
      </c>
    </row>
    <row r="2969" spans="1:9" x14ac:dyDescent="0.2">
      <c r="A2969" s="117" t="s">
        <v>8320</v>
      </c>
      <c r="B2969" s="131" t="s">
        <v>8320</v>
      </c>
      <c r="C2969" s="117" t="s">
        <v>1342</v>
      </c>
      <c r="D2969" s="116" t="s">
        <v>8316</v>
      </c>
      <c r="E2969" s="116" t="s">
        <v>2614</v>
      </c>
      <c r="F2969" s="116" t="s">
        <v>2620</v>
      </c>
      <c r="G2969" s="115" t="s">
        <v>8319</v>
      </c>
      <c r="H2969" s="118" t="s">
        <v>8318</v>
      </c>
      <c r="I2969" s="118" t="s">
        <v>2619</v>
      </c>
    </row>
    <row r="2970" spans="1:9" x14ac:dyDescent="0.2">
      <c r="A2970" s="117" t="s">
        <v>7196</v>
      </c>
      <c r="B2970" s="131" t="s">
        <v>7196</v>
      </c>
      <c r="C2970" s="117" t="s">
        <v>992</v>
      </c>
      <c r="D2970" s="116" t="s">
        <v>6091</v>
      </c>
      <c r="E2970" s="116" t="s">
        <v>3150</v>
      </c>
      <c r="F2970" s="116" t="s">
        <v>7194</v>
      </c>
      <c r="G2970" s="115" t="s">
        <v>7195</v>
      </c>
      <c r="H2970" s="118" t="s">
        <v>6097</v>
      </c>
      <c r="I2970" s="118" t="s">
        <v>2619</v>
      </c>
    </row>
    <row r="2971" spans="1:9" x14ac:dyDescent="0.2">
      <c r="A2971" s="117" t="s">
        <v>5953</v>
      </c>
      <c r="B2971" s="131" t="s">
        <v>5953</v>
      </c>
      <c r="C2971" s="117" t="s">
        <v>1343</v>
      </c>
      <c r="D2971" s="116" t="s">
        <v>5949</v>
      </c>
      <c r="E2971" s="116" t="s">
        <v>3091</v>
      </c>
      <c r="F2971" s="116" t="s">
        <v>2620</v>
      </c>
      <c r="G2971" s="115" t="s">
        <v>5952</v>
      </c>
      <c r="H2971" s="118" t="s">
        <v>5951</v>
      </c>
      <c r="I2971" s="118" t="s">
        <v>2619</v>
      </c>
    </row>
    <row r="2972" spans="1:9" x14ac:dyDescent="0.2">
      <c r="A2972" s="117" t="s">
        <v>5922</v>
      </c>
      <c r="B2972" s="131" t="s">
        <v>5922</v>
      </c>
      <c r="C2972" s="117" t="s">
        <v>1341</v>
      </c>
      <c r="D2972" s="116" t="s">
        <v>5921</v>
      </c>
      <c r="E2972" s="116" t="s">
        <v>3415</v>
      </c>
      <c r="F2972" s="116" t="s">
        <v>2615</v>
      </c>
      <c r="G2972" s="115" t="s">
        <v>491</v>
      </c>
      <c r="H2972" s="118" t="s">
        <v>5923</v>
      </c>
      <c r="I2972" s="118" t="s">
        <v>2619</v>
      </c>
    </row>
    <row r="2973" spans="1:9" x14ac:dyDescent="0.2">
      <c r="A2973" s="117" t="s">
        <v>7384</v>
      </c>
      <c r="B2973" s="131" t="s">
        <v>7384</v>
      </c>
      <c r="C2973" s="117" t="s">
        <v>992</v>
      </c>
      <c r="D2973" s="116" t="s">
        <v>6091</v>
      </c>
      <c r="E2973" s="116" t="s">
        <v>3150</v>
      </c>
      <c r="F2973" s="116" t="s">
        <v>7382</v>
      </c>
      <c r="G2973" s="115" t="s">
        <v>7383</v>
      </c>
      <c r="H2973" s="118" t="s">
        <v>7385</v>
      </c>
      <c r="I2973" s="118" t="s">
        <v>2619</v>
      </c>
    </row>
    <row r="2974" spans="1:9" x14ac:dyDescent="0.2">
      <c r="A2974" s="117" t="s">
        <v>7199</v>
      </c>
      <c r="B2974" s="131" t="s">
        <v>7199</v>
      </c>
      <c r="C2974" s="117" t="s">
        <v>992</v>
      </c>
      <c r="D2974" s="116" t="s">
        <v>6091</v>
      </c>
      <c r="E2974" s="116" t="s">
        <v>3150</v>
      </c>
      <c r="F2974" s="116" t="s">
        <v>7197</v>
      </c>
      <c r="G2974" s="115" t="s">
        <v>7198</v>
      </c>
      <c r="H2974" s="118" t="s">
        <v>6097</v>
      </c>
      <c r="I2974" s="118" t="s">
        <v>2619</v>
      </c>
    </row>
    <row r="2975" spans="1:9" x14ac:dyDescent="0.2">
      <c r="A2975" s="117" t="s">
        <v>9235</v>
      </c>
      <c r="B2975" s="131" t="s">
        <v>9235</v>
      </c>
      <c r="C2975" s="117" t="s">
        <v>1635</v>
      </c>
      <c r="D2975" s="116" t="s">
        <v>9225</v>
      </c>
      <c r="E2975" s="116" t="s">
        <v>2614</v>
      </c>
      <c r="F2975" s="116" t="s">
        <v>2641</v>
      </c>
      <c r="G2975" s="115" t="s">
        <v>9234</v>
      </c>
      <c r="H2975" s="118" t="s">
        <v>9236</v>
      </c>
      <c r="I2975" s="118" t="s">
        <v>2619</v>
      </c>
    </row>
    <row r="2976" spans="1:9" x14ac:dyDescent="0.2">
      <c r="A2976" s="117" t="s">
        <v>9238</v>
      </c>
      <c r="B2976" s="131" t="s">
        <v>9238</v>
      </c>
      <c r="C2976" s="117" t="s">
        <v>1635</v>
      </c>
      <c r="D2976" s="116" t="s">
        <v>9225</v>
      </c>
      <c r="E2976" s="116" t="s">
        <v>2614</v>
      </c>
      <c r="F2976" s="116" t="s">
        <v>2734</v>
      </c>
      <c r="G2976" s="115" t="s">
        <v>9237</v>
      </c>
      <c r="H2976" s="118" t="s">
        <v>9239</v>
      </c>
      <c r="I2976" s="118" t="s">
        <v>2619</v>
      </c>
    </row>
    <row r="2977" spans="1:9" x14ac:dyDescent="0.2">
      <c r="A2977" s="117" t="s">
        <v>9232</v>
      </c>
      <c r="B2977" s="131" t="s">
        <v>9232</v>
      </c>
      <c r="C2977" s="117" t="s">
        <v>1635</v>
      </c>
      <c r="D2977" s="116" t="s">
        <v>9225</v>
      </c>
      <c r="E2977" s="116" t="s">
        <v>2614</v>
      </c>
      <c r="F2977" s="116" t="s">
        <v>2666</v>
      </c>
      <c r="G2977" s="115" t="s">
        <v>9231</v>
      </c>
      <c r="H2977" s="118" t="s">
        <v>9233</v>
      </c>
      <c r="I2977" s="118" t="s">
        <v>2619</v>
      </c>
    </row>
    <row r="2978" spans="1:9" x14ac:dyDescent="0.2">
      <c r="A2978" s="117" t="s">
        <v>11926</v>
      </c>
      <c r="B2978" s="131" t="s">
        <v>11926</v>
      </c>
      <c r="C2978" s="117" t="s">
        <v>1339</v>
      </c>
      <c r="D2978" s="116" t="s">
        <v>11919</v>
      </c>
      <c r="E2978" s="116" t="s">
        <v>2614</v>
      </c>
      <c r="F2978" s="116" t="s">
        <v>2716</v>
      </c>
      <c r="G2978" s="115" t="s">
        <v>11925</v>
      </c>
      <c r="H2978" s="118" t="s">
        <v>11924</v>
      </c>
      <c r="I2978" s="118" t="s">
        <v>2619</v>
      </c>
    </row>
    <row r="2979" spans="1:9" x14ac:dyDescent="0.2">
      <c r="A2979" s="117" t="s">
        <v>11923</v>
      </c>
      <c r="B2979" s="131" t="s">
        <v>11923</v>
      </c>
      <c r="C2979" s="117" t="s">
        <v>1339</v>
      </c>
      <c r="D2979" s="116" t="s">
        <v>11919</v>
      </c>
      <c r="E2979" s="116" t="s">
        <v>2614</v>
      </c>
      <c r="F2979" s="116" t="s">
        <v>2620</v>
      </c>
      <c r="G2979" s="115" t="s">
        <v>11922</v>
      </c>
      <c r="H2979" s="118" t="s">
        <v>11924</v>
      </c>
      <c r="I2979" s="118" t="s">
        <v>2619</v>
      </c>
    </row>
    <row r="2980" spans="1:9" x14ac:dyDescent="0.2">
      <c r="A2980" s="117" t="s">
        <v>8317</v>
      </c>
      <c r="B2980" s="131" t="s">
        <v>8317</v>
      </c>
      <c r="C2980" s="117" t="s">
        <v>1342</v>
      </c>
      <c r="D2980" s="116" t="s">
        <v>8316</v>
      </c>
      <c r="E2980" s="116" t="s">
        <v>2614</v>
      </c>
      <c r="F2980" s="116" t="s">
        <v>2615</v>
      </c>
      <c r="G2980" s="115" t="s">
        <v>492</v>
      </c>
      <c r="H2980" s="118" t="s">
        <v>8318</v>
      </c>
      <c r="I2980" s="118" t="s">
        <v>2619</v>
      </c>
    </row>
    <row r="2981" spans="1:9" x14ac:dyDescent="0.2">
      <c r="A2981" s="117" t="s">
        <v>5950</v>
      </c>
      <c r="B2981" s="131" t="s">
        <v>5950</v>
      </c>
      <c r="C2981" s="117" t="s">
        <v>1343</v>
      </c>
      <c r="D2981" s="116" t="s">
        <v>5949</v>
      </c>
      <c r="E2981" s="116" t="s">
        <v>3091</v>
      </c>
      <c r="F2981" s="116" t="s">
        <v>2615</v>
      </c>
      <c r="G2981" s="115" t="s">
        <v>493</v>
      </c>
      <c r="H2981" s="118" t="s">
        <v>5951</v>
      </c>
      <c r="I2981" s="118" t="s">
        <v>2619</v>
      </c>
    </row>
    <row r="2982" spans="1:9" x14ac:dyDescent="0.2">
      <c r="A2982" s="117" t="s">
        <v>11729</v>
      </c>
      <c r="B2982" s="131" t="s">
        <v>11729</v>
      </c>
      <c r="C2982" s="117" t="s">
        <v>1344</v>
      </c>
      <c r="D2982" s="116" t="s">
        <v>11728</v>
      </c>
      <c r="E2982" s="116" t="s">
        <v>2614</v>
      </c>
      <c r="F2982" s="116" t="s">
        <v>2615</v>
      </c>
      <c r="G2982" s="115" t="s">
        <v>494</v>
      </c>
      <c r="H2982" s="118" t="s">
        <v>11730</v>
      </c>
      <c r="I2982" s="118" t="s">
        <v>2619</v>
      </c>
    </row>
    <row r="2983" spans="1:9" x14ac:dyDescent="0.2">
      <c r="A2983" s="117" t="s">
        <v>11739</v>
      </c>
      <c r="B2983" s="131" t="s">
        <v>11739</v>
      </c>
      <c r="C2983" s="117" t="s">
        <v>1344</v>
      </c>
      <c r="D2983" s="116" t="s">
        <v>11728</v>
      </c>
      <c r="E2983" s="116" t="s">
        <v>2614</v>
      </c>
      <c r="F2983" s="116" t="s">
        <v>2734</v>
      </c>
      <c r="G2983" s="115" t="s">
        <v>11738</v>
      </c>
      <c r="H2983" s="118" t="s">
        <v>11733</v>
      </c>
      <c r="I2983" s="118" t="s">
        <v>2619</v>
      </c>
    </row>
    <row r="2984" spans="1:9" x14ac:dyDescent="0.2">
      <c r="A2984" s="117" t="s">
        <v>11732</v>
      </c>
      <c r="B2984" s="131" t="s">
        <v>11732</v>
      </c>
      <c r="C2984" s="117" t="s">
        <v>1344</v>
      </c>
      <c r="D2984" s="116" t="s">
        <v>11728</v>
      </c>
      <c r="E2984" s="116" t="s">
        <v>2614</v>
      </c>
      <c r="F2984" s="116" t="s">
        <v>2620</v>
      </c>
      <c r="G2984" s="115" t="s">
        <v>11731</v>
      </c>
      <c r="H2984" s="118" t="s">
        <v>11733</v>
      </c>
      <c r="I2984" s="118" t="s">
        <v>2619</v>
      </c>
    </row>
    <row r="2985" spans="1:9" x14ac:dyDescent="0.2">
      <c r="A2985" s="117" t="s">
        <v>11741</v>
      </c>
      <c r="B2985" s="131" t="s">
        <v>11741</v>
      </c>
      <c r="C2985" s="117" t="s">
        <v>1344</v>
      </c>
      <c r="D2985" s="116" t="s">
        <v>11728</v>
      </c>
      <c r="E2985" s="116" t="s">
        <v>2614</v>
      </c>
      <c r="F2985" s="116" t="s">
        <v>2653</v>
      </c>
      <c r="G2985" s="115" t="s">
        <v>11740</v>
      </c>
      <c r="H2985" s="118" t="s">
        <v>11733</v>
      </c>
      <c r="I2985" s="118" t="s">
        <v>2619</v>
      </c>
    </row>
    <row r="2986" spans="1:9" x14ac:dyDescent="0.2">
      <c r="A2986" s="117" t="s">
        <v>11735</v>
      </c>
      <c r="B2986" s="131" t="s">
        <v>11735</v>
      </c>
      <c r="C2986" s="117" t="s">
        <v>1344</v>
      </c>
      <c r="D2986" s="116" t="s">
        <v>11728</v>
      </c>
      <c r="E2986" s="116" t="s">
        <v>2614</v>
      </c>
      <c r="F2986" s="116" t="s">
        <v>2638</v>
      </c>
      <c r="G2986" s="115" t="s">
        <v>11734</v>
      </c>
      <c r="H2986" s="118" t="s">
        <v>11730</v>
      </c>
      <c r="I2986" s="118" t="s">
        <v>2619</v>
      </c>
    </row>
    <row r="2987" spans="1:9" x14ac:dyDescent="0.2">
      <c r="A2987" s="117" t="s">
        <v>11791</v>
      </c>
      <c r="B2987" s="131" t="s">
        <v>11791</v>
      </c>
      <c r="C2987" s="117" t="s">
        <v>1026</v>
      </c>
      <c r="D2987" s="116" t="s">
        <v>11771</v>
      </c>
      <c r="E2987" s="116" t="s">
        <v>3150</v>
      </c>
      <c r="F2987" s="116" t="s">
        <v>2677</v>
      </c>
      <c r="G2987" s="115" t="s">
        <v>11790</v>
      </c>
      <c r="H2987" s="118" t="s">
        <v>11773</v>
      </c>
      <c r="I2987" s="118" t="s">
        <v>2619</v>
      </c>
    </row>
    <row r="2988" spans="1:9" x14ac:dyDescent="0.2">
      <c r="A2988" s="117" t="s">
        <v>2848</v>
      </c>
      <c r="B2988" s="131" t="s">
        <v>2848</v>
      </c>
      <c r="C2988" s="117" t="s">
        <v>1345</v>
      </c>
      <c r="D2988" s="116" t="s">
        <v>2847</v>
      </c>
      <c r="E2988" s="116" t="s">
        <v>2614</v>
      </c>
      <c r="F2988" s="116" t="s">
        <v>2615</v>
      </c>
      <c r="G2988" s="115" t="s">
        <v>495</v>
      </c>
      <c r="H2988" s="118" t="s">
        <v>2849</v>
      </c>
      <c r="I2988" s="118" t="s">
        <v>2619</v>
      </c>
    </row>
    <row r="2989" spans="1:9" x14ac:dyDescent="0.2">
      <c r="A2989" s="117" t="s">
        <v>2855</v>
      </c>
      <c r="B2989" s="131" t="s">
        <v>2855</v>
      </c>
      <c r="C2989" s="117" t="s">
        <v>1345</v>
      </c>
      <c r="D2989" s="116" t="s">
        <v>2847</v>
      </c>
      <c r="E2989" s="116" t="s">
        <v>2614</v>
      </c>
      <c r="F2989" s="116" t="s">
        <v>2716</v>
      </c>
      <c r="G2989" s="115" t="s">
        <v>2854</v>
      </c>
      <c r="I2989" s="118" t="s">
        <v>2619</v>
      </c>
    </row>
    <row r="2990" spans="1:9" x14ac:dyDescent="0.2">
      <c r="A2990" s="117" t="s">
        <v>2853</v>
      </c>
      <c r="B2990" s="131" t="s">
        <v>2853</v>
      </c>
      <c r="C2990" s="117" t="s">
        <v>1345</v>
      </c>
      <c r="D2990" s="116" t="s">
        <v>2847</v>
      </c>
      <c r="E2990" s="116" t="s">
        <v>2614</v>
      </c>
      <c r="F2990" s="116" t="s">
        <v>2638</v>
      </c>
      <c r="G2990" s="115" t="s">
        <v>2852</v>
      </c>
      <c r="H2990" s="118" t="s">
        <v>2849</v>
      </c>
      <c r="I2990" s="118" t="s">
        <v>2619</v>
      </c>
    </row>
    <row r="2991" spans="1:9" x14ac:dyDescent="0.2">
      <c r="A2991" s="117" t="s">
        <v>2851</v>
      </c>
      <c r="B2991" s="131" t="s">
        <v>2851</v>
      </c>
      <c r="C2991" s="117" t="s">
        <v>1345</v>
      </c>
      <c r="D2991" s="116" t="s">
        <v>2847</v>
      </c>
      <c r="E2991" s="116" t="s">
        <v>2614</v>
      </c>
      <c r="F2991" s="116" t="s">
        <v>2620</v>
      </c>
      <c r="G2991" s="115" t="s">
        <v>2850</v>
      </c>
      <c r="H2991" s="118" t="s">
        <v>2849</v>
      </c>
      <c r="I2991" s="118" t="s">
        <v>2619</v>
      </c>
    </row>
    <row r="2992" spans="1:9" x14ac:dyDescent="0.2">
      <c r="A2992" s="117" t="s">
        <v>6471</v>
      </c>
      <c r="B2992" s="131" t="s">
        <v>6471</v>
      </c>
      <c r="C2992" s="117" t="s">
        <v>992</v>
      </c>
      <c r="D2992" s="116" t="s">
        <v>6091</v>
      </c>
      <c r="E2992" s="116" t="s">
        <v>3150</v>
      </c>
      <c r="F2992" s="116" t="s">
        <v>6469</v>
      </c>
      <c r="G2992" s="115" t="s">
        <v>6470</v>
      </c>
      <c r="H2992" s="118" t="s">
        <v>6097</v>
      </c>
      <c r="I2992" s="118" t="s">
        <v>2619</v>
      </c>
    </row>
    <row r="2993" spans="1:9" x14ac:dyDescent="0.2">
      <c r="A2993" s="117" t="s">
        <v>11421</v>
      </c>
      <c r="B2993" s="131" t="s">
        <v>11421</v>
      </c>
      <c r="C2993" s="117" t="s">
        <v>1346</v>
      </c>
      <c r="D2993" s="116" t="s">
        <v>11417</v>
      </c>
      <c r="E2993" s="116" t="s">
        <v>4349</v>
      </c>
      <c r="F2993" s="116" t="s">
        <v>2620</v>
      </c>
      <c r="G2993" s="115" t="s">
        <v>11420</v>
      </c>
      <c r="H2993" s="118" t="s">
        <v>11419</v>
      </c>
      <c r="I2993" s="118" t="s">
        <v>2619</v>
      </c>
    </row>
    <row r="2994" spans="1:9" x14ac:dyDescent="0.2">
      <c r="A2994" s="117" t="s">
        <v>11418</v>
      </c>
      <c r="B2994" s="131" t="s">
        <v>11418</v>
      </c>
      <c r="C2994" s="117" t="s">
        <v>1346</v>
      </c>
      <c r="D2994" s="116" t="s">
        <v>11417</v>
      </c>
      <c r="E2994" s="116" t="s">
        <v>4349</v>
      </c>
      <c r="F2994" s="116" t="s">
        <v>2615</v>
      </c>
      <c r="G2994" s="115" t="s">
        <v>496</v>
      </c>
      <c r="H2994" s="118" t="s">
        <v>11419</v>
      </c>
      <c r="I2994" s="118" t="s">
        <v>2619</v>
      </c>
    </row>
    <row r="2995" spans="1:9" x14ac:dyDescent="0.2">
      <c r="A2995" s="117" t="s">
        <v>11206</v>
      </c>
      <c r="B2995" s="131" t="s">
        <v>11206</v>
      </c>
      <c r="C2995" s="117" t="s">
        <v>1347</v>
      </c>
      <c r="D2995" s="116" t="s">
        <v>11205</v>
      </c>
      <c r="E2995" s="116" t="s">
        <v>3415</v>
      </c>
      <c r="F2995" s="116" t="s">
        <v>2615</v>
      </c>
      <c r="G2995" s="115" t="s">
        <v>497</v>
      </c>
      <c r="H2995" s="118" t="s">
        <v>11207</v>
      </c>
      <c r="I2995" s="118" t="s">
        <v>2619</v>
      </c>
    </row>
    <row r="2996" spans="1:9" x14ac:dyDescent="0.2">
      <c r="A2996" s="117" t="s">
        <v>10588</v>
      </c>
      <c r="B2996" s="131" t="s">
        <v>10588</v>
      </c>
      <c r="C2996" s="117" t="s">
        <v>1572</v>
      </c>
      <c r="D2996" s="116" t="s">
        <v>10564</v>
      </c>
      <c r="E2996" s="116" t="s">
        <v>2614</v>
      </c>
      <c r="F2996" s="116" t="s">
        <v>2734</v>
      </c>
      <c r="G2996" s="115" t="s">
        <v>10587</v>
      </c>
      <c r="H2996" s="118" t="s">
        <v>10589</v>
      </c>
      <c r="I2996" s="118" t="s">
        <v>2619</v>
      </c>
    </row>
    <row r="2997" spans="1:9" x14ac:dyDescent="0.2">
      <c r="A2997" s="117" t="s">
        <v>7202</v>
      </c>
      <c r="B2997" s="131" t="s">
        <v>7202</v>
      </c>
      <c r="C2997" s="117" t="s">
        <v>992</v>
      </c>
      <c r="D2997" s="116" t="s">
        <v>6091</v>
      </c>
      <c r="E2997" s="116" t="s">
        <v>3150</v>
      </c>
      <c r="F2997" s="116" t="s">
        <v>7200</v>
      </c>
      <c r="G2997" s="115" t="s">
        <v>7201</v>
      </c>
      <c r="H2997" s="118" t="s">
        <v>6097</v>
      </c>
      <c r="I2997" s="118" t="s">
        <v>2619</v>
      </c>
    </row>
    <row r="2998" spans="1:9" x14ac:dyDescent="0.2">
      <c r="A2998" s="117" t="s">
        <v>9658</v>
      </c>
      <c r="B2998" s="131" t="s">
        <v>9658</v>
      </c>
      <c r="C2998" s="117" t="s">
        <v>14384</v>
      </c>
      <c r="D2998" s="116" t="s">
        <v>9640</v>
      </c>
      <c r="E2998" s="116" t="s">
        <v>2614</v>
      </c>
      <c r="F2998" s="116" t="s">
        <v>3164</v>
      </c>
      <c r="G2998" s="115" t="s">
        <v>9657</v>
      </c>
      <c r="H2998" s="118" t="s">
        <v>9646</v>
      </c>
      <c r="I2998" s="118" t="s">
        <v>2619</v>
      </c>
    </row>
    <row r="2999" spans="1:9" x14ac:dyDescent="0.2">
      <c r="A2999" s="117" t="s">
        <v>10063</v>
      </c>
      <c r="B2999" s="131" t="s">
        <v>10063</v>
      </c>
      <c r="C2999" s="117" t="s">
        <v>1348</v>
      </c>
      <c r="D2999" s="116" t="s">
        <v>10062</v>
      </c>
      <c r="E2999" s="116" t="s">
        <v>2614</v>
      </c>
      <c r="F2999" s="116" t="s">
        <v>2615</v>
      </c>
      <c r="G2999" s="115" t="s">
        <v>498</v>
      </c>
      <c r="H2999" s="118" t="s">
        <v>10064</v>
      </c>
      <c r="I2999" s="118" t="s">
        <v>2619</v>
      </c>
    </row>
    <row r="3000" spans="1:9" x14ac:dyDescent="0.2">
      <c r="A3000" s="117" t="s">
        <v>10066</v>
      </c>
      <c r="B3000" s="131" t="s">
        <v>10066</v>
      </c>
      <c r="C3000" s="117" t="s">
        <v>1348</v>
      </c>
      <c r="D3000" s="116" t="s">
        <v>10062</v>
      </c>
      <c r="E3000" s="116" t="s">
        <v>2614</v>
      </c>
      <c r="F3000" s="116" t="s">
        <v>2620</v>
      </c>
      <c r="G3000" s="115" t="s">
        <v>10065</v>
      </c>
      <c r="H3000" s="118" t="s">
        <v>10067</v>
      </c>
      <c r="I3000" s="118" t="s">
        <v>2619</v>
      </c>
    </row>
    <row r="3001" spans="1:9" x14ac:dyDescent="0.2">
      <c r="A3001" s="117" t="s">
        <v>10069</v>
      </c>
      <c r="B3001" s="131" t="s">
        <v>10069</v>
      </c>
      <c r="C3001" s="117" t="s">
        <v>1348</v>
      </c>
      <c r="D3001" s="116" t="s">
        <v>10062</v>
      </c>
      <c r="E3001" s="116" t="s">
        <v>2614</v>
      </c>
      <c r="F3001" s="116" t="s">
        <v>2694</v>
      </c>
      <c r="G3001" s="115" t="s">
        <v>10068</v>
      </c>
      <c r="H3001" s="118" t="s">
        <v>10070</v>
      </c>
      <c r="I3001" s="118" t="s">
        <v>2619</v>
      </c>
    </row>
    <row r="3002" spans="1:9" x14ac:dyDescent="0.2">
      <c r="A3002" s="117" t="s">
        <v>7205</v>
      </c>
      <c r="B3002" s="131" t="s">
        <v>7205</v>
      </c>
      <c r="C3002" s="117" t="s">
        <v>992</v>
      </c>
      <c r="D3002" s="116" t="s">
        <v>6091</v>
      </c>
      <c r="E3002" s="116" t="s">
        <v>3150</v>
      </c>
      <c r="F3002" s="116" t="s">
        <v>7203</v>
      </c>
      <c r="G3002" s="115" t="s">
        <v>7204</v>
      </c>
      <c r="H3002" s="118" t="s">
        <v>6097</v>
      </c>
      <c r="I3002" s="118" t="s">
        <v>2619</v>
      </c>
    </row>
    <row r="3003" spans="1:9" x14ac:dyDescent="0.2">
      <c r="A3003" s="117" t="s">
        <v>2782</v>
      </c>
      <c r="B3003" s="131" t="s">
        <v>2782</v>
      </c>
      <c r="C3003" s="117" t="s">
        <v>1208</v>
      </c>
      <c r="D3003" s="116" t="s">
        <v>2762</v>
      </c>
      <c r="E3003" s="116" t="s">
        <v>2660</v>
      </c>
      <c r="F3003" s="116" t="s">
        <v>2674</v>
      </c>
      <c r="G3003" s="115" t="s">
        <v>2781</v>
      </c>
      <c r="H3003" s="118" t="s">
        <v>2764</v>
      </c>
      <c r="I3003" s="118" t="s">
        <v>2619</v>
      </c>
    </row>
    <row r="3004" spans="1:9" x14ac:dyDescent="0.2">
      <c r="A3004" s="117" t="s">
        <v>13916</v>
      </c>
      <c r="B3004" s="131" t="s">
        <v>13916</v>
      </c>
      <c r="C3004" s="117" t="s">
        <v>978</v>
      </c>
      <c r="D3004" s="116" t="s">
        <v>13910</v>
      </c>
      <c r="E3004" s="116" t="s">
        <v>3415</v>
      </c>
      <c r="F3004" s="116" t="s">
        <v>2716</v>
      </c>
      <c r="G3004" s="115" t="s">
        <v>13915</v>
      </c>
      <c r="H3004" s="118" t="s">
        <v>13912</v>
      </c>
      <c r="I3004" s="118" t="s">
        <v>2619</v>
      </c>
    </row>
    <row r="3005" spans="1:9" x14ac:dyDescent="0.2">
      <c r="A3005" s="117" t="s">
        <v>12055</v>
      </c>
      <c r="B3005" s="131" t="s">
        <v>12055</v>
      </c>
      <c r="C3005" s="117" t="s">
        <v>1066</v>
      </c>
      <c r="D3005" s="116" t="s">
        <v>12036</v>
      </c>
      <c r="E3005" s="116" t="s">
        <v>2614</v>
      </c>
      <c r="F3005" s="116" t="s">
        <v>2656</v>
      </c>
      <c r="G3005" s="115" t="s">
        <v>12054</v>
      </c>
      <c r="I3005" s="118" t="s">
        <v>2619</v>
      </c>
    </row>
    <row r="3006" spans="1:9" x14ac:dyDescent="0.2">
      <c r="A3006" s="117" t="s">
        <v>13623</v>
      </c>
      <c r="B3006" s="131" t="s">
        <v>13623</v>
      </c>
      <c r="C3006" s="117" t="s">
        <v>1349</v>
      </c>
      <c r="D3006" s="116" t="s">
        <v>13622</v>
      </c>
      <c r="E3006" s="116" t="s">
        <v>3415</v>
      </c>
      <c r="F3006" s="116" t="s">
        <v>2615</v>
      </c>
      <c r="G3006" s="115" t="s">
        <v>499</v>
      </c>
      <c r="H3006" s="118" t="s">
        <v>13624</v>
      </c>
      <c r="I3006" s="118" t="s">
        <v>2619</v>
      </c>
    </row>
    <row r="3007" spans="1:9" x14ac:dyDescent="0.2">
      <c r="A3007" s="117" t="s">
        <v>6844</v>
      </c>
      <c r="B3007" s="131" t="s">
        <v>6844</v>
      </c>
      <c r="C3007" s="117" t="s">
        <v>992</v>
      </c>
      <c r="D3007" s="116" t="s">
        <v>6091</v>
      </c>
      <c r="E3007" s="116" t="s">
        <v>3150</v>
      </c>
      <c r="F3007" s="116" t="s">
        <v>6842</v>
      </c>
      <c r="G3007" s="115" t="s">
        <v>6843</v>
      </c>
      <c r="H3007" s="118" t="s">
        <v>6097</v>
      </c>
      <c r="I3007" s="118" t="s">
        <v>2619</v>
      </c>
    </row>
    <row r="3008" spans="1:9" x14ac:dyDescent="0.2">
      <c r="A3008" s="117" t="s">
        <v>9089</v>
      </c>
      <c r="B3008" s="131" t="s">
        <v>9089</v>
      </c>
      <c r="C3008" s="117" t="s">
        <v>1199</v>
      </c>
      <c r="D3008" s="116" t="s">
        <v>9031</v>
      </c>
      <c r="E3008" s="116" t="s">
        <v>2614</v>
      </c>
      <c r="F3008" s="116" t="s">
        <v>3789</v>
      </c>
      <c r="G3008" s="115" t="s">
        <v>9088</v>
      </c>
      <c r="I3008" s="118" t="s">
        <v>2619</v>
      </c>
    </row>
    <row r="3009" spans="1:9" x14ac:dyDescent="0.2">
      <c r="A3009" s="117" t="s">
        <v>9002</v>
      </c>
      <c r="B3009" s="131" t="s">
        <v>9002</v>
      </c>
      <c r="C3009" s="117" t="s">
        <v>1350</v>
      </c>
      <c r="D3009" s="116" t="s">
        <v>8968</v>
      </c>
      <c r="E3009" s="116" t="s">
        <v>2614</v>
      </c>
      <c r="F3009" s="116" t="s">
        <v>2653</v>
      </c>
      <c r="G3009" s="115" t="s">
        <v>9001</v>
      </c>
      <c r="H3009" s="118" t="s">
        <v>9003</v>
      </c>
      <c r="I3009" s="118" t="s">
        <v>2619</v>
      </c>
    </row>
    <row r="3010" spans="1:9" x14ac:dyDescent="0.2">
      <c r="A3010" s="117" t="s">
        <v>8972</v>
      </c>
      <c r="B3010" s="131" t="s">
        <v>8972</v>
      </c>
      <c r="C3010" s="117" t="s">
        <v>1350</v>
      </c>
      <c r="D3010" s="116" t="s">
        <v>8968</v>
      </c>
      <c r="E3010" s="116" t="s">
        <v>2614</v>
      </c>
      <c r="F3010" s="116" t="s">
        <v>2620</v>
      </c>
      <c r="G3010" s="115" t="s">
        <v>8971</v>
      </c>
      <c r="H3010" s="118" t="s">
        <v>8973</v>
      </c>
      <c r="I3010" s="118" t="s">
        <v>2619</v>
      </c>
    </row>
    <row r="3011" spans="1:9" x14ac:dyDescent="0.2">
      <c r="A3011" s="117" t="s">
        <v>8969</v>
      </c>
      <c r="B3011" s="131" t="s">
        <v>8969</v>
      </c>
      <c r="C3011" s="117" t="s">
        <v>1350</v>
      </c>
      <c r="D3011" s="116" t="s">
        <v>8968</v>
      </c>
      <c r="E3011" s="116" t="s">
        <v>2614</v>
      </c>
      <c r="F3011" s="116" t="s">
        <v>2615</v>
      </c>
      <c r="G3011" s="115" t="s">
        <v>500</v>
      </c>
      <c r="H3011" s="118" t="s">
        <v>8970</v>
      </c>
      <c r="I3011" s="118" t="s">
        <v>2619</v>
      </c>
    </row>
    <row r="3012" spans="1:9" x14ac:dyDescent="0.2">
      <c r="A3012" s="117" t="s">
        <v>8975</v>
      </c>
      <c r="B3012" s="131" t="s">
        <v>8975</v>
      </c>
      <c r="C3012" s="117" t="s">
        <v>1350</v>
      </c>
      <c r="D3012" s="116" t="s">
        <v>8968</v>
      </c>
      <c r="E3012" s="116" t="s">
        <v>2614</v>
      </c>
      <c r="F3012" s="116" t="s">
        <v>6110</v>
      </c>
      <c r="G3012" s="115" t="s">
        <v>8974</v>
      </c>
      <c r="H3012" s="118" t="s">
        <v>8976</v>
      </c>
      <c r="I3012" s="118" t="s">
        <v>2619</v>
      </c>
    </row>
    <row r="3013" spans="1:9" x14ac:dyDescent="0.2">
      <c r="A3013" s="117" t="s">
        <v>7211</v>
      </c>
      <c r="B3013" s="131" t="s">
        <v>7211</v>
      </c>
      <c r="C3013" s="117" t="s">
        <v>992</v>
      </c>
      <c r="D3013" s="116" t="s">
        <v>6091</v>
      </c>
      <c r="E3013" s="116" t="s">
        <v>3150</v>
      </c>
      <c r="F3013" s="116" t="s">
        <v>7209</v>
      </c>
      <c r="G3013" s="115" t="s">
        <v>7210</v>
      </c>
      <c r="H3013" s="118" t="s">
        <v>6097</v>
      </c>
      <c r="I3013" s="118" t="s">
        <v>2619</v>
      </c>
    </row>
    <row r="3014" spans="1:9" x14ac:dyDescent="0.2">
      <c r="A3014" s="117" t="s">
        <v>6082</v>
      </c>
      <c r="B3014" s="131" t="s">
        <v>6082</v>
      </c>
      <c r="C3014" s="117" t="s">
        <v>1351</v>
      </c>
      <c r="D3014" s="116" t="s">
        <v>6081</v>
      </c>
      <c r="E3014" s="116" t="s">
        <v>3116</v>
      </c>
      <c r="F3014" s="116" t="s">
        <v>2615</v>
      </c>
      <c r="G3014" s="115" t="s">
        <v>501</v>
      </c>
      <c r="H3014" s="118" t="s">
        <v>6083</v>
      </c>
      <c r="I3014" s="118" t="s">
        <v>2619</v>
      </c>
    </row>
    <row r="3015" spans="1:9" x14ac:dyDescent="0.2">
      <c r="A3015" s="117" t="s">
        <v>6087</v>
      </c>
      <c r="B3015" s="131" t="s">
        <v>6087</v>
      </c>
      <c r="C3015" s="117" t="s">
        <v>1352</v>
      </c>
      <c r="D3015" s="116" t="s">
        <v>6086</v>
      </c>
      <c r="E3015" s="116" t="s">
        <v>3056</v>
      </c>
      <c r="F3015" s="116" t="s">
        <v>2615</v>
      </c>
      <c r="G3015" s="115" t="s">
        <v>502</v>
      </c>
      <c r="H3015" s="118" t="s">
        <v>6088</v>
      </c>
      <c r="I3015" s="118" t="s">
        <v>2619</v>
      </c>
    </row>
    <row r="3016" spans="1:9" x14ac:dyDescent="0.2">
      <c r="A3016" s="117" t="s">
        <v>6090</v>
      </c>
      <c r="B3016" s="131" t="s">
        <v>6090</v>
      </c>
      <c r="C3016" s="117" t="s">
        <v>1352</v>
      </c>
      <c r="D3016" s="116" t="s">
        <v>6086</v>
      </c>
      <c r="E3016" s="116" t="s">
        <v>3056</v>
      </c>
      <c r="F3016" s="116" t="s">
        <v>2620</v>
      </c>
      <c r="G3016" s="115" t="s">
        <v>6089</v>
      </c>
      <c r="H3016" s="118" t="s">
        <v>6088</v>
      </c>
      <c r="I3016" s="118" t="s">
        <v>2619</v>
      </c>
    </row>
    <row r="3017" spans="1:9" x14ac:dyDescent="0.2">
      <c r="A3017" s="117" t="s">
        <v>6085</v>
      </c>
      <c r="B3017" s="131" t="s">
        <v>6085</v>
      </c>
      <c r="C3017" s="117" t="s">
        <v>1351</v>
      </c>
      <c r="D3017" s="116" t="s">
        <v>6081</v>
      </c>
      <c r="E3017" s="116" t="s">
        <v>3116</v>
      </c>
      <c r="F3017" s="116" t="s">
        <v>2623</v>
      </c>
      <c r="G3017" s="115" t="s">
        <v>6084</v>
      </c>
      <c r="H3017" s="118" t="s">
        <v>6083</v>
      </c>
      <c r="I3017" s="118" t="s">
        <v>2619</v>
      </c>
    </row>
    <row r="3018" spans="1:9" x14ac:dyDescent="0.2">
      <c r="A3018" s="117" t="s">
        <v>3611</v>
      </c>
      <c r="B3018" s="131" t="s">
        <v>3611</v>
      </c>
      <c r="C3018" s="117" t="s">
        <v>1532</v>
      </c>
      <c r="D3018" s="116" t="s">
        <v>3574</v>
      </c>
      <c r="E3018" s="116" t="s">
        <v>3116</v>
      </c>
      <c r="F3018" s="116" t="s">
        <v>3112</v>
      </c>
      <c r="G3018" s="115" t="s">
        <v>3610</v>
      </c>
      <c r="H3018" s="118" t="s">
        <v>3576</v>
      </c>
      <c r="I3018" s="118" t="s">
        <v>2619</v>
      </c>
    </row>
    <row r="3019" spans="1:9" x14ac:dyDescent="0.2">
      <c r="A3019" s="117" t="s">
        <v>5041</v>
      </c>
      <c r="B3019" s="131" t="s">
        <v>5041</v>
      </c>
      <c r="C3019" s="117" t="s">
        <v>1592</v>
      </c>
      <c r="D3019" s="116" t="s">
        <v>5037</v>
      </c>
      <c r="E3019" s="116" t="s">
        <v>3415</v>
      </c>
      <c r="F3019" s="116" t="s">
        <v>2716</v>
      </c>
      <c r="G3019" s="115" t="s">
        <v>3610</v>
      </c>
      <c r="H3019" s="118" t="s">
        <v>5039</v>
      </c>
      <c r="I3019" s="118" t="s">
        <v>2619</v>
      </c>
    </row>
    <row r="3020" spans="1:9" x14ac:dyDescent="0.2">
      <c r="A3020" s="117" t="s">
        <v>4615</v>
      </c>
      <c r="B3020" s="131" t="s">
        <v>4615</v>
      </c>
      <c r="C3020" s="117" t="s">
        <v>1002</v>
      </c>
      <c r="D3020" s="116" t="s">
        <v>4605</v>
      </c>
      <c r="E3020" s="116" t="s">
        <v>3415</v>
      </c>
      <c r="F3020" s="116" t="s">
        <v>2669</v>
      </c>
      <c r="G3020" s="115" t="s">
        <v>4614</v>
      </c>
      <c r="H3020" s="118" t="s">
        <v>4609</v>
      </c>
      <c r="I3020" s="118" t="s">
        <v>2619</v>
      </c>
    </row>
    <row r="3021" spans="1:9" x14ac:dyDescent="0.2">
      <c r="A3021" s="117" t="s">
        <v>4611</v>
      </c>
      <c r="B3021" s="131" t="s">
        <v>4611</v>
      </c>
      <c r="C3021" s="117" t="s">
        <v>1002</v>
      </c>
      <c r="D3021" s="116" t="s">
        <v>4605</v>
      </c>
      <c r="E3021" s="116" t="s">
        <v>3415</v>
      </c>
      <c r="F3021" s="116" t="s">
        <v>2694</v>
      </c>
      <c r="G3021" s="115" t="s">
        <v>4610</v>
      </c>
      <c r="H3021" s="118" t="s">
        <v>4609</v>
      </c>
      <c r="I3021" s="118" t="s">
        <v>2619</v>
      </c>
    </row>
    <row r="3022" spans="1:9" x14ac:dyDescent="0.2">
      <c r="A3022" s="117" t="s">
        <v>4622</v>
      </c>
      <c r="B3022" s="131" t="s">
        <v>4622</v>
      </c>
      <c r="C3022" s="117" t="s">
        <v>1002</v>
      </c>
      <c r="D3022" s="116" t="s">
        <v>4605</v>
      </c>
      <c r="E3022" s="116" t="s">
        <v>3415</v>
      </c>
      <c r="F3022" s="116" t="s">
        <v>3717</v>
      </c>
      <c r="G3022" s="115" t="s">
        <v>4621</v>
      </c>
      <c r="H3022" s="118" t="s">
        <v>4609</v>
      </c>
      <c r="I3022" s="118" t="s">
        <v>2619</v>
      </c>
    </row>
    <row r="3023" spans="1:9" x14ac:dyDescent="0.2">
      <c r="A3023" s="117" t="s">
        <v>3413</v>
      </c>
      <c r="B3023" s="131" t="s">
        <v>3413</v>
      </c>
      <c r="C3023" s="117" t="s">
        <v>1662</v>
      </c>
      <c r="D3023" s="116" t="s">
        <v>3383</v>
      </c>
      <c r="E3023" s="116" t="s">
        <v>3116</v>
      </c>
      <c r="F3023" s="116" t="s">
        <v>3022</v>
      </c>
      <c r="G3023" s="115" t="s">
        <v>3412</v>
      </c>
      <c r="H3023" s="118" t="s">
        <v>3385</v>
      </c>
      <c r="I3023" s="118" t="s">
        <v>2619</v>
      </c>
    </row>
    <row r="3024" spans="1:9" x14ac:dyDescent="0.2">
      <c r="A3024" s="117" t="s">
        <v>7899</v>
      </c>
      <c r="B3024" s="131" t="s">
        <v>7899</v>
      </c>
      <c r="C3024" s="117" t="s">
        <v>992</v>
      </c>
      <c r="D3024" s="116" t="s">
        <v>6091</v>
      </c>
      <c r="E3024" s="116" t="s">
        <v>3150</v>
      </c>
      <c r="F3024" s="116" t="s">
        <v>7897</v>
      </c>
      <c r="G3024" s="115" t="s">
        <v>7898</v>
      </c>
      <c r="H3024" s="118" t="s">
        <v>6097</v>
      </c>
      <c r="I3024" s="118" t="s">
        <v>2619</v>
      </c>
    </row>
    <row r="3025" spans="1:9" x14ac:dyDescent="0.2">
      <c r="A3025" s="117" t="s">
        <v>10336</v>
      </c>
      <c r="B3025" s="131" t="s">
        <v>10336</v>
      </c>
      <c r="C3025" s="117" t="s">
        <v>1537</v>
      </c>
      <c r="D3025" s="116" t="s">
        <v>10191</v>
      </c>
      <c r="E3025" s="116" t="s">
        <v>2660</v>
      </c>
      <c r="F3025" s="116" t="s">
        <v>6578</v>
      </c>
      <c r="G3025" s="115" t="s">
        <v>10335</v>
      </c>
      <c r="H3025" s="118" t="s">
        <v>10337</v>
      </c>
      <c r="I3025" s="118" t="s">
        <v>2619</v>
      </c>
    </row>
    <row r="3026" spans="1:9" x14ac:dyDescent="0.2">
      <c r="A3026" s="117" t="s">
        <v>9766</v>
      </c>
      <c r="B3026" s="131" t="s">
        <v>9766</v>
      </c>
      <c r="C3026" s="117" t="s">
        <v>1353</v>
      </c>
      <c r="D3026" s="116" t="s">
        <v>9762</v>
      </c>
      <c r="E3026" s="116" t="s">
        <v>2614</v>
      </c>
      <c r="F3026" s="116" t="s">
        <v>2623</v>
      </c>
      <c r="G3026" s="115" t="s">
        <v>9765</v>
      </c>
      <c r="H3026" s="118" t="s">
        <v>9764</v>
      </c>
      <c r="I3026" s="118" t="s">
        <v>2619</v>
      </c>
    </row>
    <row r="3027" spans="1:9" x14ac:dyDescent="0.2">
      <c r="A3027" s="117" t="s">
        <v>9763</v>
      </c>
      <c r="B3027" s="131" t="s">
        <v>9763</v>
      </c>
      <c r="C3027" s="117" t="s">
        <v>1353</v>
      </c>
      <c r="D3027" s="116" t="s">
        <v>9762</v>
      </c>
      <c r="E3027" s="116" t="s">
        <v>2614</v>
      </c>
      <c r="F3027" s="116" t="s">
        <v>2615</v>
      </c>
      <c r="G3027" s="115" t="s">
        <v>503</v>
      </c>
      <c r="H3027" s="118" t="s">
        <v>9764</v>
      </c>
      <c r="I3027" s="118" t="s">
        <v>2619</v>
      </c>
    </row>
    <row r="3028" spans="1:9" x14ac:dyDescent="0.2">
      <c r="A3028" s="117" t="s">
        <v>4602</v>
      </c>
      <c r="B3028" s="131" t="s">
        <v>4602</v>
      </c>
      <c r="C3028" s="117" t="s">
        <v>1415</v>
      </c>
      <c r="D3028" s="116" t="s">
        <v>4594</v>
      </c>
      <c r="E3028" s="116" t="s">
        <v>3415</v>
      </c>
      <c r="F3028" s="116" t="s">
        <v>2734</v>
      </c>
      <c r="G3028" s="115" t="s">
        <v>4601</v>
      </c>
      <c r="H3028" s="118" t="s">
        <v>4598</v>
      </c>
      <c r="I3028" s="118" t="s">
        <v>2619</v>
      </c>
    </row>
    <row r="3029" spans="1:9" x14ac:dyDescent="0.2">
      <c r="A3029" s="117" t="s">
        <v>11471</v>
      </c>
      <c r="B3029" s="131" t="s">
        <v>11471</v>
      </c>
      <c r="C3029" s="117" t="s">
        <v>1372</v>
      </c>
      <c r="D3029" s="116" t="s">
        <v>11465</v>
      </c>
      <c r="E3029" s="116" t="s">
        <v>2614</v>
      </c>
      <c r="F3029" s="116" t="s">
        <v>2666</v>
      </c>
      <c r="G3029" s="115" t="s">
        <v>11470</v>
      </c>
      <c r="H3029" s="118" t="s">
        <v>11467</v>
      </c>
      <c r="I3029" s="118" t="s">
        <v>2619</v>
      </c>
    </row>
    <row r="3030" spans="1:9" x14ac:dyDescent="0.2">
      <c r="A3030" s="117" t="s">
        <v>3593</v>
      </c>
      <c r="B3030" s="131" t="s">
        <v>3593</v>
      </c>
      <c r="C3030" s="117" t="s">
        <v>1532</v>
      </c>
      <c r="D3030" s="116" t="s">
        <v>3574</v>
      </c>
      <c r="E3030" s="116" t="s">
        <v>3116</v>
      </c>
      <c r="F3030" s="116" t="s">
        <v>2641</v>
      </c>
      <c r="G3030" s="115" t="s">
        <v>3592</v>
      </c>
      <c r="H3030" s="118" t="s">
        <v>3576</v>
      </c>
      <c r="I3030" s="118" t="s">
        <v>2619</v>
      </c>
    </row>
    <row r="3031" spans="1:9" x14ac:dyDescent="0.2">
      <c r="A3031" s="117" t="s">
        <v>4930</v>
      </c>
      <c r="B3031" s="131" t="s">
        <v>4930</v>
      </c>
      <c r="C3031" s="117" t="s">
        <v>1079</v>
      </c>
      <c r="D3031" s="116" t="s">
        <v>4923</v>
      </c>
      <c r="E3031" s="116" t="s">
        <v>3415</v>
      </c>
      <c r="F3031" s="116" t="s">
        <v>2669</v>
      </c>
      <c r="G3031" s="115" t="s">
        <v>3592</v>
      </c>
      <c r="I3031" s="118" t="s">
        <v>2619</v>
      </c>
    </row>
    <row r="3032" spans="1:9" x14ac:dyDescent="0.2">
      <c r="A3032" s="117" t="s">
        <v>7214</v>
      </c>
      <c r="B3032" s="131" t="s">
        <v>7214</v>
      </c>
      <c r="C3032" s="117" t="s">
        <v>992</v>
      </c>
      <c r="D3032" s="116" t="s">
        <v>6091</v>
      </c>
      <c r="E3032" s="116" t="s">
        <v>3150</v>
      </c>
      <c r="F3032" s="116" t="s">
        <v>7212</v>
      </c>
      <c r="G3032" s="115" t="s">
        <v>7213</v>
      </c>
      <c r="H3032" s="118" t="s">
        <v>6097</v>
      </c>
      <c r="I3032" s="118" t="s">
        <v>2619</v>
      </c>
    </row>
    <row r="3033" spans="1:9" x14ac:dyDescent="0.2">
      <c r="A3033" s="117" t="s">
        <v>14074</v>
      </c>
      <c r="B3033" s="131" t="s">
        <v>14074</v>
      </c>
      <c r="C3033" s="117" t="s">
        <v>1360</v>
      </c>
      <c r="D3033" s="116" t="s">
        <v>14066</v>
      </c>
      <c r="E3033" s="116" t="s">
        <v>3415</v>
      </c>
      <c r="F3033" s="116" t="s">
        <v>2669</v>
      </c>
      <c r="G3033" s="115" t="s">
        <v>14073</v>
      </c>
      <c r="H3033" s="118" t="s">
        <v>14068</v>
      </c>
      <c r="I3033" s="118" t="s">
        <v>2619</v>
      </c>
    </row>
    <row r="3034" spans="1:9" x14ac:dyDescent="0.2">
      <c r="A3034" s="117" t="s">
        <v>14076</v>
      </c>
      <c r="B3034" s="131" t="s">
        <v>14076</v>
      </c>
      <c r="C3034" s="117" t="s">
        <v>1360</v>
      </c>
      <c r="D3034" s="116" t="s">
        <v>14066</v>
      </c>
      <c r="E3034" s="116" t="s">
        <v>3415</v>
      </c>
      <c r="F3034" s="116" t="s">
        <v>2734</v>
      </c>
      <c r="G3034" s="115" t="s">
        <v>14075</v>
      </c>
      <c r="I3034" s="118" t="s">
        <v>2619</v>
      </c>
    </row>
    <row r="3035" spans="1:9" x14ac:dyDescent="0.2">
      <c r="A3035" s="117" t="s">
        <v>5545</v>
      </c>
      <c r="B3035" s="131" t="s">
        <v>5545</v>
      </c>
      <c r="C3035" s="117" t="s">
        <v>1354</v>
      </c>
      <c r="D3035" s="116" t="s">
        <v>5544</v>
      </c>
      <c r="E3035" s="116" t="s">
        <v>2614</v>
      </c>
      <c r="F3035" s="116" t="s">
        <v>2615</v>
      </c>
      <c r="G3035" s="115" t="s">
        <v>504</v>
      </c>
      <c r="H3035" s="118" t="s">
        <v>5546</v>
      </c>
      <c r="I3035" s="118" t="s">
        <v>2619</v>
      </c>
    </row>
    <row r="3036" spans="1:9" x14ac:dyDescent="0.2">
      <c r="A3036" s="117" t="s">
        <v>5552</v>
      </c>
      <c r="B3036" s="131" t="s">
        <v>5552</v>
      </c>
      <c r="C3036" s="117" t="s">
        <v>1354</v>
      </c>
      <c r="D3036" s="116" t="s">
        <v>5544</v>
      </c>
      <c r="E3036" s="116" t="s">
        <v>2614</v>
      </c>
      <c r="F3036" s="116" t="s">
        <v>3022</v>
      </c>
      <c r="G3036" s="115" t="s">
        <v>5551</v>
      </c>
      <c r="I3036" s="118" t="s">
        <v>2619</v>
      </c>
    </row>
    <row r="3037" spans="1:9" x14ac:dyDescent="0.2">
      <c r="A3037" s="117" t="s">
        <v>5550</v>
      </c>
      <c r="B3037" s="131" t="s">
        <v>5550</v>
      </c>
      <c r="C3037" s="117" t="s">
        <v>1354</v>
      </c>
      <c r="D3037" s="116" t="s">
        <v>5544</v>
      </c>
      <c r="E3037" s="116" t="s">
        <v>2614</v>
      </c>
      <c r="F3037" s="116" t="s">
        <v>2623</v>
      </c>
      <c r="G3037" s="115" t="s">
        <v>5549</v>
      </c>
      <c r="H3037" s="118" t="s">
        <v>5546</v>
      </c>
      <c r="I3037" s="118" t="s">
        <v>2619</v>
      </c>
    </row>
    <row r="3038" spans="1:9" x14ac:dyDescent="0.2">
      <c r="A3038" s="117" t="s">
        <v>5548</v>
      </c>
      <c r="B3038" s="131" t="s">
        <v>5548</v>
      </c>
      <c r="C3038" s="117" t="s">
        <v>1354</v>
      </c>
      <c r="D3038" s="116" t="s">
        <v>5544</v>
      </c>
      <c r="E3038" s="116" t="s">
        <v>2614</v>
      </c>
      <c r="F3038" s="116" t="s">
        <v>2620</v>
      </c>
      <c r="G3038" s="115" t="s">
        <v>5547</v>
      </c>
      <c r="H3038" s="118" t="s">
        <v>5546</v>
      </c>
      <c r="I3038" s="118" t="s">
        <v>2619</v>
      </c>
    </row>
    <row r="3039" spans="1:9" x14ac:dyDescent="0.2">
      <c r="A3039" s="117" t="s">
        <v>9980</v>
      </c>
      <c r="B3039" s="131" t="s">
        <v>9980</v>
      </c>
      <c r="C3039" s="117" t="s">
        <v>1223</v>
      </c>
      <c r="D3039" s="116" t="s">
        <v>9967</v>
      </c>
      <c r="E3039" s="116" t="s">
        <v>2614</v>
      </c>
      <c r="F3039" s="116" t="s">
        <v>2656</v>
      </c>
      <c r="G3039" s="115" t="s">
        <v>9979</v>
      </c>
      <c r="H3039" s="118" t="s">
        <v>9969</v>
      </c>
      <c r="I3039" s="118" t="s">
        <v>2619</v>
      </c>
    </row>
    <row r="3040" spans="1:9" x14ac:dyDescent="0.2">
      <c r="A3040" s="117" t="s">
        <v>7221</v>
      </c>
      <c r="B3040" s="131" t="s">
        <v>7221</v>
      </c>
      <c r="C3040" s="117" t="s">
        <v>992</v>
      </c>
      <c r="D3040" s="116" t="s">
        <v>6091</v>
      </c>
      <c r="E3040" s="116" t="s">
        <v>3150</v>
      </c>
      <c r="F3040" s="116" t="s">
        <v>7219</v>
      </c>
      <c r="G3040" s="115" t="s">
        <v>7220</v>
      </c>
      <c r="H3040" s="118" t="s">
        <v>6097</v>
      </c>
      <c r="I3040" s="118" t="s">
        <v>2619</v>
      </c>
    </row>
    <row r="3041" spans="1:9" x14ac:dyDescent="0.2">
      <c r="A3041" s="117" t="s">
        <v>9517</v>
      </c>
      <c r="B3041" s="131" t="s">
        <v>9517</v>
      </c>
      <c r="C3041" s="117" t="s">
        <v>1355</v>
      </c>
      <c r="D3041" s="116" t="s">
        <v>9516</v>
      </c>
      <c r="E3041" s="116" t="s">
        <v>3116</v>
      </c>
      <c r="F3041" s="116" t="s">
        <v>2615</v>
      </c>
      <c r="G3041" s="115" t="s">
        <v>505</v>
      </c>
      <c r="H3041" s="118" t="s">
        <v>9518</v>
      </c>
      <c r="I3041" s="118" t="s">
        <v>2619</v>
      </c>
    </row>
    <row r="3042" spans="1:9" x14ac:dyDescent="0.2">
      <c r="A3042" s="117" t="s">
        <v>9520</v>
      </c>
      <c r="B3042" s="131" t="s">
        <v>9520</v>
      </c>
      <c r="C3042" s="117" t="s">
        <v>1355</v>
      </c>
      <c r="D3042" s="116" t="s">
        <v>9516</v>
      </c>
      <c r="E3042" s="116" t="s">
        <v>3116</v>
      </c>
      <c r="F3042" s="116" t="s">
        <v>2716</v>
      </c>
      <c r="G3042" s="115" t="s">
        <v>9519</v>
      </c>
      <c r="H3042" s="118" t="s">
        <v>9518</v>
      </c>
      <c r="I3042" s="118" t="s">
        <v>2619</v>
      </c>
    </row>
    <row r="3043" spans="1:9" x14ac:dyDescent="0.2">
      <c r="A3043" s="117" t="s">
        <v>9037</v>
      </c>
      <c r="B3043" s="131" t="s">
        <v>9037</v>
      </c>
      <c r="C3043" s="117" t="s">
        <v>1199</v>
      </c>
      <c r="D3043" s="116" t="s">
        <v>9031</v>
      </c>
      <c r="E3043" s="116" t="s">
        <v>2614</v>
      </c>
      <c r="F3043" s="116" t="s">
        <v>2722</v>
      </c>
      <c r="G3043" s="115" t="s">
        <v>9036</v>
      </c>
      <c r="H3043" s="118" t="s">
        <v>9033</v>
      </c>
      <c r="I3043" s="118" t="s">
        <v>2619</v>
      </c>
    </row>
    <row r="3044" spans="1:9" x14ac:dyDescent="0.2">
      <c r="A3044" s="117" t="s">
        <v>13085</v>
      </c>
      <c r="B3044" s="131" t="s">
        <v>13085</v>
      </c>
      <c r="C3044" s="117" t="s">
        <v>1356</v>
      </c>
      <c r="D3044" s="116" t="s">
        <v>13084</v>
      </c>
      <c r="E3044" s="116" t="s">
        <v>2614</v>
      </c>
      <c r="F3044" s="116" t="s">
        <v>2615</v>
      </c>
      <c r="G3044" s="115" t="s">
        <v>506</v>
      </c>
      <c r="I3044" s="118" t="s">
        <v>2619</v>
      </c>
    </row>
    <row r="3045" spans="1:9" x14ac:dyDescent="0.2">
      <c r="A3045" s="117" t="s">
        <v>13092</v>
      </c>
      <c r="B3045" s="131" t="s">
        <v>13092</v>
      </c>
      <c r="C3045" s="117" t="s">
        <v>1356</v>
      </c>
      <c r="D3045" s="116" t="s">
        <v>13084</v>
      </c>
      <c r="E3045" s="116" t="s">
        <v>2614</v>
      </c>
      <c r="F3045" s="116" t="s">
        <v>2716</v>
      </c>
      <c r="G3045" s="115" t="s">
        <v>13091</v>
      </c>
      <c r="H3045" s="118" t="s">
        <v>13088</v>
      </c>
      <c r="I3045" s="118" t="s">
        <v>2619</v>
      </c>
    </row>
    <row r="3046" spans="1:9" x14ac:dyDescent="0.2">
      <c r="A3046" s="117" t="s">
        <v>13087</v>
      </c>
      <c r="B3046" s="131" t="s">
        <v>13087</v>
      </c>
      <c r="C3046" s="117" t="s">
        <v>1356</v>
      </c>
      <c r="D3046" s="116" t="s">
        <v>13084</v>
      </c>
      <c r="E3046" s="116" t="s">
        <v>2614</v>
      </c>
      <c r="F3046" s="116" t="s">
        <v>2663</v>
      </c>
      <c r="G3046" s="115" t="s">
        <v>13086</v>
      </c>
      <c r="H3046" s="118" t="s">
        <v>13088</v>
      </c>
      <c r="I3046" s="118" t="s">
        <v>2619</v>
      </c>
    </row>
    <row r="3047" spans="1:9" x14ac:dyDescent="0.2">
      <c r="A3047" s="117" t="s">
        <v>13090</v>
      </c>
      <c r="B3047" s="131" t="s">
        <v>13090</v>
      </c>
      <c r="C3047" s="117" t="s">
        <v>1356</v>
      </c>
      <c r="D3047" s="116" t="s">
        <v>13084</v>
      </c>
      <c r="E3047" s="116" t="s">
        <v>2614</v>
      </c>
      <c r="F3047" s="116" t="s">
        <v>2638</v>
      </c>
      <c r="G3047" s="115" t="s">
        <v>13089</v>
      </c>
      <c r="H3047" s="118" t="s">
        <v>13088</v>
      </c>
      <c r="I3047" s="118" t="s">
        <v>2619</v>
      </c>
    </row>
    <row r="3048" spans="1:9" x14ac:dyDescent="0.2">
      <c r="A3048" s="117" t="s">
        <v>5828</v>
      </c>
      <c r="B3048" s="131" t="s">
        <v>5828</v>
      </c>
      <c r="C3048" s="117" t="s">
        <v>1650</v>
      </c>
      <c r="D3048" s="116" t="s">
        <v>5820</v>
      </c>
      <c r="E3048" s="116" t="s">
        <v>2614</v>
      </c>
      <c r="F3048" s="116" t="s">
        <v>2734</v>
      </c>
      <c r="G3048" s="115" t="s">
        <v>5827</v>
      </c>
      <c r="H3048" s="118" t="s">
        <v>5822</v>
      </c>
      <c r="I3048" s="118" t="s">
        <v>2619</v>
      </c>
    </row>
    <row r="3049" spans="1:9" x14ac:dyDescent="0.2">
      <c r="A3049" s="117" t="s">
        <v>4823</v>
      </c>
      <c r="B3049" s="131" t="s">
        <v>4823</v>
      </c>
      <c r="C3049" s="117" t="s">
        <v>1040</v>
      </c>
      <c r="D3049" s="116" t="s">
        <v>4805</v>
      </c>
      <c r="E3049" s="116" t="s">
        <v>3415</v>
      </c>
      <c r="F3049" s="116" t="s">
        <v>2818</v>
      </c>
      <c r="G3049" s="115" t="s">
        <v>4822</v>
      </c>
      <c r="H3049" s="118" t="s">
        <v>4807</v>
      </c>
      <c r="I3049" s="118" t="s">
        <v>2619</v>
      </c>
    </row>
    <row r="3050" spans="1:9" x14ac:dyDescent="0.2">
      <c r="A3050" s="117" t="s">
        <v>13425</v>
      </c>
      <c r="B3050" s="131" t="s">
        <v>13425</v>
      </c>
      <c r="C3050" s="117" t="s">
        <v>1357</v>
      </c>
      <c r="D3050" s="116" t="s">
        <v>13424</v>
      </c>
      <c r="E3050" s="116" t="s">
        <v>2614</v>
      </c>
      <c r="F3050" s="116" t="s">
        <v>2615</v>
      </c>
      <c r="G3050" s="115" t="s">
        <v>2595</v>
      </c>
      <c r="H3050" s="118" t="s">
        <v>13426</v>
      </c>
      <c r="I3050" s="118" t="s">
        <v>2619</v>
      </c>
    </row>
    <row r="3051" spans="1:9" x14ac:dyDescent="0.2">
      <c r="A3051" s="117" t="s">
        <v>13432</v>
      </c>
      <c r="B3051" s="131" t="s">
        <v>13432</v>
      </c>
      <c r="C3051" s="117" t="s">
        <v>1357</v>
      </c>
      <c r="D3051" s="116" t="s">
        <v>13424</v>
      </c>
      <c r="E3051" s="116" t="s">
        <v>2614</v>
      </c>
      <c r="F3051" s="116" t="s">
        <v>2716</v>
      </c>
      <c r="G3051" s="115" t="s">
        <v>13431</v>
      </c>
      <c r="H3051" s="118" t="s">
        <v>13426</v>
      </c>
      <c r="I3051" s="118" t="s">
        <v>2619</v>
      </c>
    </row>
    <row r="3052" spans="1:9" x14ac:dyDescent="0.2">
      <c r="A3052" s="117" t="s">
        <v>13428</v>
      </c>
      <c r="B3052" s="131" t="s">
        <v>13428</v>
      </c>
      <c r="C3052" s="117" t="s">
        <v>1357</v>
      </c>
      <c r="D3052" s="116" t="s">
        <v>13424</v>
      </c>
      <c r="E3052" s="116" t="s">
        <v>2614</v>
      </c>
      <c r="F3052" s="116" t="s">
        <v>2620</v>
      </c>
      <c r="G3052" s="115" t="s">
        <v>13427</v>
      </c>
      <c r="H3052" s="118" t="s">
        <v>13426</v>
      </c>
      <c r="I3052" s="118" t="s">
        <v>2619</v>
      </c>
    </row>
    <row r="3053" spans="1:9" x14ac:dyDescent="0.2">
      <c r="A3053" s="117" t="s">
        <v>13430</v>
      </c>
      <c r="B3053" s="131" t="s">
        <v>13430</v>
      </c>
      <c r="C3053" s="117" t="s">
        <v>1357</v>
      </c>
      <c r="D3053" s="116" t="s">
        <v>13424</v>
      </c>
      <c r="E3053" s="116" t="s">
        <v>2614</v>
      </c>
      <c r="F3053" s="116" t="s">
        <v>2638</v>
      </c>
      <c r="G3053" s="115" t="s">
        <v>13429</v>
      </c>
      <c r="H3053" s="118" t="s">
        <v>13426</v>
      </c>
      <c r="I3053" s="118" t="s">
        <v>2619</v>
      </c>
    </row>
    <row r="3054" spans="1:9" x14ac:dyDescent="0.2">
      <c r="A3054" s="117" t="s">
        <v>10910</v>
      </c>
      <c r="B3054" s="131" t="s">
        <v>10910</v>
      </c>
      <c r="C3054" s="117" t="s">
        <v>1311</v>
      </c>
      <c r="D3054" s="116" t="s">
        <v>10901</v>
      </c>
      <c r="E3054" s="116" t="s">
        <v>2614</v>
      </c>
      <c r="F3054" s="116" t="s">
        <v>2623</v>
      </c>
      <c r="G3054" s="115" t="s">
        <v>10909</v>
      </c>
      <c r="H3054" s="118" t="s">
        <v>10903</v>
      </c>
      <c r="I3054" s="118" t="s">
        <v>2619</v>
      </c>
    </row>
    <row r="3055" spans="1:9" x14ac:dyDescent="0.2">
      <c r="A3055" s="117" t="s">
        <v>13547</v>
      </c>
      <c r="B3055" s="131" t="s">
        <v>13547</v>
      </c>
      <c r="C3055" s="117" t="s">
        <v>1167</v>
      </c>
      <c r="D3055" s="116" t="s">
        <v>13539</v>
      </c>
      <c r="E3055" s="116" t="s">
        <v>2614</v>
      </c>
      <c r="F3055" s="116" t="s">
        <v>2623</v>
      </c>
      <c r="G3055" s="115" t="s">
        <v>13546</v>
      </c>
      <c r="H3055" s="118" t="s">
        <v>13541</v>
      </c>
      <c r="I3055" s="118" t="s">
        <v>2619</v>
      </c>
    </row>
    <row r="3056" spans="1:9" x14ac:dyDescent="0.2">
      <c r="A3056" s="117" t="s">
        <v>7905</v>
      </c>
      <c r="B3056" s="131" t="s">
        <v>7905</v>
      </c>
      <c r="C3056" s="117" t="s">
        <v>992</v>
      </c>
      <c r="D3056" s="116" t="s">
        <v>6091</v>
      </c>
      <c r="E3056" s="116" t="s">
        <v>3150</v>
      </c>
      <c r="F3056" s="116" t="s">
        <v>7903</v>
      </c>
      <c r="G3056" s="115" t="s">
        <v>7904</v>
      </c>
      <c r="H3056" s="118" t="s">
        <v>6097</v>
      </c>
      <c r="I3056" s="118" t="s">
        <v>2619</v>
      </c>
    </row>
    <row r="3057" spans="1:9" x14ac:dyDescent="0.2">
      <c r="A3057" s="117" t="s">
        <v>8344</v>
      </c>
      <c r="B3057" s="131" t="s">
        <v>8344</v>
      </c>
      <c r="C3057" s="117" t="s">
        <v>1358</v>
      </c>
      <c r="D3057" s="116" t="s">
        <v>8343</v>
      </c>
      <c r="E3057" s="116" t="s">
        <v>3415</v>
      </c>
      <c r="F3057" s="116" t="s">
        <v>2615</v>
      </c>
      <c r="G3057" s="115" t="s">
        <v>507</v>
      </c>
      <c r="H3057" s="118" t="s">
        <v>8345</v>
      </c>
      <c r="I3057" s="118" t="s">
        <v>2619</v>
      </c>
    </row>
    <row r="3058" spans="1:9" x14ac:dyDescent="0.2">
      <c r="A3058" s="117" t="s">
        <v>8347</v>
      </c>
      <c r="B3058" s="131" t="s">
        <v>8347</v>
      </c>
      <c r="C3058" s="117" t="s">
        <v>1358</v>
      </c>
      <c r="D3058" s="116" t="s">
        <v>8343</v>
      </c>
      <c r="E3058" s="116" t="s">
        <v>3415</v>
      </c>
      <c r="F3058" s="116" t="s">
        <v>2734</v>
      </c>
      <c r="G3058" s="115" t="s">
        <v>8346</v>
      </c>
      <c r="H3058" s="118" t="s">
        <v>8345</v>
      </c>
      <c r="I3058" s="118" t="s">
        <v>2619</v>
      </c>
    </row>
    <row r="3059" spans="1:9" x14ac:dyDescent="0.2">
      <c r="A3059" s="117" t="s">
        <v>9241</v>
      </c>
      <c r="B3059" s="131" t="s">
        <v>9241</v>
      </c>
      <c r="C3059" s="117" t="s">
        <v>1359</v>
      </c>
      <c r="D3059" s="116" t="s">
        <v>9240</v>
      </c>
      <c r="E3059" s="116" t="s">
        <v>3116</v>
      </c>
      <c r="F3059" s="116" t="s">
        <v>2615</v>
      </c>
      <c r="G3059" s="115" t="s">
        <v>508</v>
      </c>
      <c r="H3059" s="118" t="s">
        <v>9242</v>
      </c>
      <c r="I3059" s="118" t="s">
        <v>2619</v>
      </c>
    </row>
    <row r="3060" spans="1:9" x14ac:dyDescent="0.2">
      <c r="A3060" s="117" t="s">
        <v>9244</v>
      </c>
      <c r="B3060" s="131" t="s">
        <v>9244</v>
      </c>
      <c r="C3060" s="117" t="s">
        <v>1359</v>
      </c>
      <c r="D3060" s="116" t="s">
        <v>9240</v>
      </c>
      <c r="E3060" s="116" t="s">
        <v>3116</v>
      </c>
      <c r="F3060" s="116" t="s">
        <v>2716</v>
      </c>
      <c r="G3060" s="115" t="s">
        <v>9243</v>
      </c>
      <c r="H3060" s="118" t="s">
        <v>9242</v>
      </c>
      <c r="I3060" s="118" t="s">
        <v>2619</v>
      </c>
    </row>
    <row r="3061" spans="1:9" x14ac:dyDescent="0.2">
      <c r="A3061" s="117" t="s">
        <v>14067</v>
      </c>
      <c r="B3061" s="131" t="s">
        <v>14067</v>
      </c>
      <c r="C3061" s="117" t="s">
        <v>1360</v>
      </c>
      <c r="D3061" s="116" t="s">
        <v>14066</v>
      </c>
      <c r="E3061" s="116" t="s">
        <v>3415</v>
      </c>
      <c r="F3061" s="116" t="s">
        <v>2615</v>
      </c>
      <c r="G3061" s="115" t="s">
        <v>509</v>
      </c>
      <c r="H3061" s="118" t="s">
        <v>14068</v>
      </c>
      <c r="I3061" s="118" t="s">
        <v>2619</v>
      </c>
    </row>
    <row r="3062" spans="1:9" x14ac:dyDescent="0.2">
      <c r="A3062" s="117" t="s">
        <v>9396</v>
      </c>
      <c r="B3062" s="131" t="s">
        <v>9396</v>
      </c>
      <c r="C3062" s="117" t="s">
        <v>1361</v>
      </c>
      <c r="D3062" s="116" t="s">
        <v>9392</v>
      </c>
      <c r="E3062" s="116" t="s">
        <v>3713</v>
      </c>
      <c r="F3062" s="116" t="s">
        <v>2641</v>
      </c>
      <c r="G3062" s="115" t="s">
        <v>9395</v>
      </c>
      <c r="H3062" s="118" t="s">
        <v>9394</v>
      </c>
      <c r="I3062" s="118" t="s">
        <v>2619</v>
      </c>
    </row>
    <row r="3063" spans="1:9" x14ac:dyDescent="0.2">
      <c r="A3063" s="117" t="s">
        <v>9393</v>
      </c>
      <c r="B3063" s="131" t="s">
        <v>9393</v>
      </c>
      <c r="C3063" s="117" t="s">
        <v>1361</v>
      </c>
      <c r="D3063" s="116" t="s">
        <v>9392</v>
      </c>
      <c r="E3063" s="116" t="s">
        <v>3713</v>
      </c>
      <c r="F3063" s="116" t="s">
        <v>2615</v>
      </c>
      <c r="G3063" s="115" t="s">
        <v>510</v>
      </c>
      <c r="H3063" s="118" t="s">
        <v>9394</v>
      </c>
      <c r="I3063" s="118" t="s">
        <v>2619</v>
      </c>
    </row>
    <row r="3064" spans="1:9" x14ac:dyDescent="0.2">
      <c r="A3064" s="117" t="s">
        <v>11445</v>
      </c>
      <c r="B3064" s="131" t="s">
        <v>11445</v>
      </c>
      <c r="C3064" s="117" t="s">
        <v>1689</v>
      </c>
      <c r="D3064" s="116" t="s">
        <v>11439</v>
      </c>
      <c r="E3064" s="116" t="s">
        <v>3091</v>
      </c>
      <c r="F3064" s="116" t="s">
        <v>2722</v>
      </c>
      <c r="G3064" s="115" t="s">
        <v>11444</v>
      </c>
      <c r="H3064" s="118" t="s">
        <v>11446</v>
      </c>
      <c r="I3064" s="118" t="s">
        <v>2619</v>
      </c>
    </row>
    <row r="3065" spans="1:9" x14ac:dyDescent="0.2">
      <c r="A3065" s="117" t="s">
        <v>3898</v>
      </c>
      <c r="B3065" s="131" t="s">
        <v>3898</v>
      </c>
      <c r="C3065" s="117" t="s">
        <v>1362</v>
      </c>
      <c r="D3065" s="116" t="s">
        <v>3891</v>
      </c>
      <c r="E3065" s="116" t="s">
        <v>3091</v>
      </c>
      <c r="F3065" s="116" t="s">
        <v>2722</v>
      </c>
      <c r="G3065" s="115" t="s">
        <v>3897</v>
      </c>
      <c r="H3065" s="118" t="s">
        <v>3899</v>
      </c>
      <c r="I3065" s="118" t="s">
        <v>2619</v>
      </c>
    </row>
    <row r="3066" spans="1:9" x14ac:dyDescent="0.2">
      <c r="A3066" s="117" t="s">
        <v>3895</v>
      </c>
      <c r="B3066" s="131" t="s">
        <v>3895</v>
      </c>
      <c r="C3066" s="117" t="s">
        <v>1362</v>
      </c>
      <c r="D3066" s="116" t="s">
        <v>3891</v>
      </c>
      <c r="E3066" s="116" t="s">
        <v>3091</v>
      </c>
      <c r="F3066" s="116" t="s">
        <v>2620</v>
      </c>
      <c r="G3066" s="115" t="s">
        <v>3894</v>
      </c>
      <c r="H3066" s="118" t="s">
        <v>3896</v>
      </c>
      <c r="I3066" s="118" t="s">
        <v>2619</v>
      </c>
    </row>
    <row r="3067" spans="1:9" x14ac:dyDescent="0.2">
      <c r="A3067" s="117" t="s">
        <v>3892</v>
      </c>
      <c r="B3067" s="131" t="s">
        <v>3892</v>
      </c>
      <c r="C3067" s="117" t="s">
        <v>1362</v>
      </c>
      <c r="D3067" s="116" t="s">
        <v>3891</v>
      </c>
      <c r="E3067" s="116" t="s">
        <v>3091</v>
      </c>
      <c r="F3067" s="116" t="s">
        <v>2615</v>
      </c>
      <c r="G3067" s="115" t="s">
        <v>511</v>
      </c>
      <c r="H3067" s="118" t="s">
        <v>3893</v>
      </c>
      <c r="I3067" s="118" t="s">
        <v>2619</v>
      </c>
    </row>
    <row r="3068" spans="1:9" x14ac:dyDescent="0.2">
      <c r="A3068" s="117" t="s">
        <v>9587</v>
      </c>
      <c r="B3068" s="131" t="s">
        <v>9587</v>
      </c>
      <c r="C3068" s="117" t="s">
        <v>1363</v>
      </c>
      <c r="D3068" s="116" t="s">
        <v>9586</v>
      </c>
      <c r="E3068" s="116" t="s">
        <v>3116</v>
      </c>
      <c r="F3068" s="116" t="s">
        <v>2615</v>
      </c>
      <c r="G3068" s="115" t="s">
        <v>512</v>
      </c>
      <c r="H3068" s="118" t="s">
        <v>9588</v>
      </c>
      <c r="I3068" s="118" t="s">
        <v>2619</v>
      </c>
    </row>
    <row r="3069" spans="1:9" x14ac:dyDescent="0.2">
      <c r="A3069" s="117" t="s">
        <v>9582</v>
      </c>
      <c r="B3069" s="131" t="s">
        <v>9582</v>
      </c>
      <c r="C3069" s="117" t="s">
        <v>1364</v>
      </c>
      <c r="D3069" s="116" t="s">
        <v>9581</v>
      </c>
      <c r="E3069" s="116" t="s">
        <v>3056</v>
      </c>
      <c r="F3069" s="116" t="s">
        <v>2615</v>
      </c>
      <c r="G3069" s="115" t="s">
        <v>513</v>
      </c>
      <c r="H3069" s="118" t="s">
        <v>9583</v>
      </c>
      <c r="I3069" s="118" t="s">
        <v>2619</v>
      </c>
    </row>
    <row r="3070" spans="1:9" x14ac:dyDescent="0.2">
      <c r="A3070" s="117" t="s">
        <v>9585</v>
      </c>
      <c r="B3070" s="131" t="s">
        <v>9585</v>
      </c>
      <c r="C3070" s="117" t="s">
        <v>1364</v>
      </c>
      <c r="D3070" s="116" t="s">
        <v>9581</v>
      </c>
      <c r="E3070" s="116" t="s">
        <v>3056</v>
      </c>
      <c r="F3070" s="116" t="s">
        <v>2620</v>
      </c>
      <c r="G3070" s="115" t="s">
        <v>9584</v>
      </c>
      <c r="I3070" s="118" t="s">
        <v>2619</v>
      </c>
    </row>
    <row r="3071" spans="1:9" x14ac:dyDescent="0.2">
      <c r="A3071" s="117" t="s">
        <v>9592</v>
      </c>
      <c r="B3071" s="131" t="s">
        <v>9592</v>
      </c>
      <c r="C3071" s="117" t="s">
        <v>1363</v>
      </c>
      <c r="D3071" s="116" t="s">
        <v>9586</v>
      </c>
      <c r="E3071" s="116" t="s">
        <v>3116</v>
      </c>
      <c r="F3071" s="116" t="s">
        <v>2716</v>
      </c>
      <c r="G3071" s="115" t="s">
        <v>9591</v>
      </c>
      <c r="H3071" s="118" t="s">
        <v>9588</v>
      </c>
      <c r="I3071" s="118" t="s">
        <v>2619</v>
      </c>
    </row>
    <row r="3072" spans="1:9" x14ac:dyDescent="0.2">
      <c r="A3072" s="117" t="s">
        <v>7224</v>
      </c>
      <c r="B3072" s="131" t="s">
        <v>7224</v>
      </c>
      <c r="C3072" s="117" t="s">
        <v>992</v>
      </c>
      <c r="D3072" s="116" t="s">
        <v>6091</v>
      </c>
      <c r="E3072" s="116" t="s">
        <v>3150</v>
      </c>
      <c r="F3072" s="116" t="s">
        <v>7222</v>
      </c>
      <c r="G3072" s="115" t="s">
        <v>7223</v>
      </c>
      <c r="H3072" s="118" t="s">
        <v>6097</v>
      </c>
      <c r="I3072" s="118" t="s">
        <v>2619</v>
      </c>
    </row>
    <row r="3073" spans="1:9" x14ac:dyDescent="0.2">
      <c r="A3073" s="117" t="s">
        <v>3963</v>
      </c>
      <c r="B3073" s="131" t="s">
        <v>3963</v>
      </c>
      <c r="C3073" s="117" t="s">
        <v>1607</v>
      </c>
      <c r="D3073" s="116" t="s">
        <v>3938</v>
      </c>
      <c r="E3073" s="116" t="s">
        <v>3091</v>
      </c>
      <c r="F3073" s="116" t="s">
        <v>3961</v>
      </c>
      <c r="G3073" s="115" t="s">
        <v>3962</v>
      </c>
      <c r="I3073" s="118" t="s">
        <v>2619</v>
      </c>
    </row>
    <row r="3074" spans="1:9" x14ac:dyDescent="0.2">
      <c r="A3074" s="117" t="s">
        <v>10955</v>
      </c>
      <c r="B3074" s="131" t="s">
        <v>10955</v>
      </c>
      <c r="C3074" s="117" t="s">
        <v>886</v>
      </c>
      <c r="D3074" s="116" t="s">
        <v>10945</v>
      </c>
      <c r="E3074" s="116" t="s">
        <v>3116</v>
      </c>
      <c r="F3074" s="116" t="s">
        <v>2734</v>
      </c>
      <c r="G3074" s="115" t="s">
        <v>10954</v>
      </c>
      <c r="H3074" s="118" t="s">
        <v>10947</v>
      </c>
      <c r="I3074" s="118" t="s">
        <v>2619</v>
      </c>
    </row>
    <row r="3075" spans="1:9" x14ac:dyDescent="0.2">
      <c r="A3075" s="117" t="s">
        <v>5772</v>
      </c>
      <c r="B3075" s="131" t="s">
        <v>5772</v>
      </c>
      <c r="C3075" s="117" t="s">
        <v>1210</v>
      </c>
      <c r="D3075" s="116" t="s">
        <v>5768</v>
      </c>
      <c r="E3075" s="116" t="s">
        <v>2614</v>
      </c>
      <c r="F3075" s="116" t="s">
        <v>2620</v>
      </c>
      <c r="G3075" s="115" t="s">
        <v>5771</v>
      </c>
      <c r="H3075" s="118" t="s">
        <v>5770</v>
      </c>
      <c r="I3075" s="118" t="s">
        <v>2619</v>
      </c>
    </row>
    <row r="3076" spans="1:9" x14ac:dyDescent="0.2">
      <c r="A3076" s="117" t="s">
        <v>5776</v>
      </c>
      <c r="B3076" s="131" t="s">
        <v>5776</v>
      </c>
      <c r="C3076" s="117" t="s">
        <v>1210</v>
      </c>
      <c r="D3076" s="116" t="s">
        <v>5768</v>
      </c>
      <c r="E3076" s="116" t="s">
        <v>2614</v>
      </c>
      <c r="F3076" s="116" t="s">
        <v>2623</v>
      </c>
      <c r="G3076" s="115" t="s">
        <v>5775</v>
      </c>
      <c r="H3076" s="118" t="s">
        <v>5770</v>
      </c>
      <c r="I3076" s="118" t="s">
        <v>2619</v>
      </c>
    </row>
    <row r="3077" spans="1:9" x14ac:dyDescent="0.2">
      <c r="A3077" s="117" t="s">
        <v>10448</v>
      </c>
      <c r="B3077" s="131" t="s">
        <v>10448</v>
      </c>
      <c r="C3077" s="117" t="s">
        <v>876</v>
      </c>
      <c r="D3077" s="116" t="s">
        <v>10424</v>
      </c>
      <c r="E3077" s="116" t="s">
        <v>2660</v>
      </c>
      <c r="F3077" s="116" t="s">
        <v>2818</v>
      </c>
      <c r="G3077" s="115" t="s">
        <v>10447</v>
      </c>
      <c r="H3077" s="118" t="s">
        <v>10426</v>
      </c>
      <c r="I3077" s="118" t="s">
        <v>2619</v>
      </c>
    </row>
    <row r="3078" spans="1:9" x14ac:dyDescent="0.2">
      <c r="A3078" s="117" t="s">
        <v>3765</v>
      </c>
      <c r="B3078" s="131" t="s">
        <v>3765</v>
      </c>
      <c r="C3078" s="117" t="s">
        <v>1082</v>
      </c>
      <c r="D3078" s="116" t="s">
        <v>3755</v>
      </c>
      <c r="E3078" s="116" t="s">
        <v>3116</v>
      </c>
      <c r="F3078" s="116" t="s">
        <v>3579</v>
      </c>
      <c r="G3078" s="115" t="s">
        <v>3764</v>
      </c>
      <c r="H3078" s="118" t="s">
        <v>3766</v>
      </c>
      <c r="I3078" s="118" t="s">
        <v>2619</v>
      </c>
    </row>
    <row r="3079" spans="1:9" x14ac:dyDescent="0.2">
      <c r="A3079" s="117" t="s">
        <v>10413</v>
      </c>
      <c r="B3079" s="131" t="s">
        <v>10413</v>
      </c>
      <c r="C3079" s="117" t="s">
        <v>877</v>
      </c>
      <c r="D3079" s="116" t="s">
        <v>10384</v>
      </c>
      <c r="E3079" s="116" t="s">
        <v>2660</v>
      </c>
      <c r="F3079" s="116" t="s">
        <v>3717</v>
      </c>
      <c r="G3079" s="115" t="s">
        <v>10412</v>
      </c>
      <c r="H3079" s="118" t="s">
        <v>10386</v>
      </c>
      <c r="I3079" s="118" t="s">
        <v>2619</v>
      </c>
    </row>
    <row r="3080" spans="1:9" x14ac:dyDescent="0.2">
      <c r="A3080" s="117" t="s">
        <v>6612</v>
      </c>
      <c r="B3080" s="131" t="s">
        <v>6612</v>
      </c>
      <c r="C3080" s="117" t="s">
        <v>992</v>
      </c>
      <c r="D3080" s="116" t="s">
        <v>6091</v>
      </c>
      <c r="E3080" s="116" t="s">
        <v>3150</v>
      </c>
      <c r="F3080" s="116" t="s">
        <v>6610</v>
      </c>
      <c r="G3080" s="115" t="s">
        <v>6611</v>
      </c>
      <c r="H3080" s="118" t="s">
        <v>6097</v>
      </c>
      <c r="I3080" s="118" t="s">
        <v>2619</v>
      </c>
    </row>
    <row r="3081" spans="1:9" x14ac:dyDescent="0.2">
      <c r="A3081" s="117" t="s">
        <v>7230</v>
      </c>
      <c r="B3081" s="131" t="s">
        <v>7230</v>
      </c>
      <c r="C3081" s="117" t="s">
        <v>992</v>
      </c>
      <c r="D3081" s="116" t="s">
        <v>6091</v>
      </c>
      <c r="E3081" s="116" t="s">
        <v>3150</v>
      </c>
      <c r="F3081" s="116" t="s">
        <v>7228</v>
      </c>
      <c r="G3081" s="115" t="s">
        <v>7229</v>
      </c>
      <c r="H3081" s="118" t="s">
        <v>6097</v>
      </c>
      <c r="I3081" s="118" t="s">
        <v>2619</v>
      </c>
    </row>
    <row r="3082" spans="1:9" x14ac:dyDescent="0.2">
      <c r="A3082" s="117" t="s">
        <v>3973</v>
      </c>
      <c r="B3082" s="131" t="s">
        <v>3973</v>
      </c>
      <c r="C3082" s="117" t="s">
        <v>1366</v>
      </c>
      <c r="D3082" s="116" t="s">
        <v>3964</v>
      </c>
      <c r="E3082" s="116" t="s">
        <v>3091</v>
      </c>
      <c r="F3082" s="116" t="s">
        <v>3022</v>
      </c>
      <c r="G3082" s="115" t="s">
        <v>3972</v>
      </c>
      <c r="H3082" s="118" t="s">
        <v>3971</v>
      </c>
      <c r="I3082" s="118" t="s">
        <v>2619</v>
      </c>
    </row>
    <row r="3083" spans="1:9" x14ac:dyDescent="0.2">
      <c r="A3083" s="117" t="s">
        <v>3846</v>
      </c>
      <c r="B3083" s="131" t="s">
        <v>3846</v>
      </c>
      <c r="C3083" s="117" t="s">
        <v>1365</v>
      </c>
      <c r="D3083" s="116" t="s">
        <v>3845</v>
      </c>
      <c r="E3083" s="116" t="s">
        <v>3415</v>
      </c>
      <c r="F3083" s="116" t="s">
        <v>2615</v>
      </c>
      <c r="G3083" s="115" t="s">
        <v>514</v>
      </c>
      <c r="H3083" s="118" t="s">
        <v>3847</v>
      </c>
      <c r="I3083" s="118" t="s">
        <v>2619</v>
      </c>
    </row>
    <row r="3084" spans="1:9" x14ac:dyDescent="0.2">
      <c r="A3084" s="117" t="s">
        <v>3967</v>
      </c>
      <c r="B3084" s="131" t="s">
        <v>3967</v>
      </c>
      <c r="C3084" s="117" t="s">
        <v>1366</v>
      </c>
      <c r="D3084" s="116" t="s">
        <v>3964</v>
      </c>
      <c r="E3084" s="116" t="s">
        <v>3091</v>
      </c>
      <c r="F3084" s="116" t="s">
        <v>2722</v>
      </c>
      <c r="G3084" s="115" t="s">
        <v>3966</v>
      </c>
      <c r="H3084" s="118" t="s">
        <v>3968</v>
      </c>
      <c r="I3084" s="118" t="s">
        <v>2619</v>
      </c>
    </row>
    <row r="3085" spans="1:9" x14ac:dyDescent="0.2">
      <c r="A3085" s="117" t="s">
        <v>3965</v>
      </c>
      <c r="B3085" s="131" t="s">
        <v>3965</v>
      </c>
      <c r="C3085" s="117" t="s">
        <v>1366</v>
      </c>
      <c r="D3085" s="116" t="s">
        <v>3964</v>
      </c>
      <c r="E3085" s="116" t="s">
        <v>3091</v>
      </c>
      <c r="F3085" s="116" t="s">
        <v>2615</v>
      </c>
      <c r="G3085" s="115" t="s">
        <v>515</v>
      </c>
      <c r="I3085" s="118" t="s">
        <v>2619</v>
      </c>
    </row>
    <row r="3086" spans="1:9" x14ac:dyDescent="0.2">
      <c r="A3086" s="117" t="s">
        <v>3970</v>
      </c>
      <c r="B3086" s="131" t="s">
        <v>3970</v>
      </c>
      <c r="C3086" s="117" t="s">
        <v>1366</v>
      </c>
      <c r="D3086" s="116" t="s">
        <v>3964</v>
      </c>
      <c r="E3086" s="116" t="s">
        <v>3091</v>
      </c>
      <c r="F3086" s="116" t="s">
        <v>2663</v>
      </c>
      <c r="G3086" s="115" t="s">
        <v>3969</v>
      </c>
      <c r="H3086" s="118" t="s">
        <v>3971</v>
      </c>
      <c r="I3086" s="118" t="s">
        <v>2619</v>
      </c>
    </row>
    <row r="3087" spans="1:9" x14ac:dyDescent="0.2">
      <c r="A3087" s="117" t="s">
        <v>7747</v>
      </c>
      <c r="B3087" s="131" t="s">
        <v>7747</v>
      </c>
      <c r="C3087" s="117" t="s">
        <v>992</v>
      </c>
      <c r="D3087" s="116" t="s">
        <v>6091</v>
      </c>
      <c r="E3087" s="116" t="s">
        <v>3150</v>
      </c>
      <c r="F3087" s="116" t="s">
        <v>7745</v>
      </c>
      <c r="G3087" s="115" t="s">
        <v>7746</v>
      </c>
      <c r="H3087" s="118" t="s">
        <v>6097</v>
      </c>
      <c r="I3087" s="118" t="s">
        <v>2619</v>
      </c>
    </row>
    <row r="3088" spans="1:9" x14ac:dyDescent="0.2">
      <c r="A3088" s="117" t="s">
        <v>12203</v>
      </c>
      <c r="B3088" s="131" t="s">
        <v>12203</v>
      </c>
      <c r="C3088" s="117" t="s">
        <v>1367</v>
      </c>
      <c r="D3088" s="116" t="s">
        <v>12199</v>
      </c>
      <c r="E3088" s="116" t="s">
        <v>3713</v>
      </c>
      <c r="F3088" s="116" t="s">
        <v>2638</v>
      </c>
      <c r="G3088" s="115" t="s">
        <v>12202</v>
      </c>
      <c r="H3088" s="118" t="s">
        <v>12201</v>
      </c>
      <c r="I3088" s="118" t="s">
        <v>2619</v>
      </c>
    </row>
    <row r="3089" spans="1:9" x14ac:dyDescent="0.2">
      <c r="A3089" s="117" t="s">
        <v>12200</v>
      </c>
      <c r="B3089" s="131" t="s">
        <v>12200</v>
      </c>
      <c r="C3089" s="117" t="s">
        <v>1367</v>
      </c>
      <c r="D3089" s="116" t="s">
        <v>12199</v>
      </c>
      <c r="E3089" s="116" t="s">
        <v>3713</v>
      </c>
      <c r="F3089" s="116" t="s">
        <v>2615</v>
      </c>
      <c r="G3089" s="115" t="s">
        <v>516</v>
      </c>
      <c r="H3089" s="118" t="s">
        <v>12201</v>
      </c>
      <c r="I3089" s="118" t="s">
        <v>2619</v>
      </c>
    </row>
    <row r="3090" spans="1:9" x14ac:dyDescent="0.2">
      <c r="A3090" s="117" t="s">
        <v>7233</v>
      </c>
      <c r="B3090" s="131" t="s">
        <v>7233</v>
      </c>
      <c r="C3090" s="117" t="s">
        <v>992</v>
      </c>
      <c r="D3090" s="116" t="s">
        <v>6091</v>
      </c>
      <c r="E3090" s="116" t="s">
        <v>3150</v>
      </c>
      <c r="F3090" s="116" t="s">
        <v>7231</v>
      </c>
      <c r="G3090" s="115" t="s">
        <v>7232</v>
      </c>
      <c r="H3090" s="118" t="s">
        <v>6097</v>
      </c>
      <c r="I3090" s="118" t="s">
        <v>2619</v>
      </c>
    </row>
    <row r="3091" spans="1:9" x14ac:dyDescent="0.2">
      <c r="A3091" s="117" t="s">
        <v>4736</v>
      </c>
      <c r="B3091" s="131" t="s">
        <v>4736</v>
      </c>
      <c r="C3091" s="117" t="s">
        <v>1459</v>
      </c>
      <c r="D3091" s="116" t="s">
        <v>4725</v>
      </c>
      <c r="E3091" s="116" t="s">
        <v>3415</v>
      </c>
      <c r="F3091" s="116" t="s">
        <v>2656</v>
      </c>
      <c r="G3091" s="115" t="s">
        <v>4735</v>
      </c>
      <c r="H3091" s="118" t="s">
        <v>4729</v>
      </c>
      <c r="I3091" s="118" t="s">
        <v>2619</v>
      </c>
    </row>
    <row r="3092" spans="1:9" x14ac:dyDescent="0.2">
      <c r="A3092" s="117" t="s">
        <v>7236</v>
      </c>
      <c r="B3092" s="131" t="s">
        <v>7236</v>
      </c>
      <c r="C3092" s="117" t="s">
        <v>992</v>
      </c>
      <c r="D3092" s="116" t="s">
        <v>6091</v>
      </c>
      <c r="E3092" s="116" t="s">
        <v>3150</v>
      </c>
      <c r="F3092" s="116" t="s">
        <v>7234</v>
      </c>
      <c r="G3092" s="115" t="s">
        <v>7235</v>
      </c>
      <c r="H3092" s="118" t="s">
        <v>6097</v>
      </c>
      <c r="I3092" s="118" t="s">
        <v>2619</v>
      </c>
    </row>
    <row r="3093" spans="1:9" x14ac:dyDescent="0.2">
      <c r="A3093" s="117" t="s">
        <v>6281</v>
      </c>
      <c r="B3093" s="131" t="s">
        <v>6281</v>
      </c>
      <c r="C3093" s="117" t="s">
        <v>992</v>
      </c>
      <c r="D3093" s="116" t="s">
        <v>6091</v>
      </c>
      <c r="E3093" s="116" t="s">
        <v>3150</v>
      </c>
      <c r="F3093" s="116" t="s">
        <v>6279</v>
      </c>
      <c r="G3093" s="115" t="s">
        <v>6280</v>
      </c>
      <c r="H3093" s="118" t="s">
        <v>6232</v>
      </c>
      <c r="I3093" s="118" t="s">
        <v>2619</v>
      </c>
    </row>
    <row r="3094" spans="1:9" x14ac:dyDescent="0.2">
      <c r="A3094" s="117" t="s">
        <v>6235</v>
      </c>
      <c r="B3094" s="131" t="s">
        <v>6235</v>
      </c>
      <c r="C3094" s="117" t="s">
        <v>992</v>
      </c>
      <c r="D3094" s="116" t="s">
        <v>6091</v>
      </c>
      <c r="E3094" s="116" t="s">
        <v>3150</v>
      </c>
      <c r="F3094" s="116" t="s">
        <v>6233</v>
      </c>
      <c r="G3094" s="115" t="s">
        <v>6234</v>
      </c>
      <c r="H3094" s="118" t="s">
        <v>6232</v>
      </c>
      <c r="I3094" s="118" t="s">
        <v>2619</v>
      </c>
    </row>
    <row r="3095" spans="1:9" x14ac:dyDescent="0.2">
      <c r="A3095" s="117" t="s">
        <v>6269</v>
      </c>
      <c r="B3095" s="131" t="s">
        <v>6269</v>
      </c>
      <c r="C3095" s="117" t="s">
        <v>992</v>
      </c>
      <c r="D3095" s="116" t="s">
        <v>6091</v>
      </c>
      <c r="E3095" s="116" t="s">
        <v>3150</v>
      </c>
      <c r="F3095" s="116" t="s">
        <v>6267</v>
      </c>
      <c r="G3095" s="115" t="s">
        <v>6268</v>
      </c>
      <c r="H3095" s="118" t="s">
        <v>6232</v>
      </c>
      <c r="I3095" s="118" t="s">
        <v>2619</v>
      </c>
    </row>
    <row r="3096" spans="1:9" x14ac:dyDescent="0.2">
      <c r="A3096" s="117" t="s">
        <v>6266</v>
      </c>
      <c r="B3096" s="131" t="s">
        <v>6266</v>
      </c>
      <c r="C3096" s="117" t="s">
        <v>992</v>
      </c>
      <c r="D3096" s="116" t="s">
        <v>6091</v>
      </c>
      <c r="E3096" s="116" t="s">
        <v>3150</v>
      </c>
      <c r="F3096" s="116" t="s">
        <v>6264</v>
      </c>
      <c r="G3096" s="115" t="s">
        <v>6265</v>
      </c>
      <c r="H3096" s="118" t="s">
        <v>6232</v>
      </c>
      <c r="I3096" s="118" t="s">
        <v>2619</v>
      </c>
    </row>
    <row r="3097" spans="1:9" x14ac:dyDescent="0.2">
      <c r="A3097" s="117" t="s">
        <v>6250</v>
      </c>
      <c r="B3097" s="131" t="s">
        <v>6250</v>
      </c>
      <c r="C3097" s="117" t="s">
        <v>992</v>
      </c>
      <c r="D3097" s="116" t="s">
        <v>6091</v>
      </c>
      <c r="E3097" s="116" t="s">
        <v>3150</v>
      </c>
      <c r="F3097" s="116" t="s">
        <v>6248</v>
      </c>
      <c r="G3097" s="115" t="s">
        <v>6249</v>
      </c>
      <c r="H3097" s="118" t="s">
        <v>6232</v>
      </c>
      <c r="I3097" s="118" t="s">
        <v>2619</v>
      </c>
    </row>
    <row r="3098" spans="1:9" x14ac:dyDescent="0.2">
      <c r="A3098" s="117" t="s">
        <v>6244</v>
      </c>
      <c r="B3098" s="131" t="s">
        <v>6244</v>
      </c>
      <c r="C3098" s="117" t="s">
        <v>992</v>
      </c>
      <c r="D3098" s="116" t="s">
        <v>6091</v>
      </c>
      <c r="E3098" s="116" t="s">
        <v>3150</v>
      </c>
      <c r="F3098" s="116" t="s">
        <v>6242</v>
      </c>
      <c r="G3098" s="115" t="s">
        <v>6243</v>
      </c>
      <c r="H3098" s="118" t="s">
        <v>6232</v>
      </c>
      <c r="I3098" s="118" t="s">
        <v>2619</v>
      </c>
    </row>
    <row r="3099" spans="1:9" x14ac:dyDescent="0.2">
      <c r="A3099" s="117" t="s">
        <v>6263</v>
      </c>
      <c r="B3099" s="131" t="s">
        <v>6263</v>
      </c>
      <c r="C3099" s="117" t="s">
        <v>992</v>
      </c>
      <c r="D3099" s="116" t="s">
        <v>6091</v>
      </c>
      <c r="E3099" s="116" t="s">
        <v>3150</v>
      </c>
      <c r="F3099" s="116" t="s">
        <v>6261</v>
      </c>
      <c r="G3099" s="115" t="s">
        <v>6262</v>
      </c>
      <c r="H3099" s="118" t="s">
        <v>6232</v>
      </c>
      <c r="I3099" s="118" t="s">
        <v>2619</v>
      </c>
    </row>
    <row r="3100" spans="1:9" x14ac:dyDescent="0.2">
      <c r="A3100" s="117" t="s">
        <v>6241</v>
      </c>
      <c r="B3100" s="131" t="s">
        <v>6241</v>
      </c>
      <c r="C3100" s="117" t="s">
        <v>992</v>
      </c>
      <c r="D3100" s="116" t="s">
        <v>6091</v>
      </c>
      <c r="E3100" s="116" t="s">
        <v>3150</v>
      </c>
      <c r="F3100" s="116" t="s">
        <v>6239</v>
      </c>
      <c r="G3100" s="115" t="s">
        <v>6240</v>
      </c>
      <c r="H3100" s="118" t="s">
        <v>6232</v>
      </c>
      <c r="I3100" s="118" t="s">
        <v>2619</v>
      </c>
    </row>
    <row r="3101" spans="1:9" x14ac:dyDescent="0.2">
      <c r="A3101" s="117" t="s">
        <v>6260</v>
      </c>
      <c r="B3101" s="131" t="s">
        <v>6260</v>
      </c>
      <c r="C3101" s="117" t="s">
        <v>992</v>
      </c>
      <c r="D3101" s="116" t="s">
        <v>6091</v>
      </c>
      <c r="E3101" s="116" t="s">
        <v>3150</v>
      </c>
      <c r="F3101" s="116" t="s">
        <v>6258</v>
      </c>
      <c r="G3101" s="115" t="s">
        <v>6259</v>
      </c>
      <c r="H3101" s="118" t="s">
        <v>6232</v>
      </c>
      <c r="I3101" s="118" t="s">
        <v>2619</v>
      </c>
    </row>
    <row r="3102" spans="1:9" x14ac:dyDescent="0.2">
      <c r="A3102" s="117" t="s">
        <v>6275</v>
      </c>
      <c r="B3102" s="131" t="s">
        <v>6275</v>
      </c>
      <c r="C3102" s="117" t="s">
        <v>992</v>
      </c>
      <c r="D3102" s="116" t="s">
        <v>6091</v>
      </c>
      <c r="E3102" s="116" t="s">
        <v>3150</v>
      </c>
      <c r="F3102" s="116" t="s">
        <v>6273</v>
      </c>
      <c r="G3102" s="115" t="s">
        <v>6274</v>
      </c>
      <c r="H3102" s="118" t="s">
        <v>6232</v>
      </c>
      <c r="I3102" s="118" t="s">
        <v>2619</v>
      </c>
    </row>
    <row r="3103" spans="1:9" x14ac:dyDescent="0.2">
      <c r="A3103" s="117" t="s">
        <v>6256</v>
      </c>
      <c r="B3103" s="131" t="s">
        <v>6256</v>
      </c>
      <c r="C3103" s="117" t="s">
        <v>992</v>
      </c>
      <c r="D3103" s="116" t="s">
        <v>6091</v>
      </c>
      <c r="E3103" s="116" t="s">
        <v>3150</v>
      </c>
      <c r="F3103" s="116" t="s">
        <v>6254</v>
      </c>
      <c r="G3103" s="115" t="s">
        <v>6255</v>
      </c>
      <c r="H3103" s="118" t="s">
        <v>6257</v>
      </c>
      <c r="I3103" s="118" t="s">
        <v>2619</v>
      </c>
    </row>
    <row r="3104" spans="1:9" x14ac:dyDescent="0.2">
      <c r="A3104" s="117" t="s">
        <v>6253</v>
      </c>
      <c r="B3104" s="131" t="s">
        <v>6253</v>
      </c>
      <c r="C3104" s="117" t="s">
        <v>992</v>
      </c>
      <c r="D3104" s="116" t="s">
        <v>6091</v>
      </c>
      <c r="E3104" s="116" t="s">
        <v>3150</v>
      </c>
      <c r="F3104" s="116" t="s">
        <v>6251</v>
      </c>
      <c r="G3104" s="115" t="s">
        <v>6252</v>
      </c>
      <c r="H3104" s="118" t="s">
        <v>6232</v>
      </c>
      <c r="I3104" s="118" t="s">
        <v>2619</v>
      </c>
    </row>
    <row r="3105" spans="1:9" x14ac:dyDescent="0.2">
      <c r="A3105" s="117" t="s">
        <v>6272</v>
      </c>
      <c r="B3105" s="131" t="s">
        <v>6272</v>
      </c>
      <c r="C3105" s="117" t="s">
        <v>992</v>
      </c>
      <c r="D3105" s="116" t="s">
        <v>6091</v>
      </c>
      <c r="E3105" s="116" t="s">
        <v>3150</v>
      </c>
      <c r="F3105" s="116" t="s">
        <v>6270</v>
      </c>
      <c r="G3105" s="115" t="s">
        <v>6271</v>
      </c>
      <c r="H3105" s="118" t="s">
        <v>6232</v>
      </c>
      <c r="I3105" s="118" t="s">
        <v>2619</v>
      </c>
    </row>
    <row r="3106" spans="1:9" x14ac:dyDescent="0.2">
      <c r="A3106" s="117" t="s">
        <v>6231</v>
      </c>
      <c r="B3106" s="131" t="s">
        <v>6231</v>
      </c>
      <c r="C3106" s="117" t="s">
        <v>992</v>
      </c>
      <c r="D3106" s="116" t="s">
        <v>6091</v>
      </c>
      <c r="E3106" s="116" t="s">
        <v>3150</v>
      </c>
      <c r="F3106" s="116" t="s">
        <v>6229</v>
      </c>
      <c r="G3106" s="115" t="s">
        <v>6230</v>
      </c>
      <c r="H3106" s="118" t="s">
        <v>6232</v>
      </c>
      <c r="I3106" s="118" t="s">
        <v>2619</v>
      </c>
    </row>
    <row r="3107" spans="1:9" x14ac:dyDescent="0.2">
      <c r="A3107" s="117" t="s">
        <v>6238</v>
      </c>
      <c r="B3107" s="131" t="s">
        <v>6238</v>
      </c>
      <c r="C3107" s="117" t="s">
        <v>992</v>
      </c>
      <c r="D3107" s="116" t="s">
        <v>6091</v>
      </c>
      <c r="E3107" s="116" t="s">
        <v>3150</v>
      </c>
      <c r="F3107" s="116" t="s">
        <v>6236</v>
      </c>
      <c r="G3107" s="115" t="s">
        <v>6237</v>
      </c>
      <c r="H3107" s="118" t="s">
        <v>6232</v>
      </c>
      <c r="I3107" s="118" t="s">
        <v>2619</v>
      </c>
    </row>
    <row r="3108" spans="1:9" x14ac:dyDescent="0.2">
      <c r="A3108" s="117" t="s">
        <v>6278</v>
      </c>
      <c r="B3108" s="131" t="s">
        <v>6278</v>
      </c>
      <c r="C3108" s="117" t="s">
        <v>992</v>
      </c>
      <c r="D3108" s="116" t="s">
        <v>6091</v>
      </c>
      <c r="E3108" s="116" t="s">
        <v>3150</v>
      </c>
      <c r="F3108" s="116" t="s">
        <v>6276</v>
      </c>
      <c r="G3108" s="115" t="s">
        <v>6277</v>
      </c>
      <c r="H3108" s="118" t="s">
        <v>6232</v>
      </c>
      <c r="I3108" s="118" t="s">
        <v>2619</v>
      </c>
    </row>
    <row r="3109" spans="1:9" x14ac:dyDescent="0.2">
      <c r="A3109" s="117" t="s">
        <v>6247</v>
      </c>
      <c r="B3109" s="131" t="s">
        <v>6247</v>
      </c>
      <c r="C3109" s="117" t="s">
        <v>992</v>
      </c>
      <c r="D3109" s="116" t="s">
        <v>6091</v>
      </c>
      <c r="E3109" s="116" t="s">
        <v>3150</v>
      </c>
      <c r="F3109" s="116" t="s">
        <v>6245</v>
      </c>
      <c r="G3109" s="115" t="s">
        <v>6246</v>
      </c>
      <c r="H3109" s="118" t="s">
        <v>6232</v>
      </c>
      <c r="I3109" s="118" t="s">
        <v>2619</v>
      </c>
    </row>
    <row r="3110" spans="1:9" x14ac:dyDescent="0.2">
      <c r="A3110" s="117" t="s">
        <v>10764</v>
      </c>
      <c r="B3110" s="131" t="s">
        <v>10764</v>
      </c>
      <c r="C3110" s="117" t="s">
        <v>914</v>
      </c>
      <c r="D3110" s="116" t="s">
        <v>10754</v>
      </c>
      <c r="E3110" s="116" t="s">
        <v>3415</v>
      </c>
      <c r="F3110" s="116" t="s">
        <v>2669</v>
      </c>
      <c r="G3110" s="115" t="s">
        <v>10763</v>
      </c>
      <c r="H3110" s="118" t="s">
        <v>10756</v>
      </c>
      <c r="I3110" s="118" t="s">
        <v>2619</v>
      </c>
    </row>
    <row r="3111" spans="1:9" x14ac:dyDescent="0.2">
      <c r="A3111" s="117" t="s">
        <v>3039</v>
      </c>
      <c r="B3111" s="131" t="s">
        <v>3039</v>
      </c>
      <c r="C3111" s="117" t="s">
        <v>1368</v>
      </c>
      <c r="D3111" s="116" t="s">
        <v>3038</v>
      </c>
      <c r="E3111" s="116" t="s">
        <v>2614</v>
      </c>
      <c r="F3111" s="116" t="s">
        <v>2615</v>
      </c>
      <c r="G3111" s="115" t="s">
        <v>517</v>
      </c>
      <c r="H3111" s="118" t="s">
        <v>3040</v>
      </c>
      <c r="I3111" s="118" t="s">
        <v>2619</v>
      </c>
    </row>
    <row r="3112" spans="1:9" x14ac:dyDescent="0.2">
      <c r="A3112" s="117" t="s">
        <v>3042</v>
      </c>
      <c r="B3112" s="131" t="s">
        <v>3042</v>
      </c>
      <c r="C3112" s="117" t="s">
        <v>1368</v>
      </c>
      <c r="D3112" s="116" t="s">
        <v>3038</v>
      </c>
      <c r="E3112" s="116" t="s">
        <v>2614</v>
      </c>
      <c r="F3112" s="116" t="s">
        <v>2620</v>
      </c>
      <c r="G3112" s="115" t="s">
        <v>3041</v>
      </c>
      <c r="H3112" s="118" t="s">
        <v>3040</v>
      </c>
      <c r="I3112" s="118" t="s">
        <v>2619</v>
      </c>
    </row>
    <row r="3113" spans="1:9" x14ac:dyDescent="0.2">
      <c r="A3113" s="117" t="s">
        <v>8390</v>
      </c>
      <c r="B3113" s="131" t="s">
        <v>8390</v>
      </c>
      <c r="C3113" s="117" t="s">
        <v>1307</v>
      </c>
      <c r="D3113" s="116" t="s">
        <v>8386</v>
      </c>
      <c r="E3113" s="116" t="s">
        <v>2614</v>
      </c>
      <c r="F3113" s="116" t="s">
        <v>2620</v>
      </c>
      <c r="G3113" s="115" t="s">
        <v>8389</v>
      </c>
      <c r="H3113" s="118" t="s">
        <v>8388</v>
      </c>
      <c r="I3113" s="118" t="s">
        <v>2619</v>
      </c>
    </row>
    <row r="3114" spans="1:9" x14ac:dyDescent="0.2">
      <c r="A3114" s="117" t="s">
        <v>8392</v>
      </c>
      <c r="B3114" s="131" t="s">
        <v>8392</v>
      </c>
      <c r="C3114" s="117" t="s">
        <v>1307</v>
      </c>
      <c r="D3114" s="116" t="s">
        <v>8386</v>
      </c>
      <c r="E3114" s="116" t="s">
        <v>2614</v>
      </c>
      <c r="F3114" s="116" t="s">
        <v>2722</v>
      </c>
      <c r="G3114" s="115" t="s">
        <v>8391</v>
      </c>
      <c r="H3114" s="118" t="s">
        <v>8388</v>
      </c>
      <c r="I3114" s="118" t="s">
        <v>2619</v>
      </c>
    </row>
    <row r="3115" spans="1:9" x14ac:dyDescent="0.2">
      <c r="A3115" s="117" t="s">
        <v>4003</v>
      </c>
      <c r="B3115" s="131" t="s">
        <v>4003</v>
      </c>
      <c r="C3115" s="117" t="s">
        <v>1369</v>
      </c>
      <c r="D3115" s="116" t="s">
        <v>4002</v>
      </c>
      <c r="E3115" s="116" t="s">
        <v>3415</v>
      </c>
      <c r="F3115" s="116" t="s">
        <v>2615</v>
      </c>
      <c r="G3115" s="115" t="s">
        <v>518</v>
      </c>
      <c r="H3115" s="118" t="s">
        <v>4004</v>
      </c>
      <c r="I3115" s="118" t="s">
        <v>2619</v>
      </c>
    </row>
    <row r="3116" spans="1:9" x14ac:dyDescent="0.2">
      <c r="A3116" s="117" t="s">
        <v>9299</v>
      </c>
      <c r="B3116" s="131" t="s">
        <v>9299</v>
      </c>
      <c r="C3116" s="117" t="s">
        <v>1370</v>
      </c>
      <c r="D3116" s="116" t="s">
        <v>9293</v>
      </c>
      <c r="E3116" s="116" t="s">
        <v>2614</v>
      </c>
      <c r="F3116" s="116" t="s">
        <v>2623</v>
      </c>
      <c r="G3116" s="115" t="s">
        <v>9298</v>
      </c>
      <c r="I3116" s="118" t="s">
        <v>2619</v>
      </c>
    </row>
    <row r="3117" spans="1:9" x14ac:dyDescent="0.2">
      <c r="A3117" s="117" t="s">
        <v>9294</v>
      </c>
      <c r="B3117" s="131" t="s">
        <v>9294</v>
      </c>
      <c r="C3117" s="117" t="s">
        <v>1370</v>
      </c>
      <c r="D3117" s="116" t="s">
        <v>9293</v>
      </c>
      <c r="E3117" s="116" t="s">
        <v>2614</v>
      </c>
      <c r="F3117" s="116" t="s">
        <v>2615</v>
      </c>
      <c r="G3117" s="115" t="s">
        <v>519</v>
      </c>
      <c r="H3117" s="118" t="s">
        <v>9295</v>
      </c>
      <c r="I3117" s="118" t="s">
        <v>2619</v>
      </c>
    </row>
    <row r="3118" spans="1:9" x14ac:dyDescent="0.2">
      <c r="A3118" s="117" t="s">
        <v>9297</v>
      </c>
      <c r="B3118" s="131" t="s">
        <v>9297</v>
      </c>
      <c r="C3118" s="117" t="s">
        <v>1370</v>
      </c>
      <c r="D3118" s="116" t="s">
        <v>9293</v>
      </c>
      <c r="E3118" s="116" t="s">
        <v>2614</v>
      </c>
      <c r="F3118" s="116" t="s">
        <v>2620</v>
      </c>
      <c r="G3118" s="115" t="s">
        <v>9296</v>
      </c>
      <c r="H3118" s="118" t="s">
        <v>9295</v>
      </c>
      <c r="I3118" s="118" t="s">
        <v>2619</v>
      </c>
    </row>
    <row r="3119" spans="1:9" x14ac:dyDescent="0.2">
      <c r="A3119" s="117" t="s">
        <v>11502</v>
      </c>
      <c r="B3119" s="131" t="s">
        <v>11502</v>
      </c>
      <c r="C3119" s="117" t="s">
        <v>882</v>
      </c>
      <c r="D3119" s="116" t="s">
        <v>11484</v>
      </c>
      <c r="E3119" s="116" t="s">
        <v>2614</v>
      </c>
      <c r="F3119" s="116" t="s">
        <v>2734</v>
      </c>
      <c r="G3119" s="115" t="s">
        <v>11501</v>
      </c>
      <c r="H3119" s="118" t="s">
        <v>11486</v>
      </c>
      <c r="I3119" s="118" t="s">
        <v>2619</v>
      </c>
    </row>
    <row r="3120" spans="1:9" x14ac:dyDescent="0.2">
      <c r="A3120" s="117" t="s">
        <v>3070</v>
      </c>
      <c r="B3120" s="131" t="s">
        <v>3070</v>
      </c>
      <c r="C3120" s="117" t="s">
        <v>1371</v>
      </c>
      <c r="D3120" s="116" t="s">
        <v>3069</v>
      </c>
      <c r="E3120" s="116" t="s">
        <v>2614</v>
      </c>
      <c r="F3120" s="116" t="s">
        <v>2615</v>
      </c>
      <c r="G3120" s="115" t="s">
        <v>520</v>
      </c>
      <c r="H3120" s="118" t="s">
        <v>3071</v>
      </c>
      <c r="I3120" s="118" t="s">
        <v>2619</v>
      </c>
    </row>
    <row r="3121" spans="1:9" x14ac:dyDescent="0.2">
      <c r="A3121" s="117" t="s">
        <v>3073</v>
      </c>
      <c r="B3121" s="131" t="s">
        <v>3073</v>
      </c>
      <c r="C3121" s="117" t="s">
        <v>1371</v>
      </c>
      <c r="D3121" s="116" t="s">
        <v>3069</v>
      </c>
      <c r="E3121" s="116" t="s">
        <v>2614</v>
      </c>
      <c r="F3121" s="116" t="s">
        <v>2663</v>
      </c>
      <c r="G3121" s="115" t="s">
        <v>3072</v>
      </c>
      <c r="H3121" s="118" t="s">
        <v>3071</v>
      </c>
      <c r="I3121" s="118" t="s">
        <v>2619</v>
      </c>
    </row>
    <row r="3122" spans="1:9" x14ac:dyDescent="0.2">
      <c r="A3122" s="117" t="s">
        <v>3075</v>
      </c>
      <c r="B3122" s="131" t="s">
        <v>3075</v>
      </c>
      <c r="C3122" s="117" t="s">
        <v>1371</v>
      </c>
      <c r="D3122" s="116" t="s">
        <v>3069</v>
      </c>
      <c r="E3122" s="116" t="s">
        <v>2614</v>
      </c>
      <c r="F3122" s="116" t="s">
        <v>2638</v>
      </c>
      <c r="G3122" s="115" t="s">
        <v>3074</v>
      </c>
      <c r="H3122" s="118" t="s">
        <v>3071</v>
      </c>
      <c r="I3122" s="118" t="s">
        <v>2619</v>
      </c>
    </row>
    <row r="3123" spans="1:9" x14ac:dyDescent="0.2">
      <c r="A3123" s="117" t="s">
        <v>3083</v>
      </c>
      <c r="B3123" s="131" t="s">
        <v>3083</v>
      </c>
      <c r="C3123" s="117" t="s">
        <v>1371</v>
      </c>
      <c r="D3123" s="116" t="s">
        <v>3069</v>
      </c>
      <c r="E3123" s="116" t="s">
        <v>2614</v>
      </c>
      <c r="F3123" s="116" t="s">
        <v>2734</v>
      </c>
      <c r="G3123" s="115" t="s">
        <v>3082</v>
      </c>
      <c r="H3123" s="118" t="s">
        <v>3071</v>
      </c>
      <c r="I3123" s="118" t="s">
        <v>2619</v>
      </c>
    </row>
    <row r="3124" spans="1:9" x14ac:dyDescent="0.2">
      <c r="A3124" s="117" t="s">
        <v>3936</v>
      </c>
      <c r="B3124" s="131" t="s">
        <v>3936</v>
      </c>
      <c r="C3124" s="117" t="s">
        <v>1606</v>
      </c>
      <c r="D3124" s="116" t="s">
        <v>3914</v>
      </c>
      <c r="E3124" s="116" t="s">
        <v>3091</v>
      </c>
      <c r="F3124" s="116" t="s">
        <v>2708</v>
      </c>
      <c r="G3124" s="115" t="s">
        <v>3935</v>
      </c>
      <c r="H3124" s="118" t="s">
        <v>3937</v>
      </c>
      <c r="I3124" s="118" t="s">
        <v>2619</v>
      </c>
    </row>
    <row r="3125" spans="1:9" x14ac:dyDescent="0.2">
      <c r="A3125" s="117" t="s">
        <v>11469</v>
      </c>
      <c r="B3125" s="131" t="s">
        <v>11469</v>
      </c>
      <c r="C3125" s="117" t="s">
        <v>1372</v>
      </c>
      <c r="D3125" s="116" t="s">
        <v>11465</v>
      </c>
      <c r="E3125" s="116" t="s">
        <v>2614</v>
      </c>
      <c r="F3125" s="116" t="s">
        <v>2620</v>
      </c>
      <c r="G3125" s="115" t="s">
        <v>11468</v>
      </c>
      <c r="H3125" s="118" t="s">
        <v>11467</v>
      </c>
      <c r="I3125" s="118" t="s">
        <v>2619</v>
      </c>
    </row>
    <row r="3126" spans="1:9" x14ac:dyDescent="0.2">
      <c r="A3126" s="117" t="s">
        <v>11466</v>
      </c>
      <c r="B3126" s="131" t="s">
        <v>11466</v>
      </c>
      <c r="C3126" s="117" t="s">
        <v>1372</v>
      </c>
      <c r="D3126" s="116" t="s">
        <v>11465</v>
      </c>
      <c r="E3126" s="116" t="s">
        <v>2614</v>
      </c>
      <c r="F3126" s="116" t="s">
        <v>2615</v>
      </c>
      <c r="G3126" s="115" t="s">
        <v>521</v>
      </c>
      <c r="H3126" s="118" t="s">
        <v>11467</v>
      </c>
      <c r="I3126" s="118" t="s">
        <v>2619</v>
      </c>
    </row>
    <row r="3127" spans="1:9" x14ac:dyDescent="0.2">
      <c r="A3127" s="117" t="s">
        <v>5725</v>
      </c>
      <c r="B3127" s="131" t="s">
        <v>5725</v>
      </c>
      <c r="C3127" s="117" t="s">
        <v>1373</v>
      </c>
      <c r="D3127" s="116" t="s">
        <v>5721</v>
      </c>
      <c r="E3127" s="116" t="s">
        <v>2614</v>
      </c>
      <c r="F3127" s="116" t="s">
        <v>2620</v>
      </c>
      <c r="G3127" s="115" t="s">
        <v>5724</v>
      </c>
      <c r="H3127" s="118" t="s">
        <v>5723</v>
      </c>
      <c r="I3127" s="118" t="s">
        <v>2619</v>
      </c>
    </row>
    <row r="3128" spans="1:9" x14ac:dyDescent="0.2">
      <c r="A3128" s="117" t="s">
        <v>5722</v>
      </c>
      <c r="B3128" s="131" t="s">
        <v>5722</v>
      </c>
      <c r="C3128" s="117" t="s">
        <v>1373</v>
      </c>
      <c r="D3128" s="116" t="s">
        <v>5721</v>
      </c>
      <c r="E3128" s="116" t="s">
        <v>2614</v>
      </c>
      <c r="F3128" s="116" t="s">
        <v>2615</v>
      </c>
      <c r="G3128" s="115" t="s">
        <v>522</v>
      </c>
      <c r="H3128" s="118" t="s">
        <v>5723</v>
      </c>
      <c r="I3128" s="118" t="s">
        <v>2619</v>
      </c>
    </row>
    <row r="3129" spans="1:9" x14ac:dyDescent="0.2">
      <c r="A3129" s="117" t="s">
        <v>5727</v>
      </c>
      <c r="B3129" s="131" t="s">
        <v>5727</v>
      </c>
      <c r="C3129" s="117" t="s">
        <v>1373</v>
      </c>
      <c r="D3129" s="116" t="s">
        <v>5721</v>
      </c>
      <c r="E3129" s="116" t="s">
        <v>2614</v>
      </c>
      <c r="F3129" s="116" t="s">
        <v>2669</v>
      </c>
      <c r="G3129" s="115" t="s">
        <v>5726</v>
      </c>
      <c r="H3129" s="118" t="s">
        <v>5723</v>
      </c>
      <c r="I3129" s="118" t="s">
        <v>2619</v>
      </c>
    </row>
    <row r="3130" spans="1:9" x14ac:dyDescent="0.2">
      <c r="A3130" s="117" t="s">
        <v>2892</v>
      </c>
      <c r="B3130" s="131" t="s">
        <v>2892</v>
      </c>
      <c r="C3130" s="117" t="s">
        <v>1597</v>
      </c>
      <c r="D3130" s="116" t="s">
        <v>2879</v>
      </c>
      <c r="E3130" s="116" t="s">
        <v>2614</v>
      </c>
      <c r="F3130" s="116" t="s">
        <v>2641</v>
      </c>
      <c r="G3130" s="115" t="s">
        <v>2891</v>
      </c>
      <c r="H3130" s="118" t="s">
        <v>2885</v>
      </c>
      <c r="I3130" s="118" t="s">
        <v>2619</v>
      </c>
    </row>
    <row r="3131" spans="1:9" x14ac:dyDescent="0.2">
      <c r="A3131" s="117" t="s">
        <v>3043</v>
      </c>
      <c r="B3131" s="131" t="s">
        <v>3043</v>
      </c>
      <c r="C3131" s="117" t="s">
        <v>1368</v>
      </c>
      <c r="D3131" s="116" t="s">
        <v>3038</v>
      </c>
      <c r="E3131" s="116" t="s">
        <v>2614</v>
      </c>
      <c r="F3131" s="116" t="s">
        <v>2641</v>
      </c>
      <c r="G3131" s="115" t="s">
        <v>2891</v>
      </c>
      <c r="H3131" s="118" t="s">
        <v>3040</v>
      </c>
      <c r="I3131" s="118" t="s">
        <v>2619</v>
      </c>
    </row>
    <row r="3132" spans="1:9" x14ac:dyDescent="0.2">
      <c r="A3132" s="117" t="s">
        <v>4037</v>
      </c>
      <c r="B3132" s="131" t="s">
        <v>4037</v>
      </c>
      <c r="C3132" s="117" t="s">
        <v>1109</v>
      </c>
      <c r="D3132" s="116" t="s">
        <v>4032</v>
      </c>
      <c r="E3132" s="116" t="s">
        <v>3415</v>
      </c>
      <c r="F3132" s="116" t="s">
        <v>2641</v>
      </c>
      <c r="G3132" s="115" t="s">
        <v>2891</v>
      </c>
      <c r="H3132" s="118" t="s">
        <v>4034</v>
      </c>
      <c r="I3132" s="118" t="s">
        <v>2619</v>
      </c>
    </row>
    <row r="3133" spans="1:9" x14ac:dyDescent="0.2">
      <c r="A3133" s="117" t="s">
        <v>5490</v>
      </c>
      <c r="B3133" s="131" t="s">
        <v>5490</v>
      </c>
      <c r="C3133" s="117" t="s">
        <v>1296</v>
      </c>
      <c r="D3133" s="116" t="s">
        <v>5482</v>
      </c>
      <c r="E3133" s="116" t="s">
        <v>2614</v>
      </c>
      <c r="F3133" s="116" t="s">
        <v>2641</v>
      </c>
      <c r="G3133" s="115" t="s">
        <v>2891</v>
      </c>
      <c r="H3133" s="118" t="s">
        <v>5489</v>
      </c>
      <c r="I3133" s="118" t="s">
        <v>2619</v>
      </c>
    </row>
    <row r="3134" spans="1:9" x14ac:dyDescent="0.2">
      <c r="A3134" s="117" t="s">
        <v>8673</v>
      </c>
      <c r="B3134" s="131" t="s">
        <v>8673</v>
      </c>
      <c r="C3134" s="117" t="s">
        <v>1536</v>
      </c>
      <c r="D3134" s="116" t="s">
        <v>8666</v>
      </c>
      <c r="E3134" s="116" t="s">
        <v>3415</v>
      </c>
      <c r="F3134" s="116" t="s">
        <v>2818</v>
      </c>
      <c r="G3134" s="115" t="s">
        <v>2891</v>
      </c>
      <c r="H3134" s="118" t="s">
        <v>8668</v>
      </c>
      <c r="I3134" s="118" t="s">
        <v>2619</v>
      </c>
    </row>
    <row r="3135" spans="1:9" x14ac:dyDescent="0.2">
      <c r="A3135" s="117" t="s">
        <v>11130</v>
      </c>
      <c r="B3135" s="131" t="s">
        <v>11130</v>
      </c>
      <c r="C3135" s="117" t="s">
        <v>1647</v>
      </c>
      <c r="D3135" s="116" t="s">
        <v>11077</v>
      </c>
      <c r="E3135" s="116" t="s">
        <v>2614</v>
      </c>
      <c r="F3135" s="116" t="s">
        <v>2677</v>
      </c>
      <c r="G3135" s="115" t="s">
        <v>2891</v>
      </c>
      <c r="H3135" s="118" t="s">
        <v>11131</v>
      </c>
      <c r="I3135" s="118" t="s">
        <v>2619</v>
      </c>
    </row>
    <row r="3136" spans="1:9" x14ac:dyDescent="0.2">
      <c r="A3136" s="117" t="s">
        <v>12303</v>
      </c>
      <c r="B3136" s="131" t="s">
        <v>12303</v>
      </c>
      <c r="C3136" s="117" t="s">
        <v>1013</v>
      </c>
      <c r="D3136" s="116" t="s">
        <v>12283</v>
      </c>
      <c r="E3136" s="116" t="s">
        <v>3116</v>
      </c>
      <c r="F3136" s="116" t="s">
        <v>2734</v>
      </c>
      <c r="G3136" s="115" t="s">
        <v>2891</v>
      </c>
      <c r="H3136" s="118" t="s">
        <v>12304</v>
      </c>
      <c r="I3136" s="118" t="s">
        <v>2619</v>
      </c>
    </row>
    <row r="3137" spans="1:9" x14ac:dyDescent="0.2">
      <c r="A3137" s="117" t="s">
        <v>3709</v>
      </c>
      <c r="B3137" s="131" t="s">
        <v>3709</v>
      </c>
      <c r="C3137" s="117" t="s">
        <v>14371</v>
      </c>
      <c r="D3137" s="116" t="s">
        <v>3693</v>
      </c>
      <c r="E3137" s="116" t="s">
        <v>3116</v>
      </c>
      <c r="F3137" s="116" t="s">
        <v>2644</v>
      </c>
      <c r="G3137" s="115" t="s">
        <v>3708</v>
      </c>
      <c r="H3137" s="118" t="s">
        <v>3696</v>
      </c>
      <c r="I3137" s="118" t="s">
        <v>2619</v>
      </c>
    </row>
    <row r="3138" spans="1:9" x14ac:dyDescent="0.2">
      <c r="A3138" s="117" t="s">
        <v>8135</v>
      </c>
      <c r="B3138" s="131" t="s">
        <v>8135</v>
      </c>
      <c r="C3138" s="117" t="s">
        <v>1594</v>
      </c>
      <c r="D3138" s="116" t="s">
        <v>8128</v>
      </c>
      <c r="E3138" s="116" t="s">
        <v>2614</v>
      </c>
      <c r="F3138" s="116" t="s">
        <v>2669</v>
      </c>
      <c r="G3138" s="115" t="s">
        <v>3708</v>
      </c>
      <c r="H3138" s="118" t="s">
        <v>8130</v>
      </c>
      <c r="I3138" s="118" t="s">
        <v>2619</v>
      </c>
    </row>
    <row r="3139" spans="1:9" x14ac:dyDescent="0.2">
      <c r="A3139" s="117" t="s">
        <v>12160</v>
      </c>
      <c r="B3139" s="131" t="s">
        <v>12160</v>
      </c>
      <c r="C3139" s="117" t="s">
        <v>854</v>
      </c>
      <c r="D3139" s="116" t="s">
        <v>12135</v>
      </c>
      <c r="E3139" s="116" t="s">
        <v>2614</v>
      </c>
      <c r="F3139" s="116" t="s">
        <v>3630</v>
      </c>
      <c r="G3139" s="115" t="s">
        <v>3708</v>
      </c>
      <c r="H3139" s="118" t="s">
        <v>12161</v>
      </c>
      <c r="I3139" s="118" t="s">
        <v>2619</v>
      </c>
    </row>
    <row r="3140" spans="1:9" x14ac:dyDescent="0.2">
      <c r="A3140" s="117" t="s">
        <v>11867</v>
      </c>
      <c r="B3140" s="131" t="s">
        <v>11867</v>
      </c>
      <c r="C3140" s="117" t="s">
        <v>1374</v>
      </c>
      <c r="D3140" s="116" t="s">
        <v>11866</v>
      </c>
      <c r="E3140" s="116" t="s">
        <v>2614</v>
      </c>
      <c r="F3140" s="116" t="s">
        <v>2615</v>
      </c>
      <c r="G3140" s="115" t="s">
        <v>523</v>
      </c>
      <c r="H3140" s="118" t="s">
        <v>11868</v>
      </c>
      <c r="I3140" s="118" t="s">
        <v>2619</v>
      </c>
    </row>
    <row r="3141" spans="1:9" x14ac:dyDescent="0.2">
      <c r="A3141" s="117" t="s">
        <v>11872</v>
      </c>
      <c r="B3141" s="131" t="s">
        <v>11872</v>
      </c>
      <c r="C3141" s="117" t="s">
        <v>1374</v>
      </c>
      <c r="D3141" s="116" t="s">
        <v>11866</v>
      </c>
      <c r="E3141" s="116" t="s">
        <v>2614</v>
      </c>
      <c r="F3141" s="116" t="s">
        <v>2623</v>
      </c>
      <c r="G3141" s="115" t="s">
        <v>11871</v>
      </c>
      <c r="H3141" s="118" t="s">
        <v>11868</v>
      </c>
      <c r="I3141" s="118" t="s">
        <v>2619</v>
      </c>
    </row>
    <row r="3142" spans="1:9" x14ac:dyDescent="0.2">
      <c r="A3142" s="117" t="s">
        <v>11870</v>
      </c>
      <c r="B3142" s="131" t="s">
        <v>11870</v>
      </c>
      <c r="C3142" s="117" t="s">
        <v>1374</v>
      </c>
      <c r="D3142" s="116" t="s">
        <v>11866</v>
      </c>
      <c r="E3142" s="116" t="s">
        <v>2614</v>
      </c>
      <c r="F3142" s="116" t="s">
        <v>2620</v>
      </c>
      <c r="G3142" s="115" t="s">
        <v>11869</v>
      </c>
      <c r="H3142" s="118" t="s">
        <v>11868</v>
      </c>
      <c r="I3142" s="118" t="s">
        <v>2619</v>
      </c>
    </row>
    <row r="3143" spans="1:9" x14ac:dyDescent="0.2">
      <c r="A3143" s="117" t="s">
        <v>8142</v>
      </c>
      <c r="B3143" s="131" t="s">
        <v>8142</v>
      </c>
      <c r="C3143" s="117" t="s">
        <v>1594</v>
      </c>
      <c r="D3143" s="116" t="s">
        <v>8128</v>
      </c>
      <c r="E3143" s="116" t="s">
        <v>2614</v>
      </c>
      <c r="F3143" s="116" t="s">
        <v>2644</v>
      </c>
      <c r="G3143" s="115" t="s">
        <v>8141</v>
      </c>
      <c r="H3143" s="118" t="s">
        <v>8130</v>
      </c>
      <c r="I3143" s="118" t="s">
        <v>2619</v>
      </c>
    </row>
    <row r="3144" spans="1:9" x14ac:dyDescent="0.2">
      <c r="A3144" s="117" t="s">
        <v>2780</v>
      </c>
      <c r="B3144" s="131" t="s">
        <v>2780</v>
      </c>
      <c r="C3144" s="117" t="s">
        <v>1208</v>
      </c>
      <c r="D3144" s="116" t="s">
        <v>2762</v>
      </c>
      <c r="E3144" s="116" t="s">
        <v>2660</v>
      </c>
      <c r="F3144" s="116" t="s">
        <v>2644</v>
      </c>
      <c r="G3144" s="115" t="s">
        <v>2779</v>
      </c>
      <c r="H3144" s="118" t="s">
        <v>2764</v>
      </c>
      <c r="I3144" s="118" t="s">
        <v>2619</v>
      </c>
    </row>
    <row r="3145" spans="1:9" x14ac:dyDescent="0.2">
      <c r="A3145" s="117" t="s">
        <v>6498</v>
      </c>
      <c r="B3145" s="131" t="s">
        <v>6498</v>
      </c>
      <c r="C3145" s="117" t="s">
        <v>992</v>
      </c>
      <c r="D3145" s="116" t="s">
        <v>6091</v>
      </c>
      <c r="E3145" s="116" t="s">
        <v>3150</v>
      </c>
      <c r="F3145" s="116" t="s">
        <v>6496</v>
      </c>
      <c r="G3145" s="115" t="s">
        <v>6497</v>
      </c>
      <c r="H3145" s="118" t="s">
        <v>6285</v>
      </c>
      <c r="I3145" s="118" t="s">
        <v>2619</v>
      </c>
    </row>
    <row r="3146" spans="1:9" x14ac:dyDescent="0.2">
      <c r="A3146" s="117" t="s">
        <v>6284</v>
      </c>
      <c r="B3146" s="131" t="s">
        <v>6284</v>
      </c>
      <c r="C3146" s="117" t="s">
        <v>992</v>
      </c>
      <c r="D3146" s="116" t="s">
        <v>6091</v>
      </c>
      <c r="E3146" s="116" t="s">
        <v>3150</v>
      </c>
      <c r="F3146" s="116" t="s">
        <v>6282</v>
      </c>
      <c r="G3146" s="115" t="s">
        <v>6283</v>
      </c>
      <c r="H3146" s="118" t="s">
        <v>6285</v>
      </c>
      <c r="I3146" s="118" t="s">
        <v>2619</v>
      </c>
    </row>
    <row r="3147" spans="1:9" x14ac:dyDescent="0.2">
      <c r="A3147" s="117" t="s">
        <v>11969</v>
      </c>
      <c r="B3147" s="131" t="s">
        <v>11969</v>
      </c>
      <c r="C3147" s="117" t="s">
        <v>1375</v>
      </c>
      <c r="D3147" s="116" t="s">
        <v>11968</v>
      </c>
      <c r="E3147" s="116" t="s">
        <v>2614</v>
      </c>
      <c r="F3147" s="116" t="s">
        <v>2615</v>
      </c>
      <c r="G3147" s="115" t="s">
        <v>524</v>
      </c>
      <c r="H3147" s="118" t="s">
        <v>11970</v>
      </c>
      <c r="I3147" s="118" t="s">
        <v>2619</v>
      </c>
    </row>
    <row r="3148" spans="1:9" x14ac:dyDescent="0.2">
      <c r="A3148" s="117" t="s">
        <v>11979</v>
      </c>
      <c r="B3148" s="131" t="s">
        <v>11979</v>
      </c>
      <c r="C3148" s="117" t="s">
        <v>1375</v>
      </c>
      <c r="D3148" s="116" t="s">
        <v>11968</v>
      </c>
      <c r="E3148" s="116" t="s">
        <v>2614</v>
      </c>
      <c r="F3148" s="116" t="s">
        <v>2623</v>
      </c>
      <c r="G3148" s="115" t="s">
        <v>11978</v>
      </c>
      <c r="I3148" s="118" t="s">
        <v>2619</v>
      </c>
    </row>
    <row r="3149" spans="1:9" x14ac:dyDescent="0.2">
      <c r="A3149" s="117" t="s">
        <v>11972</v>
      </c>
      <c r="B3149" s="131" t="s">
        <v>11972</v>
      </c>
      <c r="C3149" s="117" t="s">
        <v>1375</v>
      </c>
      <c r="D3149" s="116" t="s">
        <v>11968</v>
      </c>
      <c r="E3149" s="116" t="s">
        <v>2614</v>
      </c>
      <c r="F3149" s="116" t="s">
        <v>2620</v>
      </c>
      <c r="G3149" s="115" t="s">
        <v>11971</v>
      </c>
      <c r="H3149" s="118" t="s">
        <v>11970</v>
      </c>
      <c r="I3149" s="118" t="s">
        <v>2619</v>
      </c>
    </row>
    <row r="3150" spans="1:9" x14ac:dyDescent="0.2">
      <c r="A3150" s="117" t="s">
        <v>11976</v>
      </c>
      <c r="B3150" s="131" t="s">
        <v>11976</v>
      </c>
      <c r="C3150" s="117" t="s">
        <v>1375</v>
      </c>
      <c r="D3150" s="116" t="s">
        <v>11968</v>
      </c>
      <c r="E3150" s="116" t="s">
        <v>2614</v>
      </c>
      <c r="F3150" s="116" t="s">
        <v>2716</v>
      </c>
      <c r="G3150" s="115" t="s">
        <v>11975</v>
      </c>
      <c r="H3150" s="118" t="s">
        <v>11977</v>
      </c>
      <c r="I3150" s="118" t="s">
        <v>2619</v>
      </c>
    </row>
    <row r="3151" spans="1:9" x14ac:dyDescent="0.2">
      <c r="A3151" s="117" t="s">
        <v>11974</v>
      </c>
      <c r="B3151" s="131" t="s">
        <v>11974</v>
      </c>
      <c r="C3151" s="117" t="s">
        <v>1375</v>
      </c>
      <c r="D3151" s="116" t="s">
        <v>11968</v>
      </c>
      <c r="E3151" s="116" t="s">
        <v>2614</v>
      </c>
      <c r="F3151" s="116" t="s">
        <v>2638</v>
      </c>
      <c r="G3151" s="115" t="s">
        <v>11973</v>
      </c>
      <c r="H3151" s="118" t="s">
        <v>11970</v>
      </c>
      <c r="I3151" s="118" t="s">
        <v>2619</v>
      </c>
    </row>
    <row r="3152" spans="1:9" x14ac:dyDescent="0.2">
      <c r="A3152" s="117" t="s">
        <v>4487</v>
      </c>
      <c r="B3152" s="131" t="s">
        <v>4487</v>
      </c>
      <c r="C3152" s="117" t="s">
        <v>1376</v>
      </c>
      <c r="D3152" s="116" t="s">
        <v>4486</v>
      </c>
      <c r="E3152" s="116" t="s">
        <v>3415</v>
      </c>
      <c r="F3152" s="116" t="s">
        <v>2615</v>
      </c>
      <c r="G3152" s="115" t="s">
        <v>525</v>
      </c>
      <c r="H3152" s="118" t="s">
        <v>4488</v>
      </c>
      <c r="I3152" s="118" t="s">
        <v>2619</v>
      </c>
    </row>
    <row r="3153" spans="1:9" x14ac:dyDescent="0.2">
      <c r="A3153" s="117" t="s">
        <v>10942</v>
      </c>
      <c r="B3153" s="131" t="s">
        <v>10942</v>
      </c>
      <c r="C3153" s="117" t="s">
        <v>1676</v>
      </c>
      <c r="D3153" s="116" t="s">
        <v>10938</v>
      </c>
      <c r="E3153" s="116" t="s">
        <v>3415</v>
      </c>
      <c r="F3153" s="116" t="s">
        <v>2666</v>
      </c>
      <c r="G3153" s="115" t="s">
        <v>10941</v>
      </c>
      <c r="H3153" s="118" t="s">
        <v>10940</v>
      </c>
      <c r="I3153" s="118" t="s">
        <v>2619</v>
      </c>
    </row>
    <row r="3154" spans="1:9" x14ac:dyDescent="0.2">
      <c r="A3154" s="117" t="s">
        <v>13865</v>
      </c>
      <c r="B3154" s="131" t="s">
        <v>13865</v>
      </c>
      <c r="C3154" s="117" t="s">
        <v>1024</v>
      </c>
      <c r="D3154" s="116" t="s">
        <v>13858</v>
      </c>
      <c r="E3154" s="116" t="s">
        <v>2913</v>
      </c>
      <c r="F3154" s="116" t="s">
        <v>3587</v>
      </c>
      <c r="G3154" s="115" t="s">
        <v>13864</v>
      </c>
      <c r="H3154" s="118" t="s">
        <v>13866</v>
      </c>
      <c r="I3154" s="118" t="s">
        <v>2619</v>
      </c>
    </row>
    <row r="3155" spans="1:9" x14ac:dyDescent="0.2">
      <c r="A3155" s="117" t="s">
        <v>7914</v>
      </c>
      <c r="B3155" s="131" t="s">
        <v>7914</v>
      </c>
      <c r="C3155" s="117" t="s">
        <v>992</v>
      </c>
      <c r="D3155" s="116" t="s">
        <v>6091</v>
      </c>
      <c r="E3155" s="116" t="s">
        <v>3150</v>
      </c>
      <c r="F3155" s="116" t="s">
        <v>7912</v>
      </c>
      <c r="G3155" s="115" t="s">
        <v>7913</v>
      </c>
      <c r="H3155" s="118" t="s">
        <v>6097</v>
      </c>
      <c r="I3155" s="118" t="s">
        <v>2619</v>
      </c>
    </row>
    <row r="3156" spans="1:9" x14ac:dyDescent="0.2">
      <c r="A3156" s="117" t="s">
        <v>11318</v>
      </c>
      <c r="B3156" s="131" t="s">
        <v>11318</v>
      </c>
      <c r="C3156" s="117" t="s">
        <v>1377</v>
      </c>
      <c r="D3156" s="116" t="s">
        <v>11317</v>
      </c>
      <c r="E3156" s="116" t="s">
        <v>3415</v>
      </c>
      <c r="F3156" s="116" t="s">
        <v>2615</v>
      </c>
      <c r="G3156" s="115" t="s">
        <v>526</v>
      </c>
      <c r="H3156" s="118" t="s">
        <v>11319</v>
      </c>
      <c r="I3156" s="118" t="s">
        <v>2619</v>
      </c>
    </row>
    <row r="3157" spans="1:9" x14ac:dyDescent="0.2">
      <c r="A3157" s="117" t="s">
        <v>9269</v>
      </c>
      <c r="B3157" s="131" t="s">
        <v>9269</v>
      </c>
      <c r="C3157" s="117" t="s">
        <v>1088</v>
      </c>
      <c r="D3157" s="116" t="s">
        <v>9263</v>
      </c>
      <c r="E3157" s="116" t="s">
        <v>3116</v>
      </c>
      <c r="F3157" s="116" t="s">
        <v>2623</v>
      </c>
      <c r="G3157" s="115" t="s">
        <v>9268</v>
      </c>
      <c r="H3157" s="118" t="s">
        <v>9265</v>
      </c>
      <c r="I3157" s="118" t="s">
        <v>2619</v>
      </c>
    </row>
    <row r="3158" spans="1:9" x14ac:dyDescent="0.2">
      <c r="A3158" s="117" t="s">
        <v>9482</v>
      </c>
      <c r="B3158" s="131" t="s">
        <v>9482</v>
      </c>
      <c r="C3158" s="117" t="s">
        <v>1172</v>
      </c>
      <c r="D3158" s="116" t="s">
        <v>9474</v>
      </c>
      <c r="E3158" s="116" t="s">
        <v>2614</v>
      </c>
      <c r="F3158" s="116" t="s">
        <v>2644</v>
      </c>
      <c r="G3158" s="115" t="s">
        <v>9481</v>
      </c>
      <c r="H3158" s="118" t="s">
        <v>9476</v>
      </c>
      <c r="I3158" s="118" t="s">
        <v>2619</v>
      </c>
    </row>
    <row r="3159" spans="1:9" x14ac:dyDescent="0.2">
      <c r="A3159" s="117" t="s">
        <v>5883</v>
      </c>
      <c r="B3159" s="131" t="s">
        <v>5883</v>
      </c>
      <c r="C3159" s="117" t="s">
        <v>1378</v>
      </c>
      <c r="D3159" s="116" t="s">
        <v>5879</v>
      </c>
      <c r="E3159" s="116" t="s">
        <v>3415</v>
      </c>
      <c r="F3159" s="116" t="s">
        <v>2716</v>
      </c>
      <c r="G3159" s="115" t="s">
        <v>5882</v>
      </c>
      <c r="H3159" s="118" t="s">
        <v>5881</v>
      </c>
      <c r="I3159" s="118" t="s">
        <v>2619</v>
      </c>
    </row>
    <row r="3160" spans="1:9" x14ac:dyDescent="0.2">
      <c r="A3160" s="117" t="s">
        <v>5880</v>
      </c>
      <c r="B3160" s="131" t="s">
        <v>5880</v>
      </c>
      <c r="C3160" s="117" t="s">
        <v>1378</v>
      </c>
      <c r="D3160" s="116" t="s">
        <v>5879</v>
      </c>
      <c r="E3160" s="116" t="s">
        <v>3415</v>
      </c>
      <c r="F3160" s="116" t="s">
        <v>2615</v>
      </c>
      <c r="G3160" s="115" t="s">
        <v>527</v>
      </c>
      <c r="H3160" s="118" t="s">
        <v>5881</v>
      </c>
      <c r="I3160" s="118" t="s">
        <v>2619</v>
      </c>
    </row>
    <row r="3161" spans="1:9" x14ac:dyDescent="0.2">
      <c r="A3161" s="117" t="s">
        <v>5569</v>
      </c>
      <c r="B3161" s="131" t="s">
        <v>5569</v>
      </c>
      <c r="C3161" s="117" t="s">
        <v>1616</v>
      </c>
      <c r="D3161" s="116" t="s">
        <v>5561</v>
      </c>
      <c r="E3161" s="116" t="s">
        <v>2614</v>
      </c>
      <c r="F3161" s="116" t="s">
        <v>2623</v>
      </c>
      <c r="G3161" s="115" t="s">
        <v>5568</v>
      </c>
      <c r="H3161" s="118" t="s">
        <v>5563</v>
      </c>
      <c r="I3161" s="118" t="s">
        <v>2619</v>
      </c>
    </row>
    <row r="3162" spans="1:9" x14ac:dyDescent="0.2">
      <c r="A3162" s="117" t="s">
        <v>9271</v>
      </c>
      <c r="B3162" s="131" t="s">
        <v>9271</v>
      </c>
      <c r="C3162" s="117" t="s">
        <v>1379</v>
      </c>
      <c r="D3162" s="116" t="s">
        <v>9270</v>
      </c>
      <c r="E3162" s="116" t="s">
        <v>2614</v>
      </c>
      <c r="F3162" s="116" t="s">
        <v>2615</v>
      </c>
      <c r="G3162" s="115" t="s">
        <v>528</v>
      </c>
      <c r="H3162" s="118" t="s">
        <v>9272</v>
      </c>
      <c r="I3162" s="118" t="s">
        <v>2619</v>
      </c>
    </row>
    <row r="3163" spans="1:9" x14ac:dyDescent="0.2">
      <c r="A3163" s="117" t="s">
        <v>3459</v>
      </c>
      <c r="B3163" s="131" t="s">
        <v>3459</v>
      </c>
      <c r="C3163" s="117" t="s">
        <v>1380</v>
      </c>
      <c r="D3163" s="116" t="s">
        <v>3458</v>
      </c>
      <c r="E3163" s="116" t="s">
        <v>3415</v>
      </c>
      <c r="F3163" s="116" t="s">
        <v>2615</v>
      </c>
      <c r="G3163" s="115" t="s">
        <v>529</v>
      </c>
      <c r="H3163" s="118" t="s">
        <v>3460</v>
      </c>
      <c r="I3163" s="118" t="s">
        <v>2619</v>
      </c>
    </row>
    <row r="3164" spans="1:9" x14ac:dyDescent="0.2">
      <c r="A3164" s="117" t="s">
        <v>3472</v>
      </c>
      <c r="B3164" s="131" t="s">
        <v>3472</v>
      </c>
      <c r="C3164" s="117" t="s">
        <v>1381</v>
      </c>
      <c r="D3164" s="116" t="s">
        <v>3467</v>
      </c>
      <c r="E3164" s="116" t="s">
        <v>3415</v>
      </c>
      <c r="F3164" s="116" t="s">
        <v>3470</v>
      </c>
      <c r="G3164" s="115" t="s">
        <v>3471</v>
      </c>
      <c r="H3164" s="118" t="s">
        <v>3469</v>
      </c>
      <c r="I3164" s="118" t="s">
        <v>2619</v>
      </c>
    </row>
    <row r="3165" spans="1:9" x14ac:dyDescent="0.2">
      <c r="A3165" s="117" t="s">
        <v>11669</v>
      </c>
      <c r="B3165" s="131" t="s">
        <v>11669</v>
      </c>
      <c r="C3165" s="117" t="s">
        <v>1309</v>
      </c>
      <c r="D3165" s="116" t="s">
        <v>11665</v>
      </c>
      <c r="E3165" s="116" t="s">
        <v>3116</v>
      </c>
      <c r="F3165" s="116" t="s">
        <v>2694</v>
      </c>
      <c r="G3165" s="115" t="s">
        <v>11668</v>
      </c>
      <c r="H3165" s="118" t="s">
        <v>11667</v>
      </c>
      <c r="I3165" s="118" t="s">
        <v>2619</v>
      </c>
    </row>
    <row r="3166" spans="1:9" x14ac:dyDescent="0.2">
      <c r="A3166" s="117" t="s">
        <v>3468</v>
      </c>
      <c r="B3166" s="131" t="s">
        <v>3468</v>
      </c>
      <c r="C3166" s="117" t="s">
        <v>1381</v>
      </c>
      <c r="D3166" s="116" t="s">
        <v>3467</v>
      </c>
      <c r="E3166" s="116" t="s">
        <v>3415</v>
      </c>
      <c r="F3166" s="116" t="s">
        <v>2615</v>
      </c>
      <c r="G3166" s="115" t="s">
        <v>530</v>
      </c>
      <c r="H3166" s="118" t="s">
        <v>3469</v>
      </c>
      <c r="I3166" s="118" t="s">
        <v>2619</v>
      </c>
    </row>
    <row r="3167" spans="1:9" x14ac:dyDescent="0.2">
      <c r="A3167" s="117" t="s">
        <v>3491</v>
      </c>
      <c r="B3167" s="131" t="s">
        <v>3491</v>
      </c>
      <c r="C3167" s="117" t="s">
        <v>1382</v>
      </c>
      <c r="D3167" s="116" t="s">
        <v>3490</v>
      </c>
      <c r="E3167" s="116" t="s">
        <v>3415</v>
      </c>
      <c r="F3167" s="116" t="s">
        <v>2615</v>
      </c>
      <c r="G3167" s="115" t="s">
        <v>531</v>
      </c>
      <c r="H3167" s="118" t="s">
        <v>3492</v>
      </c>
      <c r="I3167" s="118" t="s">
        <v>2619</v>
      </c>
    </row>
    <row r="3168" spans="1:9" x14ac:dyDescent="0.2">
      <c r="A3168" s="117" t="s">
        <v>13875</v>
      </c>
      <c r="B3168" s="131" t="s">
        <v>13875</v>
      </c>
      <c r="C3168" s="117" t="s">
        <v>1024</v>
      </c>
      <c r="D3168" s="116" t="s">
        <v>13858</v>
      </c>
      <c r="E3168" s="116" t="s">
        <v>2913</v>
      </c>
      <c r="F3168" s="116" t="s">
        <v>3106</v>
      </c>
      <c r="G3168" s="115" t="s">
        <v>13874</v>
      </c>
      <c r="H3168" s="118" t="s">
        <v>13876</v>
      </c>
      <c r="I3168" s="118" t="s">
        <v>2619</v>
      </c>
    </row>
    <row r="3169" spans="1:9" x14ac:dyDescent="0.2">
      <c r="A3169" s="117" t="s">
        <v>4545</v>
      </c>
      <c r="B3169" s="131" t="s">
        <v>4545</v>
      </c>
      <c r="C3169" s="117" t="s">
        <v>1085</v>
      </c>
      <c r="D3169" s="116" t="s">
        <v>4539</v>
      </c>
      <c r="E3169" s="116" t="s">
        <v>3415</v>
      </c>
      <c r="F3169" s="116" t="s">
        <v>2623</v>
      </c>
      <c r="G3169" s="115" t="s">
        <v>4544</v>
      </c>
      <c r="H3169" s="118" t="s">
        <v>4541</v>
      </c>
      <c r="I3169" s="118" t="s">
        <v>2619</v>
      </c>
    </row>
    <row r="3170" spans="1:9" x14ac:dyDescent="0.2">
      <c r="A3170" s="117" t="s">
        <v>12927</v>
      </c>
      <c r="B3170" s="131" t="s">
        <v>12927</v>
      </c>
      <c r="C3170" s="117" t="s">
        <v>1549</v>
      </c>
      <c r="D3170" s="116" t="s">
        <v>12923</v>
      </c>
      <c r="E3170" s="116" t="s">
        <v>3415</v>
      </c>
      <c r="F3170" s="116" t="s">
        <v>2638</v>
      </c>
      <c r="G3170" s="115" t="s">
        <v>12926</v>
      </c>
      <c r="H3170" s="118" t="s">
        <v>12925</v>
      </c>
      <c r="I3170" s="118" t="s">
        <v>2619</v>
      </c>
    </row>
    <row r="3171" spans="1:9" x14ac:dyDescent="0.2">
      <c r="A3171" s="117" t="s">
        <v>3488</v>
      </c>
      <c r="B3171" s="131" t="s">
        <v>3488</v>
      </c>
      <c r="C3171" s="117" t="s">
        <v>1593</v>
      </c>
      <c r="D3171" s="116" t="s">
        <v>3479</v>
      </c>
      <c r="E3171" s="116" t="s">
        <v>3415</v>
      </c>
      <c r="F3171" s="116" t="s">
        <v>3022</v>
      </c>
      <c r="G3171" s="115" t="s">
        <v>3487</v>
      </c>
      <c r="H3171" s="118" t="s">
        <v>3489</v>
      </c>
      <c r="I3171" s="118" t="s">
        <v>2619</v>
      </c>
    </row>
    <row r="3172" spans="1:9" x14ac:dyDescent="0.2">
      <c r="A3172" s="117" t="s">
        <v>6434</v>
      </c>
      <c r="B3172" s="131" t="s">
        <v>6434</v>
      </c>
      <c r="C3172" s="117" t="s">
        <v>992</v>
      </c>
      <c r="D3172" s="116" t="s">
        <v>6091</v>
      </c>
      <c r="E3172" s="116" t="s">
        <v>3150</v>
      </c>
      <c r="F3172" s="116" t="s">
        <v>6432</v>
      </c>
      <c r="G3172" s="115" t="s">
        <v>6433</v>
      </c>
      <c r="H3172" s="118" t="s">
        <v>6097</v>
      </c>
      <c r="I3172" s="118" t="s">
        <v>2619</v>
      </c>
    </row>
    <row r="3173" spans="1:9" x14ac:dyDescent="0.2">
      <c r="A3173" s="117" t="s">
        <v>4063</v>
      </c>
      <c r="B3173" s="131" t="s">
        <v>4063</v>
      </c>
      <c r="C3173" s="117" t="s">
        <v>900</v>
      </c>
      <c r="D3173" s="116" t="s">
        <v>4057</v>
      </c>
      <c r="E3173" s="116" t="s">
        <v>3415</v>
      </c>
      <c r="F3173" s="116" t="s">
        <v>3164</v>
      </c>
      <c r="G3173" s="115" t="s">
        <v>4062</v>
      </c>
      <c r="H3173" s="118" t="s">
        <v>4059</v>
      </c>
      <c r="I3173" s="118" t="s">
        <v>2619</v>
      </c>
    </row>
    <row r="3174" spans="1:9" x14ac:dyDescent="0.2">
      <c r="A3174" s="117" t="s">
        <v>11559</v>
      </c>
      <c r="B3174" s="131" t="s">
        <v>11559</v>
      </c>
      <c r="C3174" s="117" t="s">
        <v>1586</v>
      </c>
      <c r="D3174" s="116" t="s">
        <v>11555</v>
      </c>
      <c r="E3174" s="116" t="s">
        <v>3415</v>
      </c>
      <c r="F3174" s="116" t="s">
        <v>2886</v>
      </c>
      <c r="G3174" s="115" t="s">
        <v>11558</v>
      </c>
      <c r="H3174" s="118" t="s">
        <v>11560</v>
      </c>
      <c r="I3174" s="118" t="s">
        <v>2619</v>
      </c>
    </row>
    <row r="3175" spans="1:9" x14ac:dyDescent="0.2">
      <c r="A3175" s="117" t="s">
        <v>12789</v>
      </c>
      <c r="B3175" s="131" t="s">
        <v>12789</v>
      </c>
      <c r="C3175" s="117" t="s">
        <v>1433</v>
      </c>
      <c r="D3175" s="116" t="s">
        <v>12740</v>
      </c>
      <c r="E3175" s="116" t="s">
        <v>3150</v>
      </c>
      <c r="F3175" s="116" t="s">
        <v>10316</v>
      </c>
      <c r="G3175" s="115" t="s">
        <v>12788</v>
      </c>
      <c r="H3175" s="118" t="s">
        <v>12742</v>
      </c>
      <c r="I3175" s="118" t="s">
        <v>2619</v>
      </c>
    </row>
    <row r="3176" spans="1:9" x14ac:dyDescent="0.2">
      <c r="A3176" s="117" t="s">
        <v>8422</v>
      </c>
      <c r="B3176" s="131" t="s">
        <v>8422</v>
      </c>
      <c r="C3176" s="117" t="s">
        <v>1307</v>
      </c>
      <c r="D3176" s="116" t="s">
        <v>8386</v>
      </c>
      <c r="E3176" s="116" t="s">
        <v>2614</v>
      </c>
      <c r="F3176" s="116" t="s">
        <v>3717</v>
      </c>
      <c r="G3176" s="115" t="s">
        <v>8421</v>
      </c>
      <c r="H3176" s="118" t="s">
        <v>8388</v>
      </c>
      <c r="I3176" s="118" t="s">
        <v>2619</v>
      </c>
    </row>
    <row r="3177" spans="1:9" x14ac:dyDescent="0.2">
      <c r="A3177" s="117" t="s">
        <v>6410</v>
      </c>
      <c r="B3177" s="131" t="s">
        <v>6410</v>
      </c>
      <c r="C3177" s="117" t="s">
        <v>992</v>
      </c>
      <c r="D3177" s="116" t="s">
        <v>6091</v>
      </c>
      <c r="E3177" s="116" t="s">
        <v>3150</v>
      </c>
      <c r="F3177" s="116" t="s">
        <v>6408</v>
      </c>
      <c r="G3177" s="115" t="s">
        <v>6409</v>
      </c>
      <c r="H3177" s="118" t="s">
        <v>6097</v>
      </c>
      <c r="I3177" s="118" t="s">
        <v>2619</v>
      </c>
    </row>
    <row r="3178" spans="1:9" x14ac:dyDescent="0.2">
      <c r="A3178" s="117" t="s">
        <v>9965</v>
      </c>
      <c r="B3178" s="131" t="s">
        <v>9965</v>
      </c>
      <c r="C3178" s="117" t="s">
        <v>1124</v>
      </c>
      <c r="D3178" s="116" t="s">
        <v>9955</v>
      </c>
      <c r="E3178" s="116" t="s">
        <v>2614</v>
      </c>
      <c r="F3178" s="116" t="s">
        <v>2669</v>
      </c>
      <c r="G3178" s="115" t="s">
        <v>9964</v>
      </c>
      <c r="H3178" s="118" t="s">
        <v>9957</v>
      </c>
      <c r="I3178" s="118" t="s">
        <v>2619</v>
      </c>
    </row>
    <row r="3179" spans="1:9" x14ac:dyDescent="0.2">
      <c r="A3179" s="117" t="s">
        <v>8002</v>
      </c>
      <c r="B3179" s="131" t="s">
        <v>8002</v>
      </c>
      <c r="C3179" s="117" t="s">
        <v>992</v>
      </c>
      <c r="D3179" s="116" t="s">
        <v>6091</v>
      </c>
      <c r="E3179" s="116" t="s">
        <v>3150</v>
      </c>
      <c r="F3179" s="116" t="s">
        <v>8000</v>
      </c>
      <c r="G3179" s="115" t="s">
        <v>8001</v>
      </c>
      <c r="H3179" s="118" t="s">
        <v>6097</v>
      </c>
      <c r="I3179" s="118" t="s">
        <v>2619</v>
      </c>
    </row>
    <row r="3180" spans="1:9" x14ac:dyDescent="0.2">
      <c r="A3180" s="117" t="s">
        <v>12675</v>
      </c>
      <c r="B3180" s="131" t="s">
        <v>12675</v>
      </c>
      <c r="C3180" s="117" t="s">
        <v>1335</v>
      </c>
      <c r="D3180" s="116" t="s">
        <v>12667</v>
      </c>
      <c r="E3180" s="116" t="s">
        <v>2614</v>
      </c>
      <c r="F3180" s="116" t="s">
        <v>2623</v>
      </c>
      <c r="G3180" s="115" t="s">
        <v>12674</v>
      </c>
      <c r="H3180" s="118" t="s">
        <v>12669</v>
      </c>
      <c r="I3180" s="118" t="s">
        <v>2619</v>
      </c>
    </row>
    <row r="3181" spans="1:9" x14ac:dyDescent="0.2">
      <c r="A3181" s="117" t="s">
        <v>5419</v>
      </c>
      <c r="B3181" s="131" t="s">
        <v>5419</v>
      </c>
      <c r="C3181" s="117" t="s">
        <v>1474</v>
      </c>
      <c r="D3181" s="116" t="s">
        <v>5409</v>
      </c>
      <c r="E3181" s="116" t="s">
        <v>3415</v>
      </c>
      <c r="F3181" s="116" t="s">
        <v>2653</v>
      </c>
      <c r="G3181" s="115" t="s">
        <v>5418</v>
      </c>
      <c r="H3181" s="118" t="s">
        <v>5411</v>
      </c>
      <c r="I3181" s="118" t="s">
        <v>2619</v>
      </c>
    </row>
    <row r="3182" spans="1:9" x14ac:dyDescent="0.2">
      <c r="A3182" s="117" t="s">
        <v>11599</v>
      </c>
      <c r="B3182" s="131" t="s">
        <v>11599</v>
      </c>
      <c r="C3182" s="117" t="s">
        <v>1435</v>
      </c>
      <c r="D3182" s="116" t="s">
        <v>11594</v>
      </c>
      <c r="E3182" s="116" t="s">
        <v>3415</v>
      </c>
      <c r="F3182" s="116" t="s">
        <v>2641</v>
      </c>
      <c r="G3182" s="115" t="s">
        <v>5418</v>
      </c>
      <c r="H3182" s="118" t="s">
        <v>11596</v>
      </c>
      <c r="I3182" s="118" t="s">
        <v>2619</v>
      </c>
    </row>
    <row r="3183" spans="1:9" x14ac:dyDescent="0.2">
      <c r="A3183" s="117" t="s">
        <v>8333</v>
      </c>
      <c r="B3183" s="131" t="s">
        <v>8333</v>
      </c>
      <c r="C3183" s="117" t="s">
        <v>1264</v>
      </c>
      <c r="D3183" s="116" t="s">
        <v>8323</v>
      </c>
      <c r="E3183" s="116" t="s">
        <v>3415</v>
      </c>
      <c r="F3183" s="116" t="s">
        <v>2653</v>
      </c>
      <c r="G3183" s="115" t="s">
        <v>8332</v>
      </c>
      <c r="H3183" s="118" t="s">
        <v>8334</v>
      </c>
      <c r="I3183" s="118" t="s">
        <v>2619</v>
      </c>
    </row>
    <row r="3184" spans="1:9" x14ac:dyDescent="0.2">
      <c r="A3184" s="117" t="s">
        <v>11593</v>
      </c>
      <c r="B3184" s="131" t="s">
        <v>11593</v>
      </c>
      <c r="C3184" s="117" t="s">
        <v>1234</v>
      </c>
      <c r="D3184" s="116" t="s">
        <v>11589</v>
      </c>
      <c r="E3184" s="116" t="s">
        <v>3415</v>
      </c>
      <c r="F3184" s="116" t="s">
        <v>2734</v>
      </c>
      <c r="G3184" s="115" t="s">
        <v>8332</v>
      </c>
      <c r="H3184" s="118" t="s">
        <v>11591</v>
      </c>
      <c r="I3184" s="118" t="s">
        <v>2619</v>
      </c>
    </row>
    <row r="3185" spans="1:9" x14ac:dyDescent="0.2">
      <c r="A3185" s="117" t="s">
        <v>7874</v>
      </c>
      <c r="B3185" s="131" t="s">
        <v>7874</v>
      </c>
      <c r="C3185" s="117" t="s">
        <v>992</v>
      </c>
      <c r="D3185" s="116" t="s">
        <v>6091</v>
      </c>
      <c r="E3185" s="116" t="s">
        <v>3150</v>
      </c>
      <c r="F3185" s="116" t="s">
        <v>7872</v>
      </c>
      <c r="G3185" s="115" t="s">
        <v>7873</v>
      </c>
      <c r="H3185" s="118" t="s">
        <v>6097</v>
      </c>
      <c r="I3185" s="118" t="s">
        <v>2619</v>
      </c>
    </row>
    <row r="3186" spans="1:9" x14ac:dyDescent="0.2">
      <c r="A3186" s="117" t="s">
        <v>4547</v>
      </c>
      <c r="B3186" s="131" t="s">
        <v>4547</v>
      </c>
      <c r="C3186" s="117" t="s">
        <v>1085</v>
      </c>
      <c r="D3186" s="116" t="s">
        <v>4539</v>
      </c>
      <c r="E3186" s="116" t="s">
        <v>3415</v>
      </c>
      <c r="F3186" s="116" t="s">
        <v>2641</v>
      </c>
      <c r="G3186" s="115" t="s">
        <v>4546</v>
      </c>
      <c r="I3186" s="118" t="s">
        <v>2619</v>
      </c>
    </row>
    <row r="3187" spans="1:9" x14ac:dyDescent="0.2">
      <c r="A3187" s="117" t="s">
        <v>11911</v>
      </c>
      <c r="B3187" s="131" t="s">
        <v>11911</v>
      </c>
      <c r="C3187" s="117" t="s">
        <v>1384</v>
      </c>
      <c r="D3187" s="116" t="s">
        <v>11910</v>
      </c>
      <c r="E3187" s="116" t="s">
        <v>2614</v>
      </c>
      <c r="F3187" s="116" t="s">
        <v>2615</v>
      </c>
      <c r="G3187" s="115" t="s">
        <v>533</v>
      </c>
      <c r="H3187" s="118" t="s">
        <v>11912</v>
      </c>
      <c r="I3187" s="118" t="s">
        <v>2619</v>
      </c>
    </row>
    <row r="3188" spans="1:9" x14ac:dyDescent="0.2">
      <c r="A3188" s="117" t="s">
        <v>11918</v>
      </c>
      <c r="B3188" s="131" t="s">
        <v>11918</v>
      </c>
      <c r="C3188" s="117" t="s">
        <v>1384</v>
      </c>
      <c r="D3188" s="116" t="s">
        <v>11910</v>
      </c>
      <c r="E3188" s="116" t="s">
        <v>2614</v>
      </c>
      <c r="F3188" s="116" t="s">
        <v>2734</v>
      </c>
      <c r="G3188" s="115" t="s">
        <v>11917</v>
      </c>
      <c r="H3188" s="118" t="s">
        <v>11912</v>
      </c>
      <c r="I3188" s="118" t="s">
        <v>2619</v>
      </c>
    </row>
    <row r="3189" spans="1:9" x14ac:dyDescent="0.2">
      <c r="A3189" s="117" t="s">
        <v>11914</v>
      </c>
      <c r="B3189" s="131" t="s">
        <v>11914</v>
      </c>
      <c r="C3189" s="117" t="s">
        <v>1384</v>
      </c>
      <c r="D3189" s="116" t="s">
        <v>11910</v>
      </c>
      <c r="E3189" s="116" t="s">
        <v>2614</v>
      </c>
      <c r="F3189" s="116" t="s">
        <v>3159</v>
      </c>
      <c r="G3189" s="115" t="s">
        <v>11913</v>
      </c>
      <c r="H3189" s="118" t="s">
        <v>11912</v>
      </c>
      <c r="I3189" s="118" t="s">
        <v>2619</v>
      </c>
    </row>
    <row r="3190" spans="1:9" x14ac:dyDescent="0.2">
      <c r="A3190" s="117" t="s">
        <v>11916</v>
      </c>
      <c r="B3190" s="131" t="s">
        <v>11916</v>
      </c>
      <c r="C3190" s="117" t="s">
        <v>1384</v>
      </c>
      <c r="D3190" s="116" t="s">
        <v>11910</v>
      </c>
      <c r="E3190" s="116" t="s">
        <v>2614</v>
      </c>
      <c r="F3190" s="116" t="s">
        <v>2638</v>
      </c>
      <c r="G3190" s="115" t="s">
        <v>11915</v>
      </c>
      <c r="H3190" s="118" t="s">
        <v>11912</v>
      </c>
      <c r="I3190" s="118" t="s">
        <v>2619</v>
      </c>
    </row>
    <row r="3191" spans="1:9" x14ac:dyDescent="0.2">
      <c r="A3191" s="117" t="s">
        <v>11321</v>
      </c>
      <c r="B3191" s="131" t="s">
        <v>11321</v>
      </c>
      <c r="C3191" s="117" t="s">
        <v>1377</v>
      </c>
      <c r="D3191" s="116" t="s">
        <v>11317</v>
      </c>
      <c r="E3191" s="116" t="s">
        <v>3415</v>
      </c>
      <c r="F3191" s="116" t="s">
        <v>2638</v>
      </c>
      <c r="G3191" s="115" t="s">
        <v>11320</v>
      </c>
      <c r="H3191" s="118" t="s">
        <v>11322</v>
      </c>
      <c r="I3191" s="118" t="s">
        <v>2619</v>
      </c>
    </row>
    <row r="3192" spans="1:9" x14ac:dyDescent="0.2">
      <c r="A3192" s="117" t="s">
        <v>12402</v>
      </c>
      <c r="B3192" s="131" t="s">
        <v>12402</v>
      </c>
      <c r="C3192" s="117" t="s">
        <v>1684</v>
      </c>
      <c r="D3192" s="116" t="s">
        <v>12393</v>
      </c>
      <c r="E3192" s="116" t="s">
        <v>2614</v>
      </c>
      <c r="F3192" s="116" t="s">
        <v>3164</v>
      </c>
      <c r="G3192" s="115" t="s">
        <v>11320</v>
      </c>
      <c r="H3192" s="118" t="s">
        <v>12403</v>
      </c>
      <c r="I3192" s="118" t="s">
        <v>2619</v>
      </c>
    </row>
    <row r="3193" spans="1:9" x14ac:dyDescent="0.2">
      <c r="A3193" s="117" t="s">
        <v>10609</v>
      </c>
      <c r="B3193" s="131" t="s">
        <v>10609</v>
      </c>
      <c r="C3193" s="117" t="s">
        <v>1572</v>
      </c>
      <c r="D3193" s="116" t="s">
        <v>10564</v>
      </c>
      <c r="E3193" s="116" t="s">
        <v>2614</v>
      </c>
      <c r="F3193" s="116" t="s">
        <v>3109</v>
      </c>
      <c r="G3193" s="115" t="s">
        <v>10608</v>
      </c>
      <c r="H3193" s="118" t="s">
        <v>10610</v>
      </c>
      <c r="I3193" s="118" t="s">
        <v>2619</v>
      </c>
    </row>
    <row r="3194" spans="1:9" x14ac:dyDescent="0.2">
      <c r="A3194" s="117" t="s">
        <v>12716</v>
      </c>
      <c r="B3194" s="131" t="s">
        <v>12716</v>
      </c>
      <c r="C3194" s="117" t="s">
        <v>1385</v>
      </c>
      <c r="D3194" s="116" t="s">
        <v>12712</v>
      </c>
      <c r="E3194" s="116" t="s">
        <v>3415</v>
      </c>
      <c r="F3194" s="116" t="s">
        <v>2638</v>
      </c>
      <c r="G3194" s="115" t="s">
        <v>12715</v>
      </c>
      <c r="H3194" s="118" t="s">
        <v>12714</v>
      </c>
      <c r="I3194" s="118" t="s">
        <v>2619</v>
      </c>
    </row>
    <row r="3195" spans="1:9" x14ac:dyDescent="0.2">
      <c r="A3195" s="117" t="s">
        <v>12713</v>
      </c>
      <c r="B3195" s="131" t="s">
        <v>12713</v>
      </c>
      <c r="C3195" s="117" t="s">
        <v>1385</v>
      </c>
      <c r="D3195" s="116" t="s">
        <v>12712</v>
      </c>
      <c r="E3195" s="116" t="s">
        <v>3415</v>
      </c>
      <c r="F3195" s="116" t="s">
        <v>2615</v>
      </c>
      <c r="G3195" s="115" t="s">
        <v>534</v>
      </c>
      <c r="H3195" s="118" t="s">
        <v>12714</v>
      </c>
      <c r="I3195" s="118" t="s">
        <v>2619</v>
      </c>
    </row>
    <row r="3196" spans="1:9" x14ac:dyDescent="0.2">
      <c r="A3196" s="117" t="s">
        <v>7239</v>
      </c>
      <c r="B3196" s="131" t="s">
        <v>7239</v>
      </c>
      <c r="C3196" s="117" t="s">
        <v>992</v>
      </c>
      <c r="D3196" s="116" t="s">
        <v>6091</v>
      </c>
      <c r="E3196" s="116" t="s">
        <v>3150</v>
      </c>
      <c r="F3196" s="116" t="s">
        <v>7237</v>
      </c>
      <c r="G3196" s="115" t="s">
        <v>7238</v>
      </c>
      <c r="H3196" s="118" t="s">
        <v>6097</v>
      </c>
      <c r="I3196" s="118" t="s">
        <v>2619</v>
      </c>
    </row>
    <row r="3197" spans="1:9" x14ac:dyDescent="0.2">
      <c r="A3197" s="117" t="s">
        <v>12718</v>
      </c>
      <c r="B3197" s="131" t="s">
        <v>12718</v>
      </c>
      <c r="C3197" s="117" t="s">
        <v>1385</v>
      </c>
      <c r="D3197" s="116" t="s">
        <v>12712</v>
      </c>
      <c r="E3197" s="116" t="s">
        <v>3415</v>
      </c>
      <c r="F3197" s="116" t="s">
        <v>2623</v>
      </c>
      <c r="G3197" s="115" t="s">
        <v>12717</v>
      </c>
      <c r="H3197" s="118" t="s">
        <v>12714</v>
      </c>
      <c r="I3197" s="118" t="s">
        <v>2619</v>
      </c>
    </row>
    <row r="3198" spans="1:9" x14ac:dyDescent="0.2">
      <c r="A3198" s="117" t="s">
        <v>5359</v>
      </c>
      <c r="B3198" s="131" t="s">
        <v>5359</v>
      </c>
      <c r="C3198" s="117" t="s">
        <v>976</v>
      </c>
      <c r="D3198" s="116" t="s">
        <v>5318</v>
      </c>
      <c r="E3198" s="116" t="s">
        <v>2614</v>
      </c>
      <c r="F3198" s="116" t="s">
        <v>5357</v>
      </c>
      <c r="G3198" s="115" t="s">
        <v>5358</v>
      </c>
      <c r="H3198" s="118" t="s">
        <v>5323</v>
      </c>
      <c r="I3198" s="118" t="s">
        <v>2619</v>
      </c>
    </row>
    <row r="3199" spans="1:9" x14ac:dyDescent="0.2">
      <c r="A3199" s="117" t="s">
        <v>5751</v>
      </c>
      <c r="B3199" s="131" t="s">
        <v>5751</v>
      </c>
      <c r="C3199" s="117" t="s">
        <v>1501</v>
      </c>
      <c r="D3199" s="116" t="s">
        <v>5745</v>
      </c>
      <c r="E3199" s="116" t="s">
        <v>2614</v>
      </c>
      <c r="F3199" s="116" t="s">
        <v>2886</v>
      </c>
      <c r="G3199" s="115" t="s">
        <v>5750</v>
      </c>
      <c r="H3199" s="118" t="s">
        <v>5747</v>
      </c>
      <c r="I3199" s="118" t="s">
        <v>2619</v>
      </c>
    </row>
    <row r="3200" spans="1:9" x14ac:dyDescent="0.2">
      <c r="A3200" s="117" t="s">
        <v>13112</v>
      </c>
      <c r="B3200" s="131" t="s">
        <v>13112</v>
      </c>
      <c r="C3200" s="117" t="s">
        <v>1386</v>
      </c>
      <c r="D3200" s="116" t="s">
        <v>13111</v>
      </c>
      <c r="E3200" s="116" t="s">
        <v>3116</v>
      </c>
      <c r="F3200" s="116" t="s">
        <v>2615</v>
      </c>
      <c r="G3200" s="115" t="s">
        <v>535</v>
      </c>
      <c r="H3200" s="118" t="s">
        <v>13113</v>
      </c>
      <c r="I3200" s="118" t="s">
        <v>2619</v>
      </c>
    </row>
    <row r="3201" spans="1:9" x14ac:dyDescent="0.2">
      <c r="A3201" s="117" t="s">
        <v>13307</v>
      </c>
      <c r="B3201" s="131" t="s">
        <v>13307</v>
      </c>
      <c r="C3201" s="117" t="s">
        <v>1387</v>
      </c>
      <c r="D3201" s="116" t="s">
        <v>13303</v>
      </c>
      <c r="E3201" s="116" t="s">
        <v>3091</v>
      </c>
      <c r="F3201" s="116" t="s">
        <v>2620</v>
      </c>
      <c r="G3201" s="115" t="s">
        <v>13306</v>
      </c>
      <c r="H3201" s="118" t="s">
        <v>13305</v>
      </c>
      <c r="I3201" s="118" t="s">
        <v>2619</v>
      </c>
    </row>
    <row r="3202" spans="1:9" x14ac:dyDescent="0.2">
      <c r="A3202" s="117" t="s">
        <v>13304</v>
      </c>
      <c r="B3202" s="131" t="s">
        <v>13304</v>
      </c>
      <c r="C3202" s="117" t="s">
        <v>1387</v>
      </c>
      <c r="D3202" s="116" t="s">
        <v>13303</v>
      </c>
      <c r="E3202" s="116" t="s">
        <v>3091</v>
      </c>
      <c r="F3202" s="116" t="s">
        <v>2615</v>
      </c>
      <c r="G3202" s="115" t="s">
        <v>536</v>
      </c>
      <c r="H3202" s="118" t="s">
        <v>13305</v>
      </c>
      <c r="I3202" s="118" t="s">
        <v>2619</v>
      </c>
    </row>
    <row r="3203" spans="1:9" x14ac:dyDescent="0.2">
      <c r="A3203" s="117" t="s">
        <v>8707</v>
      </c>
      <c r="B3203" s="131" t="s">
        <v>8707</v>
      </c>
      <c r="C3203" s="117" t="s">
        <v>1043</v>
      </c>
      <c r="D3203" s="116" t="s">
        <v>8701</v>
      </c>
      <c r="E3203" s="116" t="s">
        <v>3415</v>
      </c>
      <c r="F3203" s="116" t="s">
        <v>3431</v>
      </c>
      <c r="G3203" s="115" t="s">
        <v>8706</v>
      </c>
      <c r="H3203" s="118" t="s">
        <v>8703</v>
      </c>
      <c r="I3203" s="118" t="s">
        <v>2619</v>
      </c>
    </row>
    <row r="3204" spans="1:9" x14ac:dyDescent="0.2">
      <c r="A3204" s="117" t="s">
        <v>4960</v>
      </c>
      <c r="B3204" s="131" t="s">
        <v>4960</v>
      </c>
      <c r="C3204" s="117" t="s">
        <v>1300</v>
      </c>
      <c r="D3204" s="116" t="s">
        <v>4957</v>
      </c>
      <c r="E3204" s="116" t="s">
        <v>3415</v>
      </c>
      <c r="F3204" s="116" t="s">
        <v>3470</v>
      </c>
      <c r="G3204" s="115" t="s">
        <v>4959</v>
      </c>
      <c r="H3204" s="118" t="s">
        <v>4961</v>
      </c>
      <c r="I3204" s="118" t="s">
        <v>2619</v>
      </c>
    </row>
    <row r="3205" spans="1:9" x14ac:dyDescent="0.2">
      <c r="A3205" s="117" t="s">
        <v>8700</v>
      </c>
      <c r="B3205" s="131" t="s">
        <v>8700</v>
      </c>
      <c r="C3205" s="117" t="s">
        <v>935</v>
      </c>
      <c r="D3205" s="116" t="s">
        <v>8692</v>
      </c>
      <c r="E3205" s="116" t="s">
        <v>3415</v>
      </c>
      <c r="F3205" s="116" t="s">
        <v>3022</v>
      </c>
      <c r="G3205" s="115" t="s">
        <v>8699</v>
      </c>
      <c r="I3205" s="118" t="s">
        <v>2619</v>
      </c>
    </row>
    <row r="3206" spans="1:9" x14ac:dyDescent="0.2">
      <c r="A3206" s="117" t="s">
        <v>10951</v>
      </c>
      <c r="B3206" s="131" t="s">
        <v>10951</v>
      </c>
      <c r="C3206" s="117" t="s">
        <v>886</v>
      </c>
      <c r="D3206" s="116" t="s">
        <v>10945</v>
      </c>
      <c r="E3206" s="116" t="s">
        <v>3116</v>
      </c>
      <c r="F3206" s="116" t="s">
        <v>2623</v>
      </c>
      <c r="G3206" s="115" t="s">
        <v>10950</v>
      </c>
      <c r="H3206" s="118" t="s">
        <v>10947</v>
      </c>
      <c r="I3206" s="118" t="s">
        <v>2619</v>
      </c>
    </row>
    <row r="3207" spans="1:9" x14ac:dyDescent="0.2">
      <c r="A3207" s="117" t="s">
        <v>8902</v>
      </c>
      <c r="B3207" s="131" t="s">
        <v>8902</v>
      </c>
      <c r="C3207" s="117" t="s">
        <v>1181</v>
      </c>
      <c r="D3207" s="116" t="s">
        <v>8890</v>
      </c>
      <c r="E3207" s="116" t="s">
        <v>3116</v>
      </c>
      <c r="F3207" s="116" t="s">
        <v>2653</v>
      </c>
      <c r="G3207" s="115" t="s">
        <v>8901</v>
      </c>
      <c r="H3207" s="118" t="s">
        <v>8892</v>
      </c>
      <c r="I3207" s="118" t="s">
        <v>2619</v>
      </c>
    </row>
    <row r="3208" spans="1:9" x14ac:dyDescent="0.2">
      <c r="A3208" s="117" t="s">
        <v>5139</v>
      </c>
      <c r="B3208" s="131" t="s">
        <v>5139</v>
      </c>
      <c r="C3208" s="117" t="s">
        <v>920</v>
      </c>
      <c r="D3208" s="116" t="s">
        <v>5129</v>
      </c>
      <c r="E3208" s="116" t="s">
        <v>3056</v>
      </c>
      <c r="F3208" s="116" t="s">
        <v>3159</v>
      </c>
      <c r="G3208" s="115" t="s">
        <v>5138</v>
      </c>
      <c r="H3208" s="118" t="s">
        <v>5135</v>
      </c>
      <c r="I3208" s="118" t="s">
        <v>2619</v>
      </c>
    </row>
    <row r="3209" spans="1:9" x14ac:dyDescent="0.2">
      <c r="A3209" s="117" t="s">
        <v>4915</v>
      </c>
      <c r="B3209" s="131" t="s">
        <v>4915</v>
      </c>
      <c r="C3209" s="117" t="s">
        <v>1244</v>
      </c>
      <c r="D3209" s="116" t="s">
        <v>4905</v>
      </c>
      <c r="E3209" s="116" t="s">
        <v>3415</v>
      </c>
      <c r="F3209" s="116" t="s">
        <v>2734</v>
      </c>
      <c r="G3209" s="115" t="s">
        <v>4914</v>
      </c>
      <c r="H3209" s="118" t="s">
        <v>4916</v>
      </c>
      <c r="I3209" s="118" t="s">
        <v>2619</v>
      </c>
    </row>
    <row r="3210" spans="1:9" x14ac:dyDescent="0.2">
      <c r="A3210" s="117" t="s">
        <v>11163</v>
      </c>
      <c r="B3210" s="131" t="s">
        <v>11163</v>
      </c>
      <c r="C3210" s="117" t="s">
        <v>1389</v>
      </c>
      <c r="D3210" s="116" t="s">
        <v>11159</v>
      </c>
      <c r="E3210" s="116" t="s">
        <v>3415</v>
      </c>
      <c r="F3210" s="116" t="s">
        <v>2716</v>
      </c>
      <c r="G3210" s="115" t="s">
        <v>11162</v>
      </c>
      <c r="H3210" s="118" t="s">
        <v>11161</v>
      </c>
      <c r="I3210" s="118" t="s">
        <v>2619</v>
      </c>
    </row>
    <row r="3211" spans="1:9" x14ac:dyDescent="0.2">
      <c r="A3211" s="117" t="s">
        <v>12731</v>
      </c>
      <c r="B3211" s="131" t="s">
        <v>12731</v>
      </c>
      <c r="C3211" s="117" t="s">
        <v>1388</v>
      </c>
      <c r="D3211" s="116" t="s">
        <v>12726</v>
      </c>
      <c r="E3211" s="116" t="s">
        <v>3415</v>
      </c>
      <c r="F3211" s="116" t="s">
        <v>2623</v>
      </c>
      <c r="G3211" s="115" t="s">
        <v>12730</v>
      </c>
      <c r="H3211" s="118" t="s">
        <v>12729</v>
      </c>
      <c r="I3211" s="118" t="s">
        <v>2619</v>
      </c>
    </row>
    <row r="3212" spans="1:9" x14ac:dyDescent="0.2">
      <c r="A3212" s="117" t="s">
        <v>12728</v>
      </c>
      <c r="B3212" s="131" t="s">
        <v>12728</v>
      </c>
      <c r="C3212" s="117" t="s">
        <v>1388</v>
      </c>
      <c r="D3212" s="116" t="s">
        <v>12726</v>
      </c>
      <c r="E3212" s="116" t="s">
        <v>3415</v>
      </c>
      <c r="F3212" s="116" t="s">
        <v>2615</v>
      </c>
      <c r="G3212" s="115" t="s">
        <v>12727</v>
      </c>
      <c r="H3212" s="118" t="s">
        <v>12729</v>
      </c>
      <c r="I3212" s="118" t="s">
        <v>2619</v>
      </c>
    </row>
    <row r="3213" spans="1:9" x14ac:dyDescent="0.2">
      <c r="A3213" s="117" t="s">
        <v>11160</v>
      </c>
      <c r="B3213" s="131" t="s">
        <v>11160</v>
      </c>
      <c r="C3213" s="117" t="s">
        <v>1389</v>
      </c>
      <c r="D3213" s="116" t="s">
        <v>11159</v>
      </c>
      <c r="E3213" s="116" t="s">
        <v>3415</v>
      </c>
      <c r="F3213" s="116" t="s">
        <v>2615</v>
      </c>
      <c r="G3213" s="115" t="s">
        <v>538</v>
      </c>
      <c r="H3213" s="118" t="s">
        <v>11161</v>
      </c>
      <c r="I3213" s="118" t="s">
        <v>2619</v>
      </c>
    </row>
    <row r="3214" spans="1:9" x14ac:dyDescent="0.2">
      <c r="A3214" s="117" t="s">
        <v>12270</v>
      </c>
      <c r="B3214" s="131" t="s">
        <v>12270</v>
      </c>
      <c r="C3214" s="117" t="s">
        <v>954</v>
      </c>
      <c r="D3214" s="116" t="s">
        <v>12258</v>
      </c>
      <c r="E3214" s="116" t="s">
        <v>3116</v>
      </c>
      <c r="F3214" s="116" t="s">
        <v>2656</v>
      </c>
      <c r="G3214" s="115" t="s">
        <v>12269</v>
      </c>
      <c r="I3214" s="118" t="s">
        <v>2619</v>
      </c>
    </row>
    <row r="3215" spans="1:9" x14ac:dyDescent="0.2">
      <c r="A3215" s="117" t="s">
        <v>5143</v>
      </c>
      <c r="B3215" s="131" t="s">
        <v>5143</v>
      </c>
      <c r="C3215" s="117" t="s">
        <v>1390</v>
      </c>
      <c r="D3215" s="116" t="s">
        <v>5142</v>
      </c>
      <c r="E3215" s="116" t="s">
        <v>3056</v>
      </c>
      <c r="F3215" s="116" t="s">
        <v>2615</v>
      </c>
      <c r="G3215" s="115" t="s">
        <v>539</v>
      </c>
      <c r="H3215" s="118" t="s">
        <v>5144</v>
      </c>
      <c r="I3215" s="118" t="s">
        <v>2619</v>
      </c>
    </row>
    <row r="3216" spans="1:9" x14ac:dyDescent="0.2">
      <c r="A3216" s="117" t="s">
        <v>5146</v>
      </c>
      <c r="B3216" s="131" t="s">
        <v>5146</v>
      </c>
      <c r="C3216" s="117" t="s">
        <v>1390</v>
      </c>
      <c r="D3216" s="116" t="s">
        <v>5142</v>
      </c>
      <c r="E3216" s="116" t="s">
        <v>3056</v>
      </c>
      <c r="F3216" s="116" t="s">
        <v>2620</v>
      </c>
      <c r="G3216" s="115" t="s">
        <v>5145</v>
      </c>
      <c r="H3216" s="118" t="s">
        <v>5144</v>
      </c>
      <c r="I3216" s="118" t="s">
        <v>2619</v>
      </c>
    </row>
    <row r="3217" spans="1:9" x14ac:dyDescent="0.2">
      <c r="A3217" s="117" t="s">
        <v>4528</v>
      </c>
      <c r="B3217" s="131" t="s">
        <v>4528</v>
      </c>
      <c r="C3217" s="117" t="s">
        <v>1391</v>
      </c>
      <c r="D3217" s="116" t="s">
        <v>4524</v>
      </c>
      <c r="E3217" s="116" t="s">
        <v>3415</v>
      </c>
      <c r="F3217" s="116" t="s">
        <v>2638</v>
      </c>
      <c r="G3217" s="115" t="s">
        <v>4527</v>
      </c>
      <c r="H3217" s="118" t="s">
        <v>4526</v>
      </c>
      <c r="I3217" s="118" t="s">
        <v>2619</v>
      </c>
    </row>
    <row r="3218" spans="1:9" x14ac:dyDescent="0.2">
      <c r="A3218" s="117" t="s">
        <v>4525</v>
      </c>
      <c r="B3218" s="131" t="s">
        <v>4525</v>
      </c>
      <c r="C3218" s="117" t="s">
        <v>1391</v>
      </c>
      <c r="D3218" s="116" t="s">
        <v>4524</v>
      </c>
      <c r="E3218" s="116" t="s">
        <v>3415</v>
      </c>
      <c r="F3218" s="116" t="s">
        <v>2615</v>
      </c>
      <c r="G3218" s="115" t="s">
        <v>540</v>
      </c>
      <c r="H3218" s="118" t="s">
        <v>4526</v>
      </c>
      <c r="I3218" s="118" t="s">
        <v>2619</v>
      </c>
    </row>
    <row r="3219" spans="1:9" x14ac:dyDescent="0.2">
      <c r="A3219" s="117" t="s">
        <v>4350</v>
      </c>
      <c r="B3219" s="131" t="s">
        <v>4350</v>
      </c>
      <c r="C3219" s="117" t="s">
        <v>1392</v>
      </c>
      <c r="D3219" s="116" t="s">
        <v>4348</v>
      </c>
      <c r="E3219" s="116" t="s">
        <v>4349</v>
      </c>
      <c r="F3219" s="116" t="s">
        <v>2615</v>
      </c>
      <c r="G3219" s="115" t="s">
        <v>541</v>
      </c>
      <c r="H3219" s="118" t="s">
        <v>4351</v>
      </c>
      <c r="I3219" s="118" t="s">
        <v>2619</v>
      </c>
    </row>
    <row r="3220" spans="1:9" x14ac:dyDescent="0.2">
      <c r="A3220" s="117" t="s">
        <v>4353</v>
      </c>
      <c r="B3220" s="131" t="s">
        <v>4353</v>
      </c>
      <c r="C3220" s="117" t="s">
        <v>1392</v>
      </c>
      <c r="D3220" s="116" t="s">
        <v>4348</v>
      </c>
      <c r="E3220" s="116" t="s">
        <v>4349</v>
      </c>
      <c r="F3220" s="116" t="s">
        <v>2620</v>
      </c>
      <c r="G3220" s="115" t="s">
        <v>4352</v>
      </c>
      <c r="I3220" s="118" t="s">
        <v>2619</v>
      </c>
    </row>
    <row r="3221" spans="1:9" x14ac:dyDescent="0.2">
      <c r="A3221" s="117" t="s">
        <v>10454</v>
      </c>
      <c r="B3221" s="131" t="s">
        <v>10454</v>
      </c>
      <c r="C3221" s="117" t="s">
        <v>876</v>
      </c>
      <c r="D3221" s="116" t="s">
        <v>10424</v>
      </c>
      <c r="E3221" s="116" t="s">
        <v>2660</v>
      </c>
      <c r="F3221" s="116" t="s">
        <v>3106</v>
      </c>
      <c r="G3221" s="115" t="s">
        <v>10453</v>
      </c>
      <c r="H3221" s="118" t="s">
        <v>10426</v>
      </c>
      <c r="I3221" s="118" t="s">
        <v>2619</v>
      </c>
    </row>
    <row r="3222" spans="1:9" x14ac:dyDescent="0.2">
      <c r="A3222" s="117" t="s">
        <v>4175</v>
      </c>
      <c r="B3222" s="131" t="s">
        <v>4175</v>
      </c>
      <c r="C3222" s="117" t="s">
        <v>1393</v>
      </c>
      <c r="D3222" s="116" t="s">
        <v>4174</v>
      </c>
      <c r="E3222" s="116" t="s">
        <v>3415</v>
      </c>
      <c r="F3222" s="116" t="s">
        <v>2615</v>
      </c>
      <c r="G3222" s="115" t="s">
        <v>542</v>
      </c>
      <c r="H3222" s="118" t="s">
        <v>4176</v>
      </c>
      <c r="I3222" s="118" t="s">
        <v>2619</v>
      </c>
    </row>
    <row r="3223" spans="1:9" x14ac:dyDescent="0.2">
      <c r="A3223" s="117" t="s">
        <v>14051</v>
      </c>
      <c r="B3223" s="131" t="s">
        <v>14051</v>
      </c>
      <c r="C3223" s="117" t="s">
        <v>1664</v>
      </c>
      <c r="D3223" s="116" t="s">
        <v>14047</v>
      </c>
      <c r="E3223" s="116" t="s">
        <v>3415</v>
      </c>
      <c r="F3223" s="116" t="s">
        <v>2638</v>
      </c>
      <c r="G3223" s="115" t="s">
        <v>14050</v>
      </c>
      <c r="H3223" s="118" t="s">
        <v>14049</v>
      </c>
      <c r="I3223" s="118" t="s">
        <v>2619</v>
      </c>
    </row>
    <row r="3224" spans="1:9" x14ac:dyDescent="0.2">
      <c r="A3224" s="117" t="s">
        <v>4496</v>
      </c>
      <c r="B3224" s="131" t="s">
        <v>4496</v>
      </c>
      <c r="C3224" s="117" t="s">
        <v>1376</v>
      </c>
      <c r="D3224" s="116" t="s">
        <v>4486</v>
      </c>
      <c r="E3224" s="116" t="s">
        <v>3415</v>
      </c>
      <c r="F3224" s="116" t="s">
        <v>2669</v>
      </c>
      <c r="G3224" s="115" t="s">
        <v>4495</v>
      </c>
      <c r="H3224" s="118" t="s">
        <v>4488</v>
      </c>
      <c r="I3224" s="118" t="s">
        <v>2619</v>
      </c>
    </row>
    <row r="3225" spans="1:9" x14ac:dyDescent="0.2">
      <c r="A3225" s="117" t="s">
        <v>10524</v>
      </c>
      <c r="B3225" s="131" t="s">
        <v>10524</v>
      </c>
      <c r="C3225" s="117" t="s">
        <v>1017</v>
      </c>
      <c r="D3225" s="116" t="s">
        <v>10467</v>
      </c>
      <c r="E3225" s="116" t="s">
        <v>2614</v>
      </c>
      <c r="F3225" s="116" t="s">
        <v>2708</v>
      </c>
      <c r="G3225" s="115" t="s">
        <v>10523</v>
      </c>
      <c r="H3225" s="118" t="s">
        <v>10469</v>
      </c>
      <c r="I3225" s="118" t="s">
        <v>2619</v>
      </c>
    </row>
    <row r="3226" spans="1:9" x14ac:dyDescent="0.2">
      <c r="A3226" s="117" t="s">
        <v>11340</v>
      </c>
      <c r="B3226" s="131" t="s">
        <v>11340</v>
      </c>
      <c r="C3226" s="117" t="s">
        <v>1377</v>
      </c>
      <c r="D3226" s="116" t="s">
        <v>11317</v>
      </c>
      <c r="E3226" s="116" t="s">
        <v>3415</v>
      </c>
      <c r="F3226" s="116" t="s">
        <v>2656</v>
      </c>
      <c r="G3226" s="115" t="s">
        <v>11339</v>
      </c>
      <c r="H3226" s="118" t="s">
        <v>11341</v>
      </c>
      <c r="I3226" s="118" t="s">
        <v>2619</v>
      </c>
    </row>
    <row r="3227" spans="1:9" x14ac:dyDescent="0.2">
      <c r="A3227" s="117" t="s">
        <v>14316</v>
      </c>
      <c r="B3227" s="131" t="s">
        <v>14316</v>
      </c>
      <c r="C3227" s="117" t="s">
        <v>1626</v>
      </c>
      <c r="D3227" s="116" t="s">
        <v>14280</v>
      </c>
      <c r="E3227" s="116" t="s">
        <v>2614</v>
      </c>
      <c r="F3227" s="116" t="s">
        <v>3717</v>
      </c>
      <c r="G3227" s="115" t="s">
        <v>14315</v>
      </c>
      <c r="H3227" s="118" t="s">
        <v>14282</v>
      </c>
      <c r="I3227" s="118" t="s">
        <v>2619</v>
      </c>
    </row>
    <row r="3228" spans="1:9" x14ac:dyDescent="0.2">
      <c r="A3228" s="117" t="s">
        <v>8528</v>
      </c>
      <c r="B3228" s="131" t="s">
        <v>8528</v>
      </c>
      <c r="C3228" s="117" t="s">
        <v>1678</v>
      </c>
      <c r="D3228" s="116" t="s">
        <v>8522</v>
      </c>
      <c r="E3228" s="116" t="s">
        <v>3415</v>
      </c>
      <c r="F3228" s="116" t="s">
        <v>2623</v>
      </c>
      <c r="G3228" s="115" t="s">
        <v>8527</v>
      </c>
      <c r="H3228" s="118" t="s">
        <v>8524</v>
      </c>
      <c r="I3228" s="118" t="s">
        <v>2619</v>
      </c>
    </row>
    <row r="3229" spans="1:9" x14ac:dyDescent="0.2">
      <c r="A3229" s="117" t="s">
        <v>6058</v>
      </c>
      <c r="B3229" s="131" t="s">
        <v>6058</v>
      </c>
      <c r="C3229" s="117" t="s">
        <v>1394</v>
      </c>
      <c r="D3229" s="116" t="s">
        <v>6057</v>
      </c>
      <c r="E3229" s="116" t="s">
        <v>3116</v>
      </c>
      <c r="F3229" s="116" t="s">
        <v>2615</v>
      </c>
      <c r="G3229" s="115" t="s">
        <v>543</v>
      </c>
      <c r="H3229" s="118" t="s">
        <v>6059</v>
      </c>
      <c r="I3229" s="118" t="s">
        <v>2619</v>
      </c>
    </row>
    <row r="3230" spans="1:9" x14ac:dyDescent="0.2">
      <c r="A3230" s="117" t="s">
        <v>8420</v>
      </c>
      <c r="B3230" s="131" t="s">
        <v>8420</v>
      </c>
      <c r="C3230" s="117" t="s">
        <v>1307</v>
      </c>
      <c r="D3230" s="116" t="s">
        <v>8386</v>
      </c>
      <c r="E3230" s="116" t="s">
        <v>2614</v>
      </c>
      <c r="F3230" s="116" t="s">
        <v>2818</v>
      </c>
      <c r="G3230" s="115" t="s">
        <v>8419</v>
      </c>
      <c r="H3230" s="118" t="s">
        <v>8388</v>
      </c>
      <c r="I3230" s="118" t="s">
        <v>2619</v>
      </c>
    </row>
    <row r="3231" spans="1:9" x14ac:dyDescent="0.2">
      <c r="A3231" s="117" t="s">
        <v>11132</v>
      </c>
      <c r="B3231" s="131" t="s">
        <v>11132</v>
      </c>
      <c r="C3231" s="117" t="s">
        <v>1647</v>
      </c>
      <c r="D3231" s="116" t="s">
        <v>11077</v>
      </c>
      <c r="E3231" s="116" t="s">
        <v>2614</v>
      </c>
      <c r="F3231" s="116" t="s">
        <v>2680</v>
      </c>
      <c r="G3231" s="115" t="s">
        <v>8419</v>
      </c>
      <c r="H3231" s="118" t="s">
        <v>11133</v>
      </c>
      <c r="I3231" s="118" t="s">
        <v>2619</v>
      </c>
    </row>
    <row r="3232" spans="1:9" x14ac:dyDescent="0.2">
      <c r="A3232" s="117" t="s">
        <v>6061</v>
      </c>
      <c r="B3232" s="131" t="s">
        <v>6061</v>
      </c>
      <c r="C3232" s="117" t="s">
        <v>1394</v>
      </c>
      <c r="D3232" s="116" t="s">
        <v>6057</v>
      </c>
      <c r="E3232" s="116" t="s">
        <v>3116</v>
      </c>
      <c r="F3232" s="116" t="s">
        <v>2716</v>
      </c>
      <c r="G3232" s="115" t="s">
        <v>6060</v>
      </c>
      <c r="H3232" s="118" t="s">
        <v>6059</v>
      </c>
      <c r="I3232" s="118" t="s">
        <v>2619</v>
      </c>
    </row>
    <row r="3233" spans="1:9" x14ac:dyDescent="0.2">
      <c r="A3233" s="117" t="s">
        <v>10281</v>
      </c>
      <c r="B3233" s="131" t="s">
        <v>10281</v>
      </c>
      <c r="C3233" s="117" t="s">
        <v>1537</v>
      </c>
      <c r="D3233" s="116" t="s">
        <v>10191</v>
      </c>
      <c r="E3233" s="116" t="s">
        <v>2660</v>
      </c>
      <c r="F3233" s="116" t="s">
        <v>3196</v>
      </c>
      <c r="G3233" s="115" t="s">
        <v>10280</v>
      </c>
      <c r="H3233" s="118" t="s">
        <v>10282</v>
      </c>
      <c r="I3233" s="118" t="s">
        <v>2619</v>
      </c>
    </row>
    <row r="3234" spans="1:9" x14ac:dyDescent="0.2">
      <c r="A3234" s="117" t="s">
        <v>5537</v>
      </c>
      <c r="B3234" s="131" t="s">
        <v>5537</v>
      </c>
      <c r="C3234" s="117" t="s">
        <v>1395</v>
      </c>
      <c r="D3234" s="116" t="s">
        <v>5536</v>
      </c>
      <c r="E3234" s="116" t="s">
        <v>2614</v>
      </c>
      <c r="F3234" s="116" t="s">
        <v>2615</v>
      </c>
      <c r="G3234" s="115" t="s">
        <v>544</v>
      </c>
      <c r="H3234" s="118" t="s">
        <v>5538</v>
      </c>
      <c r="I3234" s="118" t="s">
        <v>2619</v>
      </c>
    </row>
    <row r="3235" spans="1:9" x14ac:dyDescent="0.2">
      <c r="A3235" s="117" t="s">
        <v>8483</v>
      </c>
      <c r="B3235" s="131" t="s">
        <v>8483</v>
      </c>
      <c r="C3235" s="117" t="s">
        <v>910</v>
      </c>
      <c r="D3235" s="116" t="s">
        <v>8471</v>
      </c>
      <c r="E3235" s="116" t="s">
        <v>3150</v>
      </c>
      <c r="F3235" s="116" t="s">
        <v>2674</v>
      </c>
      <c r="G3235" s="115" t="s">
        <v>8482</v>
      </c>
      <c r="H3235" s="118" t="s">
        <v>8484</v>
      </c>
      <c r="I3235" s="118" t="s">
        <v>2619</v>
      </c>
    </row>
    <row r="3236" spans="1:9" x14ac:dyDescent="0.2">
      <c r="A3236" s="117" t="s">
        <v>10991</v>
      </c>
      <c r="B3236" s="131" t="s">
        <v>10991</v>
      </c>
      <c r="C3236" s="117" t="s">
        <v>860</v>
      </c>
      <c r="D3236" s="116" t="s">
        <v>10986</v>
      </c>
      <c r="E3236" s="116" t="s">
        <v>3116</v>
      </c>
      <c r="F3236" s="116" t="s">
        <v>2669</v>
      </c>
      <c r="G3236" s="115" t="s">
        <v>8482</v>
      </c>
      <c r="H3236" s="118" t="s">
        <v>10988</v>
      </c>
      <c r="I3236" s="118" t="s">
        <v>2619</v>
      </c>
    </row>
    <row r="3237" spans="1:9" x14ac:dyDescent="0.2">
      <c r="A3237" s="117" t="s">
        <v>5540</v>
      </c>
      <c r="B3237" s="131" t="s">
        <v>5540</v>
      </c>
      <c r="C3237" s="117" t="s">
        <v>1395</v>
      </c>
      <c r="D3237" s="116" t="s">
        <v>5536</v>
      </c>
      <c r="E3237" s="116" t="s">
        <v>2614</v>
      </c>
      <c r="F3237" s="116" t="s">
        <v>2722</v>
      </c>
      <c r="G3237" s="115" t="s">
        <v>5539</v>
      </c>
      <c r="H3237" s="118" t="s">
        <v>5541</v>
      </c>
      <c r="I3237" s="118" t="s">
        <v>2619</v>
      </c>
    </row>
    <row r="3238" spans="1:9" x14ac:dyDescent="0.2">
      <c r="A3238" s="117" t="s">
        <v>3779</v>
      </c>
      <c r="B3238" s="131" t="s">
        <v>3779</v>
      </c>
      <c r="C3238" s="117" t="s">
        <v>1082</v>
      </c>
      <c r="D3238" s="116" t="s">
        <v>3755</v>
      </c>
      <c r="E3238" s="116" t="s">
        <v>3116</v>
      </c>
      <c r="F3238" s="116" t="s">
        <v>3109</v>
      </c>
      <c r="G3238" s="115" t="s">
        <v>3778</v>
      </c>
      <c r="H3238" s="118" t="s">
        <v>3780</v>
      </c>
      <c r="I3238" s="118" t="s">
        <v>2619</v>
      </c>
    </row>
    <row r="3239" spans="1:9" x14ac:dyDescent="0.2">
      <c r="A3239" s="117" t="s">
        <v>13852</v>
      </c>
      <c r="B3239" s="131" t="s">
        <v>13852</v>
      </c>
      <c r="C3239" s="117" t="s">
        <v>1396</v>
      </c>
      <c r="D3239" s="116" t="s">
        <v>13851</v>
      </c>
      <c r="E3239" s="116" t="s">
        <v>2614</v>
      </c>
      <c r="F3239" s="116" t="s">
        <v>2615</v>
      </c>
      <c r="G3239" s="115" t="s">
        <v>545</v>
      </c>
      <c r="H3239" s="118" t="s">
        <v>13853</v>
      </c>
      <c r="I3239" s="118" t="s">
        <v>2619</v>
      </c>
    </row>
    <row r="3240" spans="1:9" x14ac:dyDescent="0.2">
      <c r="A3240" s="117" t="s">
        <v>13857</v>
      </c>
      <c r="B3240" s="131" t="s">
        <v>13857</v>
      </c>
      <c r="C3240" s="117" t="s">
        <v>1396</v>
      </c>
      <c r="D3240" s="116" t="s">
        <v>13851</v>
      </c>
      <c r="E3240" s="116" t="s">
        <v>2614</v>
      </c>
      <c r="F3240" s="116" t="s">
        <v>2641</v>
      </c>
      <c r="G3240" s="115" t="s">
        <v>13856</v>
      </c>
      <c r="H3240" s="118" t="s">
        <v>13853</v>
      </c>
      <c r="I3240" s="118" t="s">
        <v>2619</v>
      </c>
    </row>
    <row r="3241" spans="1:9" x14ac:dyDescent="0.2">
      <c r="A3241" s="117" t="s">
        <v>13855</v>
      </c>
      <c r="B3241" s="131" t="s">
        <v>13855</v>
      </c>
      <c r="C3241" s="117" t="s">
        <v>1396</v>
      </c>
      <c r="D3241" s="116" t="s">
        <v>13851</v>
      </c>
      <c r="E3241" s="116" t="s">
        <v>2614</v>
      </c>
      <c r="F3241" s="116" t="s">
        <v>2620</v>
      </c>
      <c r="G3241" s="115" t="s">
        <v>13854</v>
      </c>
      <c r="H3241" s="118" t="s">
        <v>13853</v>
      </c>
      <c r="I3241" s="118" t="s">
        <v>2619</v>
      </c>
    </row>
    <row r="3242" spans="1:9" x14ac:dyDescent="0.2">
      <c r="A3242" s="117" t="s">
        <v>4482</v>
      </c>
      <c r="B3242" s="131" t="s">
        <v>4482</v>
      </c>
      <c r="C3242" s="117" t="s">
        <v>1251</v>
      </c>
      <c r="D3242" s="116" t="s">
        <v>4476</v>
      </c>
      <c r="E3242" s="116" t="s">
        <v>3415</v>
      </c>
      <c r="F3242" s="116" t="s">
        <v>2623</v>
      </c>
      <c r="G3242" s="115" t="s">
        <v>4481</v>
      </c>
      <c r="H3242" s="118" t="s">
        <v>4478</v>
      </c>
      <c r="I3242" s="118" t="s">
        <v>2619</v>
      </c>
    </row>
    <row r="3243" spans="1:9" x14ac:dyDescent="0.2">
      <c r="A3243" s="117" t="s">
        <v>5762</v>
      </c>
      <c r="B3243" s="131" t="s">
        <v>5762</v>
      </c>
      <c r="C3243" s="117" t="s">
        <v>1397</v>
      </c>
      <c r="D3243" s="116" t="s">
        <v>5761</v>
      </c>
      <c r="E3243" s="116" t="s">
        <v>2614</v>
      </c>
      <c r="F3243" s="116" t="s">
        <v>2615</v>
      </c>
      <c r="G3243" s="115" t="s">
        <v>546</v>
      </c>
      <c r="H3243" s="118" t="s">
        <v>5763</v>
      </c>
      <c r="I3243" s="118" t="s">
        <v>2619</v>
      </c>
    </row>
    <row r="3244" spans="1:9" x14ac:dyDescent="0.2">
      <c r="A3244" s="117" t="s">
        <v>5767</v>
      </c>
      <c r="B3244" s="131" t="s">
        <v>5767</v>
      </c>
      <c r="C3244" s="117" t="s">
        <v>1397</v>
      </c>
      <c r="D3244" s="116" t="s">
        <v>5761</v>
      </c>
      <c r="E3244" s="116" t="s">
        <v>2614</v>
      </c>
      <c r="F3244" s="116" t="s">
        <v>2623</v>
      </c>
      <c r="G3244" s="115" t="s">
        <v>5766</v>
      </c>
      <c r="H3244" s="118" t="s">
        <v>5763</v>
      </c>
      <c r="I3244" s="118" t="s">
        <v>2619</v>
      </c>
    </row>
    <row r="3245" spans="1:9" x14ac:dyDescent="0.2">
      <c r="A3245" s="117" t="s">
        <v>5765</v>
      </c>
      <c r="B3245" s="131" t="s">
        <v>5765</v>
      </c>
      <c r="C3245" s="117" t="s">
        <v>1397</v>
      </c>
      <c r="D3245" s="116" t="s">
        <v>5761</v>
      </c>
      <c r="E3245" s="116" t="s">
        <v>2614</v>
      </c>
      <c r="F3245" s="116" t="s">
        <v>2620</v>
      </c>
      <c r="G3245" s="115" t="s">
        <v>5764</v>
      </c>
      <c r="H3245" s="118" t="s">
        <v>5763</v>
      </c>
      <c r="I3245" s="118" t="s">
        <v>2619</v>
      </c>
    </row>
    <row r="3246" spans="1:9" x14ac:dyDescent="0.2">
      <c r="A3246" s="117" t="s">
        <v>8299</v>
      </c>
      <c r="B3246" s="131" t="s">
        <v>8299</v>
      </c>
      <c r="C3246" s="117" t="s">
        <v>1398</v>
      </c>
      <c r="D3246" s="116" t="s">
        <v>8298</v>
      </c>
      <c r="E3246" s="116" t="s">
        <v>3116</v>
      </c>
      <c r="F3246" s="116" t="s">
        <v>2615</v>
      </c>
      <c r="G3246" s="115" t="s">
        <v>547</v>
      </c>
      <c r="H3246" s="118" t="s">
        <v>8300</v>
      </c>
      <c r="I3246" s="118" t="s">
        <v>2619</v>
      </c>
    </row>
    <row r="3247" spans="1:9" x14ac:dyDescent="0.2">
      <c r="A3247" s="117" t="s">
        <v>8302</v>
      </c>
      <c r="B3247" s="131" t="s">
        <v>8302</v>
      </c>
      <c r="C3247" s="117" t="s">
        <v>1398</v>
      </c>
      <c r="D3247" s="116" t="s">
        <v>8298</v>
      </c>
      <c r="E3247" s="116" t="s">
        <v>3116</v>
      </c>
      <c r="F3247" s="116" t="s">
        <v>2716</v>
      </c>
      <c r="G3247" s="115" t="s">
        <v>8301</v>
      </c>
      <c r="H3247" s="118" t="s">
        <v>8303</v>
      </c>
      <c r="I3247" s="118" t="s">
        <v>2619</v>
      </c>
    </row>
    <row r="3248" spans="1:9" x14ac:dyDescent="0.2">
      <c r="A3248" s="117" t="s">
        <v>6053</v>
      </c>
      <c r="B3248" s="131" t="s">
        <v>6053</v>
      </c>
      <c r="C3248" s="117" t="s">
        <v>1399</v>
      </c>
      <c r="D3248" s="116" t="s">
        <v>6049</v>
      </c>
      <c r="E3248" s="116" t="s">
        <v>2614</v>
      </c>
      <c r="F3248" s="116" t="s">
        <v>2620</v>
      </c>
      <c r="G3248" s="115" t="s">
        <v>6052</v>
      </c>
      <c r="H3248" s="118" t="s">
        <v>6054</v>
      </c>
      <c r="I3248" s="118" t="s">
        <v>2619</v>
      </c>
    </row>
    <row r="3249" spans="1:9" x14ac:dyDescent="0.2">
      <c r="A3249" s="117" t="s">
        <v>6056</v>
      </c>
      <c r="B3249" s="131" t="s">
        <v>6056</v>
      </c>
      <c r="C3249" s="117" t="s">
        <v>1399</v>
      </c>
      <c r="D3249" s="116" t="s">
        <v>6049</v>
      </c>
      <c r="E3249" s="116" t="s">
        <v>2614</v>
      </c>
      <c r="F3249" s="116" t="s">
        <v>2716</v>
      </c>
      <c r="G3249" s="115" t="s">
        <v>6055</v>
      </c>
      <c r="H3249" s="118" t="s">
        <v>6054</v>
      </c>
      <c r="I3249" s="118" t="s">
        <v>2619</v>
      </c>
    </row>
    <row r="3250" spans="1:9" x14ac:dyDescent="0.2">
      <c r="A3250" s="117" t="s">
        <v>6050</v>
      </c>
      <c r="B3250" s="131" t="s">
        <v>6050</v>
      </c>
      <c r="C3250" s="117" t="s">
        <v>1399</v>
      </c>
      <c r="D3250" s="116" t="s">
        <v>6049</v>
      </c>
      <c r="E3250" s="116" t="s">
        <v>2614</v>
      </c>
      <c r="F3250" s="116" t="s">
        <v>2615</v>
      </c>
      <c r="G3250" s="115" t="s">
        <v>548</v>
      </c>
      <c r="H3250" s="118" t="s">
        <v>6051</v>
      </c>
      <c r="I3250" s="118" t="s">
        <v>2619</v>
      </c>
    </row>
    <row r="3251" spans="1:9" x14ac:dyDescent="0.2">
      <c r="A3251" s="117" t="s">
        <v>4291</v>
      </c>
      <c r="B3251" s="131" t="s">
        <v>4291</v>
      </c>
      <c r="C3251" s="117" t="s">
        <v>1230</v>
      </c>
      <c r="D3251" s="116" t="s">
        <v>4279</v>
      </c>
      <c r="E3251" s="116" t="s">
        <v>3415</v>
      </c>
      <c r="F3251" s="116" t="s">
        <v>2656</v>
      </c>
      <c r="G3251" s="115" t="s">
        <v>4290</v>
      </c>
      <c r="H3251" s="118" t="s">
        <v>4281</v>
      </c>
      <c r="I3251" s="118" t="s">
        <v>2619</v>
      </c>
    </row>
    <row r="3252" spans="1:9" x14ac:dyDescent="0.2">
      <c r="A3252" s="117" t="s">
        <v>7242</v>
      </c>
      <c r="B3252" s="131" t="s">
        <v>7242</v>
      </c>
      <c r="C3252" s="117" t="s">
        <v>992</v>
      </c>
      <c r="D3252" s="116" t="s">
        <v>6091</v>
      </c>
      <c r="E3252" s="116" t="s">
        <v>3150</v>
      </c>
      <c r="F3252" s="116" t="s">
        <v>7240</v>
      </c>
      <c r="G3252" s="115" t="s">
        <v>7241</v>
      </c>
      <c r="H3252" s="118" t="s">
        <v>6097</v>
      </c>
      <c r="I3252" s="118" t="s">
        <v>2619</v>
      </c>
    </row>
    <row r="3253" spans="1:9" x14ac:dyDescent="0.2">
      <c r="A3253" s="117" t="s">
        <v>6509</v>
      </c>
      <c r="B3253" s="131" t="s">
        <v>6509</v>
      </c>
      <c r="C3253" s="117" t="s">
        <v>992</v>
      </c>
      <c r="D3253" s="116" t="s">
        <v>6091</v>
      </c>
      <c r="E3253" s="116" t="s">
        <v>3150</v>
      </c>
      <c r="F3253" s="116" t="s">
        <v>6507</v>
      </c>
      <c r="G3253" s="115" t="s">
        <v>6508</v>
      </c>
      <c r="H3253" s="118" t="s">
        <v>6495</v>
      </c>
      <c r="I3253" s="118" t="s">
        <v>2619</v>
      </c>
    </row>
    <row r="3254" spans="1:9" x14ac:dyDescent="0.2">
      <c r="A3254" s="117" t="s">
        <v>7245</v>
      </c>
      <c r="B3254" s="131" t="s">
        <v>7245</v>
      </c>
      <c r="C3254" s="117" t="s">
        <v>992</v>
      </c>
      <c r="D3254" s="116" t="s">
        <v>6091</v>
      </c>
      <c r="E3254" s="116" t="s">
        <v>3150</v>
      </c>
      <c r="F3254" s="116" t="s">
        <v>7243</v>
      </c>
      <c r="G3254" s="115" t="s">
        <v>7244</v>
      </c>
      <c r="H3254" s="118" t="s">
        <v>6097</v>
      </c>
      <c r="I3254" s="118" t="s">
        <v>2619</v>
      </c>
    </row>
    <row r="3255" spans="1:9" x14ac:dyDescent="0.2">
      <c r="A3255" s="117" t="s">
        <v>11601</v>
      </c>
      <c r="B3255" s="131" t="s">
        <v>11601</v>
      </c>
      <c r="C3255" s="117" t="s">
        <v>1400</v>
      </c>
      <c r="D3255" s="116" t="s">
        <v>11600</v>
      </c>
      <c r="E3255" s="116" t="s">
        <v>3415</v>
      </c>
      <c r="F3255" s="116" t="s">
        <v>2615</v>
      </c>
      <c r="G3255" s="115" t="s">
        <v>549</v>
      </c>
      <c r="H3255" s="118" t="s">
        <v>11602</v>
      </c>
      <c r="I3255" s="118" t="s">
        <v>2619</v>
      </c>
    </row>
    <row r="3256" spans="1:9" x14ac:dyDescent="0.2">
      <c r="A3256" s="117" t="s">
        <v>9835</v>
      </c>
      <c r="B3256" s="131" t="s">
        <v>9835</v>
      </c>
      <c r="C3256" s="117" t="s">
        <v>1401</v>
      </c>
      <c r="D3256" s="116" t="s">
        <v>9834</v>
      </c>
      <c r="E3256" s="116" t="s">
        <v>3116</v>
      </c>
      <c r="F3256" s="116" t="s">
        <v>2615</v>
      </c>
      <c r="G3256" s="115" t="s">
        <v>550</v>
      </c>
      <c r="H3256" s="118" t="s">
        <v>9836</v>
      </c>
      <c r="I3256" s="118" t="s">
        <v>2619</v>
      </c>
    </row>
    <row r="3257" spans="1:9" x14ac:dyDescent="0.2">
      <c r="A3257" s="117" t="s">
        <v>9907</v>
      </c>
      <c r="B3257" s="131" t="s">
        <v>9907</v>
      </c>
      <c r="C3257" s="117" t="s">
        <v>1402</v>
      </c>
      <c r="D3257" s="116" t="s">
        <v>9906</v>
      </c>
      <c r="E3257" s="116" t="s">
        <v>3056</v>
      </c>
      <c r="F3257" s="116" t="s">
        <v>2615</v>
      </c>
      <c r="G3257" s="115" t="s">
        <v>551</v>
      </c>
      <c r="H3257" s="118" t="s">
        <v>9908</v>
      </c>
      <c r="I3257" s="118" t="s">
        <v>2619</v>
      </c>
    </row>
    <row r="3258" spans="1:9" x14ac:dyDescent="0.2">
      <c r="A3258" s="117" t="s">
        <v>9838</v>
      </c>
      <c r="B3258" s="131" t="s">
        <v>9838</v>
      </c>
      <c r="C3258" s="117" t="s">
        <v>1401</v>
      </c>
      <c r="D3258" s="116" t="s">
        <v>9834</v>
      </c>
      <c r="E3258" s="116" t="s">
        <v>3116</v>
      </c>
      <c r="F3258" s="116" t="s">
        <v>2716</v>
      </c>
      <c r="G3258" s="115" t="s">
        <v>9837</v>
      </c>
      <c r="H3258" s="118" t="s">
        <v>9839</v>
      </c>
      <c r="I3258" s="118" t="s">
        <v>2619</v>
      </c>
    </row>
    <row r="3259" spans="1:9" x14ac:dyDescent="0.2">
      <c r="A3259" s="117" t="s">
        <v>9910</v>
      </c>
      <c r="B3259" s="131" t="s">
        <v>9910</v>
      </c>
      <c r="C3259" s="117" t="s">
        <v>1402</v>
      </c>
      <c r="D3259" s="116" t="s">
        <v>9906</v>
      </c>
      <c r="E3259" s="116" t="s">
        <v>3056</v>
      </c>
      <c r="F3259" s="116" t="s">
        <v>2620</v>
      </c>
      <c r="G3259" s="115" t="s">
        <v>9909</v>
      </c>
      <c r="H3259" s="118" t="s">
        <v>9839</v>
      </c>
      <c r="I3259" s="118" t="s">
        <v>2619</v>
      </c>
    </row>
    <row r="3260" spans="1:9" x14ac:dyDescent="0.2">
      <c r="A3260" s="117" t="s">
        <v>5658</v>
      </c>
      <c r="B3260" s="131" t="s">
        <v>5658</v>
      </c>
      <c r="C3260" s="117" t="s">
        <v>1403</v>
      </c>
      <c r="D3260" s="116" t="s">
        <v>5657</v>
      </c>
      <c r="E3260" s="116" t="s">
        <v>2614</v>
      </c>
      <c r="F3260" s="116" t="s">
        <v>2615</v>
      </c>
      <c r="G3260" s="115" t="s">
        <v>552</v>
      </c>
      <c r="H3260" s="118" t="s">
        <v>5659</v>
      </c>
      <c r="I3260" s="118" t="s">
        <v>2619</v>
      </c>
    </row>
    <row r="3261" spans="1:9" x14ac:dyDescent="0.2">
      <c r="A3261" s="117" t="s">
        <v>5665</v>
      </c>
      <c r="B3261" s="131" t="s">
        <v>5665</v>
      </c>
      <c r="C3261" s="117" t="s">
        <v>1403</v>
      </c>
      <c r="D3261" s="116" t="s">
        <v>5657</v>
      </c>
      <c r="E3261" s="116" t="s">
        <v>2614</v>
      </c>
      <c r="F3261" s="116" t="s">
        <v>2716</v>
      </c>
      <c r="G3261" s="115" t="s">
        <v>5664</v>
      </c>
      <c r="H3261" s="118" t="s">
        <v>5659</v>
      </c>
      <c r="I3261" s="118" t="s">
        <v>2619</v>
      </c>
    </row>
    <row r="3262" spans="1:9" x14ac:dyDescent="0.2">
      <c r="A3262" s="117" t="s">
        <v>5661</v>
      </c>
      <c r="B3262" s="131" t="s">
        <v>5661</v>
      </c>
      <c r="C3262" s="117" t="s">
        <v>1403</v>
      </c>
      <c r="D3262" s="116" t="s">
        <v>5657</v>
      </c>
      <c r="E3262" s="116" t="s">
        <v>2614</v>
      </c>
      <c r="F3262" s="116" t="s">
        <v>2620</v>
      </c>
      <c r="G3262" s="115" t="s">
        <v>5660</v>
      </c>
      <c r="H3262" s="118" t="s">
        <v>5659</v>
      </c>
      <c r="I3262" s="118" t="s">
        <v>2619</v>
      </c>
    </row>
    <row r="3263" spans="1:9" x14ac:dyDescent="0.2">
      <c r="A3263" s="117" t="s">
        <v>5663</v>
      </c>
      <c r="B3263" s="131" t="s">
        <v>5663</v>
      </c>
      <c r="C3263" s="117" t="s">
        <v>1403</v>
      </c>
      <c r="D3263" s="116" t="s">
        <v>5657</v>
      </c>
      <c r="E3263" s="116" t="s">
        <v>2614</v>
      </c>
      <c r="F3263" s="116" t="s">
        <v>2638</v>
      </c>
      <c r="G3263" s="115" t="s">
        <v>5662</v>
      </c>
      <c r="H3263" s="118" t="s">
        <v>5659</v>
      </c>
      <c r="I3263" s="118" t="s">
        <v>2619</v>
      </c>
    </row>
    <row r="3264" spans="1:9" x14ac:dyDescent="0.2">
      <c r="A3264" s="117" t="s">
        <v>6069</v>
      </c>
      <c r="B3264" s="131" t="s">
        <v>6069</v>
      </c>
      <c r="C3264" s="117" t="s">
        <v>1657</v>
      </c>
      <c r="D3264" s="116" t="s">
        <v>6062</v>
      </c>
      <c r="E3264" s="116" t="s">
        <v>2614</v>
      </c>
      <c r="F3264" s="116" t="s">
        <v>2641</v>
      </c>
      <c r="G3264" s="115" t="s">
        <v>6068</v>
      </c>
      <c r="H3264" s="118" t="s">
        <v>6070</v>
      </c>
      <c r="I3264" s="118" t="s">
        <v>2619</v>
      </c>
    </row>
    <row r="3265" spans="1:9" x14ac:dyDescent="0.2">
      <c r="A3265" s="117" t="s">
        <v>6066</v>
      </c>
      <c r="B3265" s="131" t="s">
        <v>6066</v>
      </c>
      <c r="C3265" s="117" t="s">
        <v>1657</v>
      </c>
      <c r="D3265" s="116" t="s">
        <v>6062</v>
      </c>
      <c r="E3265" s="116" t="s">
        <v>2614</v>
      </c>
      <c r="F3265" s="116" t="s">
        <v>2620</v>
      </c>
      <c r="G3265" s="115" t="s">
        <v>6065</v>
      </c>
      <c r="H3265" s="118" t="s">
        <v>6067</v>
      </c>
      <c r="I3265" s="118" t="s">
        <v>2619</v>
      </c>
    </row>
    <row r="3266" spans="1:9" x14ac:dyDescent="0.2">
      <c r="A3266" s="117" t="s">
        <v>7248</v>
      </c>
      <c r="B3266" s="131" t="s">
        <v>7248</v>
      </c>
      <c r="C3266" s="117" t="s">
        <v>992</v>
      </c>
      <c r="D3266" s="116" t="s">
        <v>6091</v>
      </c>
      <c r="E3266" s="116" t="s">
        <v>3150</v>
      </c>
      <c r="F3266" s="116" t="s">
        <v>7246</v>
      </c>
      <c r="G3266" s="115" t="s">
        <v>7247</v>
      </c>
      <c r="H3266" s="118" t="s">
        <v>6097</v>
      </c>
      <c r="I3266" s="118" t="s">
        <v>2619</v>
      </c>
    </row>
    <row r="3267" spans="1:9" x14ac:dyDescent="0.2">
      <c r="A3267" s="117" t="s">
        <v>3820</v>
      </c>
      <c r="B3267" s="131" t="s">
        <v>3820</v>
      </c>
      <c r="C3267" s="117" t="s">
        <v>1550</v>
      </c>
      <c r="D3267" s="116" t="s">
        <v>3816</v>
      </c>
      <c r="E3267" s="116" t="s">
        <v>3415</v>
      </c>
      <c r="F3267" s="116" t="s">
        <v>2694</v>
      </c>
      <c r="G3267" s="115" t="s">
        <v>3819</v>
      </c>
      <c r="H3267" s="118" t="s">
        <v>3821</v>
      </c>
      <c r="I3267" s="118" t="s">
        <v>2619</v>
      </c>
    </row>
    <row r="3268" spans="1:9" x14ac:dyDescent="0.2">
      <c r="A3268" s="117" t="s">
        <v>9664</v>
      </c>
      <c r="B3268" s="131" t="s">
        <v>9664</v>
      </c>
      <c r="C3268" s="117" t="s">
        <v>14384</v>
      </c>
      <c r="D3268" s="116" t="s">
        <v>9640</v>
      </c>
      <c r="E3268" s="116" t="s">
        <v>2614</v>
      </c>
      <c r="F3268" s="116" t="s">
        <v>2653</v>
      </c>
      <c r="G3268" s="115" t="s">
        <v>9663</v>
      </c>
      <c r="H3268" s="118" t="s">
        <v>9643</v>
      </c>
      <c r="I3268" s="118" t="s">
        <v>2619</v>
      </c>
    </row>
    <row r="3269" spans="1:9" x14ac:dyDescent="0.2">
      <c r="A3269" s="117" t="s">
        <v>4480</v>
      </c>
      <c r="B3269" s="131" t="s">
        <v>4480</v>
      </c>
      <c r="C3269" s="117" t="s">
        <v>1251</v>
      </c>
      <c r="D3269" s="116" t="s">
        <v>4476</v>
      </c>
      <c r="E3269" s="116" t="s">
        <v>3415</v>
      </c>
      <c r="F3269" s="116" t="s">
        <v>2694</v>
      </c>
      <c r="G3269" s="115" t="s">
        <v>4479</v>
      </c>
      <c r="H3269" s="118" t="s">
        <v>4478</v>
      </c>
      <c r="I3269" s="118" t="s">
        <v>2619</v>
      </c>
    </row>
    <row r="3270" spans="1:9" x14ac:dyDescent="0.2">
      <c r="A3270" s="117" t="s">
        <v>11026</v>
      </c>
      <c r="B3270" s="131" t="s">
        <v>11026</v>
      </c>
      <c r="C3270" s="117" t="s">
        <v>1242</v>
      </c>
      <c r="D3270" s="116" t="s">
        <v>11019</v>
      </c>
      <c r="E3270" s="116" t="s">
        <v>3116</v>
      </c>
      <c r="F3270" s="116" t="s">
        <v>2716</v>
      </c>
      <c r="G3270" s="115" t="s">
        <v>11025</v>
      </c>
      <c r="H3270" s="118" t="s">
        <v>11027</v>
      </c>
      <c r="I3270" s="118" t="s">
        <v>2619</v>
      </c>
    </row>
    <row r="3271" spans="1:9" x14ac:dyDescent="0.2">
      <c r="A3271" s="117" t="s">
        <v>3441</v>
      </c>
      <c r="B3271" s="131" t="s">
        <v>3441</v>
      </c>
      <c r="C3271" s="117" t="s">
        <v>866</v>
      </c>
      <c r="D3271" s="116" t="s">
        <v>3426</v>
      </c>
      <c r="E3271" s="116" t="s">
        <v>3415</v>
      </c>
      <c r="F3271" s="116" t="s">
        <v>2674</v>
      </c>
      <c r="G3271" s="115" t="s">
        <v>3440</v>
      </c>
      <c r="H3271" s="118" t="s">
        <v>3428</v>
      </c>
      <c r="I3271" s="118" t="s">
        <v>2619</v>
      </c>
    </row>
    <row r="3272" spans="1:9" x14ac:dyDescent="0.2">
      <c r="A3272" s="117" t="s">
        <v>9085</v>
      </c>
      <c r="B3272" s="131" t="s">
        <v>9085</v>
      </c>
      <c r="C3272" s="117" t="s">
        <v>1199</v>
      </c>
      <c r="D3272" s="116" t="s">
        <v>9031</v>
      </c>
      <c r="E3272" s="116" t="s">
        <v>2614</v>
      </c>
      <c r="F3272" s="116" t="s">
        <v>3183</v>
      </c>
      <c r="G3272" s="115" t="s">
        <v>9084</v>
      </c>
      <c r="I3272" s="118" t="s">
        <v>2619</v>
      </c>
    </row>
    <row r="3273" spans="1:9" x14ac:dyDescent="0.2">
      <c r="A3273" s="117" t="s">
        <v>3865</v>
      </c>
      <c r="B3273" s="131" t="s">
        <v>3865</v>
      </c>
      <c r="C3273" s="117" t="s">
        <v>1552</v>
      </c>
      <c r="D3273" s="116" t="s">
        <v>3861</v>
      </c>
      <c r="E3273" s="116" t="s">
        <v>3415</v>
      </c>
      <c r="F3273" s="116" t="s">
        <v>2666</v>
      </c>
      <c r="G3273" s="115" t="s">
        <v>3864</v>
      </c>
      <c r="H3273" s="118" t="s">
        <v>3866</v>
      </c>
      <c r="I3273" s="118" t="s">
        <v>2619</v>
      </c>
    </row>
    <row r="3274" spans="1:9" x14ac:dyDescent="0.2">
      <c r="A3274" s="117" t="s">
        <v>4186</v>
      </c>
      <c r="B3274" s="131" t="s">
        <v>4186</v>
      </c>
      <c r="C3274" s="117" t="s">
        <v>1393</v>
      </c>
      <c r="D3274" s="116" t="s">
        <v>4174</v>
      </c>
      <c r="E3274" s="116" t="s">
        <v>3415</v>
      </c>
      <c r="F3274" s="116" t="s">
        <v>2734</v>
      </c>
      <c r="G3274" s="115" t="s">
        <v>4185</v>
      </c>
      <c r="I3274" s="118" t="s">
        <v>2619</v>
      </c>
    </row>
    <row r="3275" spans="1:9" x14ac:dyDescent="0.2">
      <c r="A3275" s="117" t="s">
        <v>3390</v>
      </c>
      <c r="B3275" s="131" t="s">
        <v>3390</v>
      </c>
      <c r="C3275" s="117" t="s">
        <v>1662</v>
      </c>
      <c r="D3275" s="116" t="s">
        <v>3383</v>
      </c>
      <c r="E3275" s="116" t="s">
        <v>3116</v>
      </c>
      <c r="F3275" s="116" t="s">
        <v>3164</v>
      </c>
      <c r="G3275" s="115" t="s">
        <v>3388</v>
      </c>
      <c r="H3275" s="118" t="s">
        <v>3385</v>
      </c>
      <c r="I3275" s="118" t="s">
        <v>2619</v>
      </c>
    </row>
    <row r="3276" spans="1:9" x14ac:dyDescent="0.2">
      <c r="A3276" s="117" t="s">
        <v>10436</v>
      </c>
      <c r="B3276" s="131" t="s">
        <v>10436</v>
      </c>
      <c r="C3276" s="117" t="s">
        <v>876</v>
      </c>
      <c r="D3276" s="116" t="s">
        <v>10424</v>
      </c>
      <c r="E3276" s="116" t="s">
        <v>2660</v>
      </c>
      <c r="F3276" s="116" t="s">
        <v>2669</v>
      </c>
      <c r="G3276" s="115" t="s">
        <v>10435</v>
      </c>
      <c r="H3276" s="118" t="s">
        <v>10426</v>
      </c>
      <c r="I3276" s="118" t="s">
        <v>2619</v>
      </c>
    </row>
    <row r="3277" spans="1:9" x14ac:dyDescent="0.2">
      <c r="A3277" s="117" t="s">
        <v>12416</v>
      </c>
      <c r="B3277" s="131" t="s">
        <v>12416</v>
      </c>
      <c r="C3277" s="117" t="s">
        <v>1684</v>
      </c>
      <c r="D3277" s="116" t="s">
        <v>12393</v>
      </c>
      <c r="E3277" s="116" t="s">
        <v>2614</v>
      </c>
      <c r="F3277" s="116" t="s">
        <v>2656</v>
      </c>
      <c r="G3277" s="115" t="s">
        <v>12415</v>
      </c>
      <c r="H3277" s="118" t="s">
        <v>12417</v>
      </c>
      <c r="I3277" s="118" t="s">
        <v>2619</v>
      </c>
    </row>
    <row r="3278" spans="1:9" x14ac:dyDescent="0.2">
      <c r="A3278" s="117" t="s">
        <v>3111</v>
      </c>
      <c r="B3278" s="131" t="s">
        <v>3111</v>
      </c>
      <c r="C3278" s="117" t="s">
        <v>1160</v>
      </c>
      <c r="D3278" s="116" t="s">
        <v>3084</v>
      </c>
      <c r="E3278" s="116" t="s">
        <v>2660</v>
      </c>
      <c r="F3278" s="116" t="s">
        <v>3109</v>
      </c>
      <c r="G3278" s="115" t="s">
        <v>3110</v>
      </c>
      <c r="H3278" s="118" t="s">
        <v>3086</v>
      </c>
      <c r="I3278" s="118" t="s">
        <v>2619</v>
      </c>
    </row>
    <row r="3279" spans="1:9" x14ac:dyDescent="0.2">
      <c r="A3279" s="117" t="s">
        <v>8450</v>
      </c>
      <c r="B3279" s="131" t="s">
        <v>8450</v>
      </c>
      <c r="C3279" s="117" t="s">
        <v>1404</v>
      </c>
      <c r="D3279" s="116" t="s">
        <v>8449</v>
      </c>
      <c r="E3279" s="116" t="s">
        <v>2614</v>
      </c>
      <c r="F3279" s="116" t="s">
        <v>2615</v>
      </c>
      <c r="G3279" s="115" t="s">
        <v>553</v>
      </c>
      <c r="H3279" s="118" t="s">
        <v>8451</v>
      </c>
      <c r="I3279" s="118" t="s">
        <v>2619</v>
      </c>
    </row>
    <row r="3280" spans="1:9" x14ac:dyDescent="0.2">
      <c r="A3280" s="117" t="s">
        <v>8453</v>
      </c>
      <c r="B3280" s="131" t="s">
        <v>8453</v>
      </c>
      <c r="C3280" s="117" t="s">
        <v>1404</v>
      </c>
      <c r="D3280" s="116" t="s">
        <v>8449</v>
      </c>
      <c r="E3280" s="116" t="s">
        <v>2614</v>
      </c>
      <c r="F3280" s="116" t="s">
        <v>2811</v>
      </c>
      <c r="G3280" s="115" t="s">
        <v>8452</v>
      </c>
      <c r="H3280" s="118" t="s">
        <v>8451</v>
      </c>
      <c r="I3280" s="118" t="s">
        <v>2619</v>
      </c>
    </row>
    <row r="3281" spans="1:9" x14ac:dyDescent="0.2">
      <c r="A3281" s="117" t="s">
        <v>8455</v>
      </c>
      <c r="B3281" s="131" t="s">
        <v>8455</v>
      </c>
      <c r="C3281" s="117" t="s">
        <v>1404</v>
      </c>
      <c r="D3281" s="116" t="s">
        <v>8449</v>
      </c>
      <c r="E3281" s="116" t="s">
        <v>2614</v>
      </c>
      <c r="F3281" s="116" t="s">
        <v>2638</v>
      </c>
      <c r="G3281" s="115" t="s">
        <v>8454</v>
      </c>
      <c r="H3281" s="118" t="s">
        <v>8451</v>
      </c>
      <c r="I3281" s="118" t="s">
        <v>2619</v>
      </c>
    </row>
    <row r="3282" spans="1:9" x14ac:dyDescent="0.2">
      <c r="A3282" s="117" t="s">
        <v>8459</v>
      </c>
      <c r="B3282" s="131" t="s">
        <v>8459</v>
      </c>
      <c r="C3282" s="117" t="s">
        <v>1404</v>
      </c>
      <c r="D3282" s="116" t="s">
        <v>8449</v>
      </c>
      <c r="E3282" s="116" t="s">
        <v>2614</v>
      </c>
      <c r="F3282" s="116" t="s">
        <v>2641</v>
      </c>
      <c r="G3282" s="115" t="s">
        <v>8458</v>
      </c>
      <c r="H3282" s="118" t="s">
        <v>8451</v>
      </c>
      <c r="I3282" s="118" t="s">
        <v>2619</v>
      </c>
    </row>
    <row r="3283" spans="1:9" x14ac:dyDescent="0.2">
      <c r="A3283" s="117" t="s">
        <v>8457</v>
      </c>
      <c r="B3283" s="131" t="s">
        <v>8457</v>
      </c>
      <c r="C3283" s="117" t="s">
        <v>1404</v>
      </c>
      <c r="D3283" s="116" t="s">
        <v>8449</v>
      </c>
      <c r="E3283" s="116" t="s">
        <v>2614</v>
      </c>
      <c r="F3283" s="116" t="s">
        <v>2623</v>
      </c>
      <c r="G3283" s="115" t="s">
        <v>8456</v>
      </c>
      <c r="H3283" s="118" t="s">
        <v>8451</v>
      </c>
      <c r="I3283" s="118" t="s">
        <v>2619</v>
      </c>
    </row>
    <row r="3284" spans="1:9" x14ac:dyDescent="0.2">
      <c r="A3284" s="117" t="s">
        <v>8461</v>
      </c>
      <c r="B3284" s="131" t="s">
        <v>8461</v>
      </c>
      <c r="C3284" s="117" t="s">
        <v>1404</v>
      </c>
      <c r="D3284" s="116" t="s">
        <v>8449</v>
      </c>
      <c r="E3284" s="116" t="s">
        <v>2614</v>
      </c>
      <c r="F3284" s="116" t="s">
        <v>2653</v>
      </c>
      <c r="G3284" s="115" t="s">
        <v>8460</v>
      </c>
      <c r="H3284" s="118" t="s">
        <v>8451</v>
      </c>
      <c r="I3284" s="118" t="s">
        <v>2619</v>
      </c>
    </row>
    <row r="3285" spans="1:9" x14ac:dyDescent="0.2">
      <c r="A3285" s="117" t="s">
        <v>8065</v>
      </c>
      <c r="B3285" s="131" t="s">
        <v>8065</v>
      </c>
      <c r="C3285" s="117" t="s">
        <v>992</v>
      </c>
      <c r="D3285" s="116" t="s">
        <v>6091</v>
      </c>
      <c r="E3285" s="116" t="s">
        <v>3150</v>
      </c>
      <c r="F3285" s="116" t="s">
        <v>8063</v>
      </c>
      <c r="G3285" s="115" t="s">
        <v>8064</v>
      </c>
      <c r="I3285" s="118" t="s">
        <v>2619</v>
      </c>
    </row>
    <row r="3286" spans="1:9" x14ac:dyDescent="0.2">
      <c r="A3286" s="117" t="s">
        <v>8045</v>
      </c>
      <c r="B3286" s="131" t="s">
        <v>8045</v>
      </c>
      <c r="C3286" s="117" t="s">
        <v>992</v>
      </c>
      <c r="D3286" s="116" t="s">
        <v>6091</v>
      </c>
      <c r="E3286" s="116" t="s">
        <v>3150</v>
      </c>
      <c r="F3286" s="116" t="s">
        <v>8043</v>
      </c>
      <c r="G3286" s="115" t="s">
        <v>8044</v>
      </c>
      <c r="H3286" s="118" t="s">
        <v>8046</v>
      </c>
      <c r="I3286" s="118" t="s">
        <v>2619</v>
      </c>
    </row>
    <row r="3287" spans="1:9" x14ac:dyDescent="0.2">
      <c r="A3287" s="117" t="s">
        <v>8049</v>
      </c>
      <c r="B3287" s="131" t="s">
        <v>8049</v>
      </c>
      <c r="C3287" s="117" t="s">
        <v>992</v>
      </c>
      <c r="D3287" s="116" t="s">
        <v>6091</v>
      </c>
      <c r="E3287" s="116" t="s">
        <v>3150</v>
      </c>
      <c r="F3287" s="116" t="s">
        <v>8047</v>
      </c>
      <c r="G3287" s="115" t="s">
        <v>8048</v>
      </c>
      <c r="H3287" s="118" t="s">
        <v>8046</v>
      </c>
      <c r="I3287" s="118" t="s">
        <v>2619</v>
      </c>
    </row>
    <row r="3288" spans="1:9" x14ac:dyDescent="0.2">
      <c r="A3288" s="117" t="s">
        <v>8052</v>
      </c>
      <c r="B3288" s="131" t="s">
        <v>8052</v>
      </c>
      <c r="C3288" s="117" t="s">
        <v>992</v>
      </c>
      <c r="D3288" s="116" t="s">
        <v>6091</v>
      </c>
      <c r="E3288" s="116" t="s">
        <v>3150</v>
      </c>
      <c r="F3288" s="116" t="s">
        <v>8050</v>
      </c>
      <c r="G3288" s="115" t="s">
        <v>8051</v>
      </c>
      <c r="H3288" s="118" t="s">
        <v>8046</v>
      </c>
      <c r="I3288" s="118" t="s">
        <v>2619</v>
      </c>
    </row>
    <row r="3289" spans="1:9" x14ac:dyDescent="0.2">
      <c r="A3289" s="117" t="s">
        <v>7251</v>
      </c>
      <c r="B3289" s="131" t="s">
        <v>7251</v>
      </c>
      <c r="C3289" s="117" t="s">
        <v>992</v>
      </c>
      <c r="D3289" s="116" t="s">
        <v>6091</v>
      </c>
      <c r="E3289" s="116" t="s">
        <v>3150</v>
      </c>
      <c r="F3289" s="116" t="s">
        <v>7249</v>
      </c>
      <c r="G3289" s="115" t="s">
        <v>7250</v>
      </c>
      <c r="H3289" s="118" t="s">
        <v>6097</v>
      </c>
      <c r="I3289" s="118" t="s">
        <v>2619</v>
      </c>
    </row>
    <row r="3290" spans="1:9" x14ac:dyDescent="0.2">
      <c r="A3290" s="117" t="s">
        <v>12810</v>
      </c>
      <c r="B3290" s="131" t="s">
        <v>12810</v>
      </c>
      <c r="C3290" s="117" t="s">
        <v>1433</v>
      </c>
      <c r="D3290" s="116" t="s">
        <v>12740</v>
      </c>
      <c r="E3290" s="116" t="s">
        <v>3150</v>
      </c>
      <c r="F3290" s="116" t="s">
        <v>12808</v>
      </c>
      <c r="G3290" s="115" t="s">
        <v>12809</v>
      </c>
      <c r="I3290" s="118" t="s">
        <v>2619</v>
      </c>
    </row>
    <row r="3291" spans="1:9" x14ac:dyDescent="0.2">
      <c r="A3291" s="117" t="s">
        <v>10284</v>
      </c>
      <c r="B3291" s="131" t="s">
        <v>10284</v>
      </c>
      <c r="C3291" s="117" t="s">
        <v>1537</v>
      </c>
      <c r="D3291" s="116" t="s">
        <v>10191</v>
      </c>
      <c r="E3291" s="116" t="s">
        <v>2660</v>
      </c>
      <c r="F3291" s="116" t="s">
        <v>3625</v>
      </c>
      <c r="G3291" s="115" t="s">
        <v>10283</v>
      </c>
      <c r="H3291" s="118" t="s">
        <v>10285</v>
      </c>
      <c r="I3291" s="118" t="s">
        <v>2619</v>
      </c>
    </row>
    <row r="3292" spans="1:9" x14ac:dyDescent="0.2">
      <c r="A3292" s="117" t="s">
        <v>5906</v>
      </c>
      <c r="B3292" s="131" t="s">
        <v>5906</v>
      </c>
      <c r="C3292" s="117" t="s">
        <v>1405</v>
      </c>
      <c r="D3292" s="116" t="s">
        <v>5902</v>
      </c>
      <c r="E3292" s="116" t="s">
        <v>3116</v>
      </c>
      <c r="F3292" s="116" t="s">
        <v>2623</v>
      </c>
      <c r="G3292" s="115" t="s">
        <v>5905</v>
      </c>
      <c r="H3292" s="118" t="s">
        <v>5904</v>
      </c>
      <c r="I3292" s="118" t="s">
        <v>2619</v>
      </c>
    </row>
    <row r="3293" spans="1:9" x14ac:dyDescent="0.2">
      <c r="A3293" s="117" t="s">
        <v>5903</v>
      </c>
      <c r="B3293" s="131" t="s">
        <v>5903</v>
      </c>
      <c r="C3293" s="117" t="s">
        <v>1405</v>
      </c>
      <c r="D3293" s="116" t="s">
        <v>5902</v>
      </c>
      <c r="E3293" s="116" t="s">
        <v>3116</v>
      </c>
      <c r="F3293" s="116" t="s">
        <v>2615</v>
      </c>
      <c r="G3293" s="115" t="s">
        <v>554</v>
      </c>
      <c r="H3293" s="118" t="s">
        <v>5904</v>
      </c>
      <c r="I3293" s="118" t="s">
        <v>2619</v>
      </c>
    </row>
    <row r="3294" spans="1:9" x14ac:dyDescent="0.2">
      <c r="A3294" s="117" t="s">
        <v>5289</v>
      </c>
      <c r="B3294" s="131" t="s">
        <v>5289</v>
      </c>
      <c r="C3294" s="117" t="s">
        <v>1406</v>
      </c>
      <c r="D3294" s="116" t="s">
        <v>5288</v>
      </c>
      <c r="E3294" s="116" t="s">
        <v>2614</v>
      </c>
      <c r="F3294" s="116" t="s">
        <v>2615</v>
      </c>
      <c r="G3294" s="115" t="s">
        <v>555</v>
      </c>
      <c r="H3294" s="118" t="s">
        <v>5290</v>
      </c>
      <c r="I3294" s="118" t="s">
        <v>2619</v>
      </c>
    </row>
    <row r="3295" spans="1:9" x14ac:dyDescent="0.2">
      <c r="A3295" s="117" t="s">
        <v>5297</v>
      </c>
      <c r="B3295" s="131" t="s">
        <v>5297</v>
      </c>
      <c r="C3295" s="117" t="s">
        <v>1406</v>
      </c>
      <c r="D3295" s="116" t="s">
        <v>5288</v>
      </c>
      <c r="E3295" s="116" t="s">
        <v>2614</v>
      </c>
      <c r="F3295" s="116" t="s">
        <v>2641</v>
      </c>
      <c r="G3295" s="115" t="s">
        <v>5296</v>
      </c>
      <c r="H3295" s="118" t="s">
        <v>5293</v>
      </c>
      <c r="I3295" s="118" t="s">
        <v>2619</v>
      </c>
    </row>
    <row r="3296" spans="1:9" x14ac:dyDescent="0.2">
      <c r="A3296" s="117" t="s">
        <v>5292</v>
      </c>
      <c r="B3296" s="131" t="s">
        <v>5292</v>
      </c>
      <c r="C3296" s="117" t="s">
        <v>1406</v>
      </c>
      <c r="D3296" s="116" t="s">
        <v>5288</v>
      </c>
      <c r="E3296" s="116" t="s">
        <v>2614</v>
      </c>
      <c r="F3296" s="116" t="s">
        <v>2620</v>
      </c>
      <c r="G3296" s="115" t="s">
        <v>5291</v>
      </c>
      <c r="H3296" s="118" t="s">
        <v>5293</v>
      </c>
      <c r="I3296" s="118" t="s">
        <v>2619</v>
      </c>
    </row>
    <row r="3297" spans="1:9" x14ac:dyDescent="0.2">
      <c r="A3297" s="117" t="s">
        <v>5295</v>
      </c>
      <c r="B3297" s="131" t="s">
        <v>5295</v>
      </c>
      <c r="C3297" s="117" t="s">
        <v>1406</v>
      </c>
      <c r="D3297" s="116" t="s">
        <v>5288</v>
      </c>
      <c r="E3297" s="116" t="s">
        <v>2614</v>
      </c>
      <c r="F3297" s="116" t="s">
        <v>2638</v>
      </c>
      <c r="G3297" s="115" t="s">
        <v>5294</v>
      </c>
      <c r="H3297" s="118" t="s">
        <v>5293</v>
      </c>
      <c r="I3297" s="118" t="s">
        <v>2619</v>
      </c>
    </row>
    <row r="3298" spans="1:9" x14ac:dyDescent="0.2">
      <c r="A3298" s="117" t="s">
        <v>3711</v>
      </c>
      <c r="B3298" s="131" t="s">
        <v>3711</v>
      </c>
      <c r="C3298" s="117" t="s">
        <v>14371</v>
      </c>
      <c r="D3298" s="116" t="s">
        <v>3693</v>
      </c>
      <c r="E3298" s="116" t="s">
        <v>3116</v>
      </c>
      <c r="F3298" s="116" t="s">
        <v>2674</v>
      </c>
      <c r="G3298" s="115" t="s">
        <v>3710</v>
      </c>
      <c r="H3298" s="118" t="s">
        <v>3696</v>
      </c>
      <c r="I3298" s="118" t="s">
        <v>2619</v>
      </c>
    </row>
    <row r="3299" spans="1:9" x14ac:dyDescent="0.2">
      <c r="A3299" s="117" t="s">
        <v>12571</v>
      </c>
      <c r="B3299" s="131" t="s">
        <v>12571</v>
      </c>
      <c r="C3299" s="117" t="s">
        <v>1407</v>
      </c>
      <c r="D3299" s="116" t="s">
        <v>12567</v>
      </c>
      <c r="E3299" s="116" t="s">
        <v>2614</v>
      </c>
      <c r="F3299" s="116" t="s">
        <v>2620</v>
      </c>
      <c r="G3299" s="115" t="s">
        <v>12570</v>
      </c>
      <c r="H3299" s="118" t="s">
        <v>12569</v>
      </c>
      <c r="I3299" s="118" t="s">
        <v>2619</v>
      </c>
    </row>
    <row r="3300" spans="1:9" x14ac:dyDescent="0.2">
      <c r="A3300" s="117" t="s">
        <v>12568</v>
      </c>
      <c r="B3300" s="131" t="s">
        <v>12568</v>
      </c>
      <c r="C3300" s="117" t="s">
        <v>1407</v>
      </c>
      <c r="D3300" s="116" t="s">
        <v>12567</v>
      </c>
      <c r="E3300" s="116" t="s">
        <v>2614</v>
      </c>
      <c r="F3300" s="116" t="s">
        <v>2615</v>
      </c>
      <c r="G3300" s="115" t="s">
        <v>556</v>
      </c>
      <c r="H3300" s="118" t="s">
        <v>12569</v>
      </c>
      <c r="I3300" s="118" t="s">
        <v>2619</v>
      </c>
    </row>
    <row r="3301" spans="1:9" x14ac:dyDescent="0.2">
      <c r="A3301" s="117" t="s">
        <v>12573</v>
      </c>
      <c r="B3301" s="131" t="s">
        <v>12573</v>
      </c>
      <c r="C3301" s="117" t="s">
        <v>1407</v>
      </c>
      <c r="D3301" s="116" t="s">
        <v>12567</v>
      </c>
      <c r="E3301" s="116" t="s">
        <v>2614</v>
      </c>
      <c r="F3301" s="116" t="s">
        <v>2653</v>
      </c>
      <c r="G3301" s="115" t="s">
        <v>12572</v>
      </c>
      <c r="H3301" s="118" t="s">
        <v>12569</v>
      </c>
      <c r="I3301" s="118" t="s">
        <v>2619</v>
      </c>
    </row>
    <row r="3302" spans="1:9" x14ac:dyDescent="0.2">
      <c r="A3302" s="117" t="s">
        <v>13938</v>
      </c>
      <c r="B3302" s="131" t="s">
        <v>13938</v>
      </c>
      <c r="C3302" s="117" t="s">
        <v>1615</v>
      </c>
      <c r="D3302" s="116" t="s">
        <v>13921</v>
      </c>
      <c r="E3302" s="116" t="s">
        <v>3116</v>
      </c>
      <c r="F3302" s="116" t="s">
        <v>2653</v>
      </c>
      <c r="G3302" s="115" t="s">
        <v>13937</v>
      </c>
      <c r="H3302" s="118" t="s">
        <v>13939</v>
      </c>
      <c r="I3302" s="118" t="s">
        <v>2619</v>
      </c>
    </row>
    <row r="3303" spans="1:9" x14ac:dyDescent="0.2">
      <c r="A3303" s="117" t="s">
        <v>7254</v>
      </c>
      <c r="B3303" s="131" t="s">
        <v>7254</v>
      </c>
      <c r="C3303" s="117" t="s">
        <v>992</v>
      </c>
      <c r="D3303" s="116" t="s">
        <v>6091</v>
      </c>
      <c r="E3303" s="116" t="s">
        <v>3150</v>
      </c>
      <c r="F3303" s="116" t="s">
        <v>7252</v>
      </c>
      <c r="G3303" s="115" t="s">
        <v>7253</v>
      </c>
      <c r="H3303" s="118" t="s">
        <v>6097</v>
      </c>
      <c r="I3303" s="118" t="s">
        <v>2619</v>
      </c>
    </row>
    <row r="3304" spans="1:9" x14ac:dyDescent="0.2">
      <c r="A3304" s="117" t="s">
        <v>9917</v>
      </c>
      <c r="B3304" s="131" t="s">
        <v>9917</v>
      </c>
      <c r="C3304" s="117" t="s">
        <v>1408</v>
      </c>
      <c r="D3304" s="116" t="s">
        <v>9916</v>
      </c>
      <c r="E3304" s="116" t="s">
        <v>2614</v>
      </c>
      <c r="F3304" s="116" t="s">
        <v>2615</v>
      </c>
      <c r="G3304" s="115" t="s">
        <v>557</v>
      </c>
      <c r="H3304" s="118" t="s">
        <v>9918</v>
      </c>
      <c r="I3304" s="118" t="s">
        <v>2619</v>
      </c>
    </row>
    <row r="3305" spans="1:9" x14ac:dyDescent="0.2">
      <c r="A3305" s="117" t="s">
        <v>9920</v>
      </c>
      <c r="B3305" s="131" t="s">
        <v>9920</v>
      </c>
      <c r="C3305" s="117" t="s">
        <v>1408</v>
      </c>
      <c r="D3305" s="116" t="s">
        <v>9916</v>
      </c>
      <c r="E3305" s="116" t="s">
        <v>2614</v>
      </c>
      <c r="F3305" s="116" t="s">
        <v>2620</v>
      </c>
      <c r="G3305" s="115" t="s">
        <v>9919</v>
      </c>
      <c r="H3305" s="118" t="s">
        <v>9918</v>
      </c>
      <c r="I3305" s="118" t="s">
        <v>2619</v>
      </c>
    </row>
    <row r="3306" spans="1:9" x14ac:dyDescent="0.2">
      <c r="A3306" s="117" t="s">
        <v>9922</v>
      </c>
      <c r="B3306" s="131" t="s">
        <v>9922</v>
      </c>
      <c r="C3306" s="117" t="s">
        <v>1408</v>
      </c>
      <c r="D3306" s="116" t="s">
        <v>9916</v>
      </c>
      <c r="E3306" s="116" t="s">
        <v>2614</v>
      </c>
      <c r="F3306" s="116" t="s">
        <v>2666</v>
      </c>
      <c r="G3306" s="115" t="s">
        <v>9921</v>
      </c>
      <c r="H3306" s="118" t="s">
        <v>9918</v>
      </c>
      <c r="I3306" s="118" t="s">
        <v>2619</v>
      </c>
    </row>
    <row r="3307" spans="1:9" x14ac:dyDescent="0.2">
      <c r="A3307" s="117" t="s">
        <v>4662</v>
      </c>
      <c r="B3307" s="131" t="s">
        <v>4662</v>
      </c>
      <c r="C3307" s="117" t="s">
        <v>1409</v>
      </c>
      <c r="D3307" s="116" t="s">
        <v>4645</v>
      </c>
      <c r="E3307" s="116" t="s">
        <v>3415</v>
      </c>
      <c r="F3307" s="116" t="s">
        <v>2818</v>
      </c>
      <c r="G3307" s="115" t="s">
        <v>4661</v>
      </c>
      <c r="H3307" s="118" t="s">
        <v>4647</v>
      </c>
      <c r="I3307" s="118" t="s">
        <v>2619</v>
      </c>
    </row>
    <row r="3308" spans="1:9" x14ac:dyDescent="0.2">
      <c r="A3308" s="117" t="s">
        <v>4649</v>
      </c>
      <c r="B3308" s="131" t="s">
        <v>4649</v>
      </c>
      <c r="C3308" s="117" t="s">
        <v>1409</v>
      </c>
      <c r="D3308" s="116" t="s">
        <v>4645</v>
      </c>
      <c r="E3308" s="116" t="s">
        <v>3415</v>
      </c>
      <c r="F3308" s="116" t="s">
        <v>3470</v>
      </c>
      <c r="G3308" s="115" t="s">
        <v>4648</v>
      </c>
      <c r="H3308" s="118" t="s">
        <v>4647</v>
      </c>
      <c r="I3308" s="118" t="s">
        <v>2619</v>
      </c>
    </row>
    <row r="3309" spans="1:9" x14ac:dyDescent="0.2">
      <c r="A3309" s="117" t="s">
        <v>4657</v>
      </c>
      <c r="B3309" s="131" t="s">
        <v>4657</v>
      </c>
      <c r="C3309" s="117" t="s">
        <v>1409</v>
      </c>
      <c r="D3309" s="116" t="s">
        <v>4645</v>
      </c>
      <c r="E3309" s="116" t="s">
        <v>3415</v>
      </c>
      <c r="F3309" s="116" t="s">
        <v>2623</v>
      </c>
      <c r="G3309" s="115" t="s">
        <v>4656</v>
      </c>
      <c r="H3309" s="118" t="s">
        <v>4647</v>
      </c>
      <c r="I3309" s="118" t="s">
        <v>2619</v>
      </c>
    </row>
    <row r="3310" spans="1:9" x14ac:dyDescent="0.2">
      <c r="A3310" s="117" t="s">
        <v>4646</v>
      </c>
      <c r="B3310" s="131" t="s">
        <v>4646</v>
      </c>
      <c r="C3310" s="117" t="s">
        <v>1409</v>
      </c>
      <c r="D3310" s="116" t="s">
        <v>4645</v>
      </c>
      <c r="E3310" s="116" t="s">
        <v>3415</v>
      </c>
      <c r="F3310" s="116" t="s">
        <v>2615</v>
      </c>
      <c r="G3310" s="115" t="s">
        <v>558</v>
      </c>
      <c r="H3310" s="118" t="s">
        <v>4647</v>
      </c>
      <c r="I3310" s="118" t="s">
        <v>2619</v>
      </c>
    </row>
    <row r="3311" spans="1:9" x14ac:dyDescent="0.2">
      <c r="A3311" s="117" t="s">
        <v>7775</v>
      </c>
      <c r="B3311" s="131" t="s">
        <v>7775</v>
      </c>
      <c r="C3311" s="117" t="s">
        <v>992</v>
      </c>
      <c r="D3311" s="116" t="s">
        <v>6091</v>
      </c>
      <c r="E3311" s="116" t="s">
        <v>3150</v>
      </c>
      <c r="F3311" s="116" t="s">
        <v>7773</v>
      </c>
      <c r="G3311" s="115" t="s">
        <v>7774</v>
      </c>
      <c r="H3311" s="118" t="s">
        <v>6097</v>
      </c>
      <c r="I3311" s="118" t="s">
        <v>2619</v>
      </c>
    </row>
    <row r="3312" spans="1:9" x14ac:dyDescent="0.2">
      <c r="A3312" s="117" t="s">
        <v>6488</v>
      </c>
      <c r="B3312" s="131" t="s">
        <v>6488</v>
      </c>
      <c r="C3312" s="117" t="s">
        <v>992</v>
      </c>
      <c r="D3312" s="116" t="s">
        <v>6091</v>
      </c>
      <c r="E3312" s="116" t="s">
        <v>3150</v>
      </c>
      <c r="F3312" s="116" t="s">
        <v>6486</v>
      </c>
      <c r="G3312" s="115" t="s">
        <v>6487</v>
      </c>
      <c r="H3312" s="118" t="s">
        <v>6097</v>
      </c>
      <c r="I3312" s="118" t="s">
        <v>2619</v>
      </c>
    </row>
    <row r="3313" spans="1:9" x14ac:dyDescent="0.2">
      <c r="A3313" s="117" t="s">
        <v>3782</v>
      </c>
      <c r="B3313" s="131" t="s">
        <v>3782</v>
      </c>
      <c r="C3313" s="117" t="s">
        <v>1082</v>
      </c>
      <c r="D3313" s="116" t="s">
        <v>3755</v>
      </c>
      <c r="E3313" s="116" t="s">
        <v>3116</v>
      </c>
      <c r="F3313" s="116" t="s">
        <v>3112</v>
      </c>
      <c r="G3313" s="115" t="s">
        <v>3781</v>
      </c>
      <c r="H3313" s="118" t="s">
        <v>3783</v>
      </c>
      <c r="I3313" s="118" t="s">
        <v>2619</v>
      </c>
    </row>
    <row r="3314" spans="1:9" x14ac:dyDescent="0.2">
      <c r="A3314" s="117" t="s">
        <v>7845</v>
      </c>
      <c r="B3314" s="131" t="s">
        <v>7845</v>
      </c>
      <c r="C3314" s="117" t="s">
        <v>992</v>
      </c>
      <c r="D3314" s="116" t="s">
        <v>6091</v>
      </c>
      <c r="E3314" s="116" t="s">
        <v>3150</v>
      </c>
      <c r="F3314" s="116" t="s">
        <v>7843</v>
      </c>
      <c r="G3314" s="115" t="s">
        <v>7844</v>
      </c>
      <c r="H3314" s="118" t="s">
        <v>6097</v>
      </c>
      <c r="I3314" s="118" t="s">
        <v>2619</v>
      </c>
    </row>
    <row r="3315" spans="1:9" x14ac:dyDescent="0.2">
      <c r="A3315" s="117" t="s">
        <v>14082</v>
      </c>
      <c r="B3315" s="131" t="s">
        <v>14082</v>
      </c>
      <c r="C3315" s="117" t="s">
        <v>1360</v>
      </c>
      <c r="D3315" s="116" t="s">
        <v>14066</v>
      </c>
      <c r="E3315" s="116" t="s">
        <v>3415</v>
      </c>
      <c r="F3315" s="116" t="s">
        <v>3106</v>
      </c>
      <c r="G3315" s="115" t="s">
        <v>14081</v>
      </c>
      <c r="H3315" s="118" t="s">
        <v>14068</v>
      </c>
      <c r="I3315" s="118" t="s">
        <v>2619</v>
      </c>
    </row>
    <row r="3316" spans="1:9" x14ac:dyDescent="0.2">
      <c r="A3316" s="117" t="s">
        <v>9648</v>
      </c>
      <c r="B3316" s="131" t="s">
        <v>9648</v>
      </c>
      <c r="C3316" s="117" t="s">
        <v>14384</v>
      </c>
      <c r="D3316" s="116" t="s">
        <v>9640</v>
      </c>
      <c r="E3316" s="116" t="s">
        <v>2614</v>
      </c>
      <c r="F3316" s="116" t="s">
        <v>2722</v>
      </c>
      <c r="G3316" s="115" t="s">
        <v>9647</v>
      </c>
      <c r="H3316" s="118" t="s">
        <v>9646</v>
      </c>
      <c r="I3316" s="118" t="s">
        <v>2619</v>
      </c>
    </row>
    <row r="3317" spans="1:9" x14ac:dyDescent="0.2">
      <c r="A3317" s="117" t="s">
        <v>9645</v>
      </c>
      <c r="B3317" s="131" t="s">
        <v>9645</v>
      </c>
      <c r="C3317" s="117" t="s">
        <v>14384</v>
      </c>
      <c r="D3317" s="116" t="s">
        <v>9640</v>
      </c>
      <c r="E3317" s="116" t="s">
        <v>2614</v>
      </c>
      <c r="F3317" s="116" t="s">
        <v>2620</v>
      </c>
      <c r="G3317" s="115" t="s">
        <v>9644</v>
      </c>
      <c r="H3317" s="118" t="s">
        <v>9646</v>
      </c>
      <c r="I3317" s="118" t="s">
        <v>2619</v>
      </c>
    </row>
    <row r="3318" spans="1:9" x14ac:dyDescent="0.2">
      <c r="A3318" s="117" t="s">
        <v>7260</v>
      </c>
      <c r="B3318" s="131" t="s">
        <v>7260</v>
      </c>
      <c r="C3318" s="117" t="s">
        <v>992</v>
      </c>
      <c r="D3318" s="116" t="s">
        <v>6091</v>
      </c>
      <c r="E3318" s="116" t="s">
        <v>3150</v>
      </c>
      <c r="F3318" s="116" t="s">
        <v>7258</v>
      </c>
      <c r="G3318" s="115" t="s">
        <v>7259</v>
      </c>
      <c r="H3318" s="118" t="s">
        <v>6097</v>
      </c>
      <c r="I3318" s="118" t="s">
        <v>2619</v>
      </c>
    </row>
    <row r="3319" spans="1:9" x14ac:dyDescent="0.2">
      <c r="A3319" s="117" t="s">
        <v>4427</v>
      </c>
      <c r="B3319" s="131" t="s">
        <v>4427</v>
      </c>
      <c r="C3319" s="117" t="s">
        <v>1591</v>
      </c>
      <c r="D3319" s="116" t="s">
        <v>4419</v>
      </c>
      <c r="E3319" s="116" t="s">
        <v>3415</v>
      </c>
      <c r="F3319" s="116" t="s">
        <v>2641</v>
      </c>
      <c r="G3319" s="115" t="s">
        <v>4426</v>
      </c>
      <c r="H3319" s="118" t="s">
        <v>4422</v>
      </c>
      <c r="I3319" s="118" t="s">
        <v>2619</v>
      </c>
    </row>
    <row r="3320" spans="1:9" x14ac:dyDescent="0.2">
      <c r="A3320" s="117" t="s">
        <v>7263</v>
      </c>
      <c r="B3320" s="131" t="s">
        <v>7263</v>
      </c>
      <c r="C3320" s="117" t="s">
        <v>992</v>
      </c>
      <c r="D3320" s="116" t="s">
        <v>6091</v>
      </c>
      <c r="E3320" s="116" t="s">
        <v>3150</v>
      </c>
      <c r="F3320" s="116" t="s">
        <v>7261</v>
      </c>
      <c r="G3320" s="115" t="s">
        <v>7262</v>
      </c>
      <c r="H3320" s="118" t="s">
        <v>6097</v>
      </c>
      <c r="I3320" s="118" t="s">
        <v>2619</v>
      </c>
    </row>
    <row r="3321" spans="1:9" x14ac:dyDescent="0.2">
      <c r="A3321" s="117" t="s">
        <v>11613</v>
      </c>
      <c r="B3321" s="131" t="s">
        <v>11613</v>
      </c>
      <c r="C3321" s="117" t="s">
        <v>1410</v>
      </c>
      <c r="D3321" s="116" t="s">
        <v>11612</v>
      </c>
      <c r="E3321" s="116" t="s">
        <v>3415</v>
      </c>
      <c r="F3321" s="116" t="s">
        <v>2615</v>
      </c>
      <c r="G3321" s="115" t="s">
        <v>559</v>
      </c>
      <c r="H3321" s="118" t="s">
        <v>11614</v>
      </c>
      <c r="I3321" s="118" t="s">
        <v>2619</v>
      </c>
    </row>
    <row r="3322" spans="1:9" x14ac:dyDescent="0.2">
      <c r="A3322" s="117" t="s">
        <v>11609</v>
      </c>
      <c r="B3322" s="131" t="s">
        <v>11609</v>
      </c>
      <c r="C3322" s="117" t="s">
        <v>1411</v>
      </c>
      <c r="D3322" s="116" t="s">
        <v>11605</v>
      </c>
      <c r="E3322" s="116" t="s">
        <v>3091</v>
      </c>
      <c r="F3322" s="116" t="s">
        <v>2620</v>
      </c>
      <c r="G3322" s="115" t="s">
        <v>11608</v>
      </c>
      <c r="H3322" s="118" t="s">
        <v>11607</v>
      </c>
      <c r="I3322" s="118" t="s">
        <v>2619</v>
      </c>
    </row>
    <row r="3323" spans="1:9" x14ac:dyDescent="0.2">
      <c r="A3323" s="117" t="s">
        <v>11606</v>
      </c>
      <c r="B3323" s="131" t="s">
        <v>11606</v>
      </c>
      <c r="C3323" s="117" t="s">
        <v>1411</v>
      </c>
      <c r="D3323" s="116" t="s">
        <v>11605</v>
      </c>
      <c r="E3323" s="116" t="s">
        <v>3091</v>
      </c>
      <c r="F3323" s="116" t="s">
        <v>2615</v>
      </c>
      <c r="G3323" s="115" t="s">
        <v>560</v>
      </c>
      <c r="H3323" s="118" t="s">
        <v>11607</v>
      </c>
      <c r="I3323" s="118" t="s">
        <v>2619</v>
      </c>
    </row>
    <row r="3324" spans="1:9" x14ac:dyDescent="0.2">
      <c r="A3324" s="117" t="s">
        <v>10341</v>
      </c>
      <c r="B3324" s="131" t="s">
        <v>10341</v>
      </c>
      <c r="C3324" s="117" t="s">
        <v>1537</v>
      </c>
      <c r="D3324" s="116" t="s">
        <v>10191</v>
      </c>
      <c r="E3324" s="116" t="s">
        <v>2660</v>
      </c>
      <c r="F3324" s="116" t="s">
        <v>3234</v>
      </c>
      <c r="G3324" s="115" t="s">
        <v>10340</v>
      </c>
      <c r="H3324" s="118" t="s">
        <v>10342</v>
      </c>
      <c r="I3324" s="118" t="s">
        <v>2619</v>
      </c>
    </row>
    <row r="3325" spans="1:9" x14ac:dyDescent="0.2">
      <c r="A3325" s="117" t="s">
        <v>5070</v>
      </c>
      <c r="B3325" s="131" t="s">
        <v>5070</v>
      </c>
      <c r="C3325" s="117" t="s">
        <v>1603</v>
      </c>
      <c r="D3325" s="116" t="s">
        <v>5057</v>
      </c>
      <c r="E3325" s="116" t="s">
        <v>3091</v>
      </c>
      <c r="F3325" s="116" t="s">
        <v>3022</v>
      </c>
      <c r="G3325" s="115" t="s">
        <v>5069</v>
      </c>
      <c r="I3325" s="118" t="s">
        <v>2619</v>
      </c>
    </row>
    <row r="3326" spans="1:9" x14ac:dyDescent="0.2">
      <c r="A3326" s="117" t="s">
        <v>7266</v>
      </c>
      <c r="B3326" s="131" t="s">
        <v>7266</v>
      </c>
      <c r="C3326" s="117" t="s">
        <v>992</v>
      </c>
      <c r="D3326" s="116" t="s">
        <v>6091</v>
      </c>
      <c r="E3326" s="116" t="s">
        <v>3150</v>
      </c>
      <c r="F3326" s="116" t="s">
        <v>7264</v>
      </c>
      <c r="G3326" s="115" t="s">
        <v>7265</v>
      </c>
      <c r="H3326" s="118" t="s">
        <v>6097</v>
      </c>
      <c r="I3326" s="118" t="s">
        <v>2619</v>
      </c>
    </row>
    <row r="3327" spans="1:9" x14ac:dyDescent="0.2">
      <c r="A3327" s="117" t="s">
        <v>9098</v>
      </c>
      <c r="B3327" s="131" t="s">
        <v>9098</v>
      </c>
      <c r="C3327" s="117" t="s">
        <v>1199</v>
      </c>
      <c r="D3327" s="116" t="s">
        <v>9031</v>
      </c>
      <c r="E3327" s="116" t="s">
        <v>2614</v>
      </c>
      <c r="F3327" s="116" t="s">
        <v>9096</v>
      </c>
      <c r="G3327" s="115" t="s">
        <v>9097</v>
      </c>
      <c r="H3327" s="118" t="s">
        <v>9099</v>
      </c>
      <c r="I3327" s="118" t="s">
        <v>2619</v>
      </c>
    </row>
    <row r="3328" spans="1:9" x14ac:dyDescent="0.2">
      <c r="A3328" s="117" t="s">
        <v>13483</v>
      </c>
      <c r="B3328" s="131" t="s">
        <v>13483</v>
      </c>
      <c r="C3328" s="117" t="s">
        <v>1569</v>
      </c>
      <c r="D3328" s="116" t="s">
        <v>13433</v>
      </c>
      <c r="E3328" s="116" t="s">
        <v>3150</v>
      </c>
      <c r="F3328" s="116" t="s">
        <v>3620</v>
      </c>
      <c r="G3328" s="115" t="s">
        <v>13482</v>
      </c>
      <c r="H3328" s="118" t="s">
        <v>13484</v>
      </c>
      <c r="I3328" s="118" t="s">
        <v>2619</v>
      </c>
    </row>
    <row r="3329" spans="1:9" x14ac:dyDescent="0.2">
      <c r="A3329" s="117" t="s">
        <v>6916</v>
      </c>
      <c r="B3329" s="131" t="s">
        <v>6916</v>
      </c>
      <c r="C3329" s="117" t="s">
        <v>992</v>
      </c>
      <c r="D3329" s="116" t="s">
        <v>6091</v>
      </c>
      <c r="E3329" s="116" t="s">
        <v>3150</v>
      </c>
      <c r="F3329" s="116" t="s">
        <v>6914</v>
      </c>
      <c r="G3329" s="115" t="s">
        <v>6915</v>
      </c>
      <c r="H3329" s="118" t="s">
        <v>6097</v>
      </c>
      <c r="I3329" s="118" t="s">
        <v>2619</v>
      </c>
    </row>
    <row r="3330" spans="1:9" x14ac:dyDescent="0.2">
      <c r="A3330" s="117" t="s">
        <v>9603</v>
      </c>
      <c r="B3330" s="131" t="s">
        <v>9603</v>
      </c>
      <c r="C3330" s="117" t="s">
        <v>1440</v>
      </c>
      <c r="D3330" s="116" t="s">
        <v>9593</v>
      </c>
      <c r="E3330" s="116" t="s">
        <v>2614</v>
      </c>
      <c r="F3330" s="116" t="s">
        <v>2623</v>
      </c>
      <c r="G3330" s="115" t="s">
        <v>9602</v>
      </c>
      <c r="H3330" s="118" t="s">
        <v>9604</v>
      </c>
      <c r="I3330" s="118" t="s">
        <v>2619</v>
      </c>
    </row>
    <row r="3331" spans="1:9" x14ac:dyDescent="0.2">
      <c r="A3331" s="117" t="s">
        <v>13610</v>
      </c>
      <c r="B3331" s="131" t="s">
        <v>13610</v>
      </c>
      <c r="C3331" s="117" t="s">
        <v>1059</v>
      </c>
      <c r="D3331" s="116" t="s">
        <v>13602</v>
      </c>
      <c r="E3331" s="116" t="s">
        <v>3415</v>
      </c>
      <c r="F3331" s="116" t="s">
        <v>2623</v>
      </c>
      <c r="G3331" s="115" t="s">
        <v>13609</v>
      </c>
      <c r="H3331" s="118" t="s">
        <v>13606</v>
      </c>
      <c r="I3331" s="118" t="s">
        <v>2619</v>
      </c>
    </row>
    <row r="3332" spans="1:9" x14ac:dyDescent="0.2">
      <c r="A3332" s="117" t="s">
        <v>3335</v>
      </c>
      <c r="B3332" s="131" t="s">
        <v>3335</v>
      </c>
      <c r="C3332" s="117" t="s">
        <v>1412</v>
      </c>
      <c r="D3332" s="116" t="s">
        <v>3333</v>
      </c>
      <c r="E3332" s="116" t="s">
        <v>3116</v>
      </c>
      <c r="F3332" s="116" t="s">
        <v>2615</v>
      </c>
      <c r="G3332" s="115" t="s">
        <v>561</v>
      </c>
      <c r="H3332" s="118" t="s">
        <v>3336</v>
      </c>
      <c r="I3332" s="118" t="s">
        <v>2619</v>
      </c>
    </row>
    <row r="3333" spans="1:9" x14ac:dyDescent="0.2">
      <c r="A3333" s="117" t="s">
        <v>3924</v>
      </c>
      <c r="B3333" s="131" t="s">
        <v>3924</v>
      </c>
      <c r="C3333" s="117" t="s">
        <v>1606</v>
      </c>
      <c r="D3333" s="116" t="s">
        <v>3914</v>
      </c>
      <c r="E3333" s="116" t="s">
        <v>3091</v>
      </c>
      <c r="F3333" s="116" t="s">
        <v>2663</v>
      </c>
      <c r="G3333" s="115" t="s">
        <v>3923</v>
      </c>
      <c r="H3333" s="118" t="s">
        <v>3925</v>
      </c>
      <c r="I3333" s="118" t="s">
        <v>2619</v>
      </c>
    </row>
    <row r="3334" spans="1:9" x14ac:dyDescent="0.2">
      <c r="A3334" s="117" t="s">
        <v>5755</v>
      </c>
      <c r="B3334" s="131" t="s">
        <v>5755</v>
      </c>
      <c r="C3334" s="117" t="s">
        <v>1413</v>
      </c>
      <c r="D3334" s="116" t="s">
        <v>5754</v>
      </c>
      <c r="E3334" s="116" t="s">
        <v>2614</v>
      </c>
      <c r="F3334" s="116" t="s">
        <v>2615</v>
      </c>
      <c r="G3334" s="115" t="s">
        <v>562</v>
      </c>
      <c r="H3334" s="118" t="s">
        <v>5756</v>
      </c>
      <c r="I3334" s="118" t="s">
        <v>2619</v>
      </c>
    </row>
    <row r="3335" spans="1:9" x14ac:dyDescent="0.2">
      <c r="A3335" s="117" t="s">
        <v>5760</v>
      </c>
      <c r="B3335" s="131" t="s">
        <v>5760</v>
      </c>
      <c r="C3335" s="117" t="s">
        <v>1413</v>
      </c>
      <c r="D3335" s="116" t="s">
        <v>5754</v>
      </c>
      <c r="E3335" s="116" t="s">
        <v>2614</v>
      </c>
      <c r="F3335" s="116" t="s">
        <v>2623</v>
      </c>
      <c r="G3335" s="115" t="s">
        <v>5759</v>
      </c>
      <c r="H3335" s="118" t="s">
        <v>5756</v>
      </c>
      <c r="I3335" s="118" t="s">
        <v>2619</v>
      </c>
    </row>
    <row r="3336" spans="1:9" x14ac:dyDescent="0.2">
      <c r="A3336" s="117" t="s">
        <v>5758</v>
      </c>
      <c r="B3336" s="131" t="s">
        <v>5758</v>
      </c>
      <c r="C3336" s="117" t="s">
        <v>1413</v>
      </c>
      <c r="D3336" s="116" t="s">
        <v>5754</v>
      </c>
      <c r="E3336" s="116" t="s">
        <v>2614</v>
      </c>
      <c r="F3336" s="116" t="s">
        <v>2620</v>
      </c>
      <c r="G3336" s="115" t="s">
        <v>5757</v>
      </c>
      <c r="H3336" s="118" t="s">
        <v>5756</v>
      </c>
      <c r="I3336" s="118" t="s">
        <v>2619</v>
      </c>
    </row>
    <row r="3337" spans="1:9" x14ac:dyDescent="0.2">
      <c r="A3337" s="117" t="s">
        <v>7269</v>
      </c>
      <c r="B3337" s="131" t="s">
        <v>7269</v>
      </c>
      <c r="C3337" s="117" t="s">
        <v>992</v>
      </c>
      <c r="D3337" s="116" t="s">
        <v>6091</v>
      </c>
      <c r="E3337" s="116" t="s">
        <v>3150</v>
      </c>
      <c r="F3337" s="116" t="s">
        <v>7267</v>
      </c>
      <c r="G3337" s="115" t="s">
        <v>7268</v>
      </c>
      <c r="H3337" s="118" t="s">
        <v>6097</v>
      </c>
      <c r="I3337" s="118" t="s">
        <v>2619</v>
      </c>
    </row>
    <row r="3338" spans="1:9" x14ac:dyDescent="0.2">
      <c r="A3338" s="117" t="s">
        <v>4500</v>
      </c>
      <c r="B3338" s="131" t="s">
        <v>4500</v>
      </c>
      <c r="C3338" s="117" t="s">
        <v>1414</v>
      </c>
      <c r="D3338" s="116" t="s">
        <v>4499</v>
      </c>
      <c r="E3338" s="116" t="s">
        <v>3116</v>
      </c>
      <c r="F3338" s="116" t="s">
        <v>2615</v>
      </c>
      <c r="G3338" s="115" t="s">
        <v>563</v>
      </c>
      <c r="H3338" s="118" t="s">
        <v>4501</v>
      </c>
      <c r="I3338" s="118" t="s">
        <v>2619</v>
      </c>
    </row>
    <row r="3339" spans="1:9" x14ac:dyDescent="0.2">
      <c r="A3339" s="117" t="s">
        <v>4506</v>
      </c>
      <c r="B3339" s="131" t="s">
        <v>4506</v>
      </c>
      <c r="C3339" s="117" t="s">
        <v>1414</v>
      </c>
      <c r="D3339" s="116" t="s">
        <v>4499</v>
      </c>
      <c r="E3339" s="116" t="s">
        <v>3116</v>
      </c>
      <c r="F3339" s="116" t="s">
        <v>2623</v>
      </c>
      <c r="G3339" s="115" t="s">
        <v>4505</v>
      </c>
      <c r="H3339" s="118" t="s">
        <v>4507</v>
      </c>
      <c r="I3339" s="118" t="s">
        <v>2619</v>
      </c>
    </row>
    <row r="3340" spans="1:9" x14ac:dyDescent="0.2">
      <c r="A3340" s="117" t="s">
        <v>4595</v>
      </c>
      <c r="B3340" s="131" t="s">
        <v>4595</v>
      </c>
      <c r="C3340" s="117" t="s">
        <v>1415</v>
      </c>
      <c r="D3340" s="116" t="s">
        <v>4594</v>
      </c>
      <c r="E3340" s="116" t="s">
        <v>3415</v>
      </c>
      <c r="F3340" s="116" t="s">
        <v>2615</v>
      </c>
      <c r="G3340" s="115" t="s">
        <v>564</v>
      </c>
      <c r="I3340" s="118" t="s">
        <v>2619</v>
      </c>
    </row>
    <row r="3341" spans="1:9" x14ac:dyDescent="0.2">
      <c r="A3341" s="117" t="s">
        <v>4503</v>
      </c>
      <c r="B3341" s="131" t="s">
        <v>4503</v>
      </c>
      <c r="C3341" s="117" t="s">
        <v>1414</v>
      </c>
      <c r="D3341" s="116" t="s">
        <v>4499</v>
      </c>
      <c r="E3341" s="116" t="s">
        <v>3116</v>
      </c>
      <c r="F3341" s="116" t="s">
        <v>3470</v>
      </c>
      <c r="G3341" s="115" t="s">
        <v>4502</v>
      </c>
      <c r="H3341" s="118" t="s">
        <v>4504</v>
      </c>
      <c r="I3341" s="118" t="s">
        <v>2619</v>
      </c>
    </row>
    <row r="3342" spans="1:9" x14ac:dyDescent="0.2">
      <c r="A3342" s="117" t="s">
        <v>4509</v>
      </c>
      <c r="B3342" s="131" t="s">
        <v>4509</v>
      </c>
      <c r="C3342" s="117" t="s">
        <v>1414</v>
      </c>
      <c r="D3342" s="116" t="s">
        <v>4499</v>
      </c>
      <c r="E3342" s="116" t="s">
        <v>3116</v>
      </c>
      <c r="F3342" s="116" t="s">
        <v>2641</v>
      </c>
      <c r="G3342" s="115" t="s">
        <v>4508</v>
      </c>
      <c r="H3342" s="118" t="s">
        <v>4510</v>
      </c>
      <c r="I3342" s="118" t="s">
        <v>2619</v>
      </c>
    </row>
    <row r="3343" spans="1:9" x14ac:dyDescent="0.2">
      <c r="A3343" s="117" t="s">
        <v>2904</v>
      </c>
      <c r="B3343" s="131" t="s">
        <v>2904</v>
      </c>
      <c r="C3343" s="117" t="s">
        <v>1416</v>
      </c>
      <c r="D3343" s="116" t="s">
        <v>2903</v>
      </c>
      <c r="E3343" s="116" t="s">
        <v>2614</v>
      </c>
      <c r="F3343" s="116" t="s">
        <v>2615</v>
      </c>
      <c r="G3343" s="115" t="s">
        <v>565</v>
      </c>
      <c r="H3343" s="118" t="s">
        <v>2905</v>
      </c>
      <c r="I3343" s="118" t="s">
        <v>2619</v>
      </c>
    </row>
    <row r="3344" spans="1:9" x14ac:dyDescent="0.2">
      <c r="A3344" s="117" t="s">
        <v>2909</v>
      </c>
      <c r="B3344" s="131" t="s">
        <v>2909</v>
      </c>
      <c r="C3344" s="117" t="s">
        <v>1416</v>
      </c>
      <c r="D3344" s="116" t="s">
        <v>2903</v>
      </c>
      <c r="E3344" s="116" t="s">
        <v>2614</v>
      </c>
      <c r="F3344" s="116" t="s">
        <v>2886</v>
      </c>
      <c r="G3344" s="115" t="s">
        <v>2908</v>
      </c>
      <c r="H3344" s="118" t="s">
        <v>2905</v>
      </c>
      <c r="I3344" s="118" t="s">
        <v>2619</v>
      </c>
    </row>
    <row r="3345" spans="1:9" x14ac:dyDescent="0.2">
      <c r="A3345" s="117" t="s">
        <v>2907</v>
      </c>
      <c r="B3345" s="131" t="s">
        <v>2907</v>
      </c>
      <c r="C3345" s="117" t="s">
        <v>1416</v>
      </c>
      <c r="D3345" s="116" t="s">
        <v>2903</v>
      </c>
      <c r="E3345" s="116" t="s">
        <v>2614</v>
      </c>
      <c r="F3345" s="116" t="s">
        <v>2882</v>
      </c>
      <c r="G3345" s="115" t="s">
        <v>2906</v>
      </c>
      <c r="H3345" s="118" t="s">
        <v>2905</v>
      </c>
      <c r="I3345" s="118" t="s">
        <v>2619</v>
      </c>
    </row>
    <row r="3346" spans="1:9" x14ac:dyDescent="0.2">
      <c r="A3346" s="117" t="s">
        <v>3002</v>
      </c>
      <c r="B3346" s="131" t="s">
        <v>3002</v>
      </c>
      <c r="C3346" s="117" t="s">
        <v>1417</v>
      </c>
      <c r="D3346" s="116" t="s">
        <v>3001</v>
      </c>
      <c r="E3346" s="116" t="s">
        <v>2614</v>
      </c>
      <c r="F3346" s="116" t="s">
        <v>2615</v>
      </c>
      <c r="G3346" s="115" t="s">
        <v>566</v>
      </c>
      <c r="H3346" s="118" t="s">
        <v>3003</v>
      </c>
      <c r="I3346" s="118" t="s">
        <v>2619</v>
      </c>
    </row>
    <row r="3347" spans="1:9" x14ac:dyDescent="0.2">
      <c r="A3347" s="117" t="s">
        <v>5481</v>
      </c>
      <c r="B3347" s="131" t="s">
        <v>5481</v>
      </c>
      <c r="C3347" s="117" t="s">
        <v>1424</v>
      </c>
      <c r="D3347" s="116" t="s">
        <v>5471</v>
      </c>
      <c r="E3347" s="116" t="s">
        <v>2614</v>
      </c>
      <c r="F3347" s="116" t="s">
        <v>3022</v>
      </c>
      <c r="G3347" s="115" t="s">
        <v>5480</v>
      </c>
      <c r="I3347" s="118" t="s">
        <v>2619</v>
      </c>
    </row>
    <row r="3348" spans="1:9" x14ac:dyDescent="0.2">
      <c r="A3348" s="117" t="s">
        <v>5645</v>
      </c>
      <c r="B3348" s="131" t="s">
        <v>5645</v>
      </c>
      <c r="C3348" s="117" t="s">
        <v>14374</v>
      </c>
      <c r="D3348" s="116" t="s">
        <v>5642</v>
      </c>
      <c r="E3348" s="116" t="s">
        <v>5643</v>
      </c>
      <c r="F3348" s="116" t="s">
        <v>2615</v>
      </c>
      <c r="G3348" s="115" t="s">
        <v>5644</v>
      </c>
      <c r="I3348" s="118" t="s">
        <v>2619</v>
      </c>
    </row>
    <row r="3349" spans="1:9" x14ac:dyDescent="0.2">
      <c r="A3349" s="117" t="s">
        <v>5646</v>
      </c>
      <c r="B3349" s="131" t="s">
        <v>5646</v>
      </c>
      <c r="C3349" s="117" t="s">
        <v>14374</v>
      </c>
      <c r="D3349" s="116" t="s">
        <v>5642</v>
      </c>
      <c r="E3349" s="116" t="s">
        <v>5643</v>
      </c>
      <c r="F3349" s="116" t="s">
        <v>2620</v>
      </c>
      <c r="G3349" s="115" t="s">
        <v>5644</v>
      </c>
      <c r="I3349" s="118" t="s">
        <v>2619</v>
      </c>
    </row>
    <row r="3350" spans="1:9" x14ac:dyDescent="0.2">
      <c r="A3350" s="117" t="s">
        <v>5615</v>
      </c>
      <c r="B3350" s="131" t="s">
        <v>5615</v>
      </c>
      <c r="C3350" s="117" t="s">
        <v>1418</v>
      </c>
      <c r="D3350" s="116" t="s">
        <v>5611</v>
      </c>
      <c r="E3350" s="116" t="s">
        <v>2614</v>
      </c>
      <c r="F3350" s="116" t="s">
        <v>2722</v>
      </c>
      <c r="G3350" s="115" t="s">
        <v>5614</v>
      </c>
      <c r="H3350" s="118" t="s">
        <v>5616</v>
      </c>
      <c r="I3350" s="118" t="s">
        <v>2619</v>
      </c>
    </row>
    <row r="3351" spans="1:9" x14ac:dyDescent="0.2">
      <c r="A3351" s="117" t="s">
        <v>5633</v>
      </c>
      <c r="B3351" s="131" t="s">
        <v>5633</v>
      </c>
      <c r="C3351" s="117" t="s">
        <v>1419</v>
      </c>
      <c r="D3351" s="116" t="s">
        <v>5630</v>
      </c>
      <c r="E3351" s="116" t="s">
        <v>3150</v>
      </c>
      <c r="F3351" s="116" t="s">
        <v>2722</v>
      </c>
      <c r="G3351" s="115" t="s">
        <v>5632</v>
      </c>
      <c r="H3351" s="118" t="s">
        <v>5616</v>
      </c>
      <c r="I3351" s="118" t="s">
        <v>2619</v>
      </c>
    </row>
    <row r="3352" spans="1:9" x14ac:dyDescent="0.2">
      <c r="A3352" s="117" t="s">
        <v>5612</v>
      </c>
      <c r="B3352" s="131" t="s">
        <v>5612</v>
      </c>
      <c r="C3352" s="117" t="s">
        <v>1418</v>
      </c>
      <c r="D3352" s="116" t="s">
        <v>5611</v>
      </c>
      <c r="E3352" s="116" t="s">
        <v>2614</v>
      </c>
      <c r="F3352" s="116" t="s">
        <v>2615</v>
      </c>
      <c r="G3352" s="115" t="s">
        <v>567</v>
      </c>
      <c r="H3352" s="118" t="s">
        <v>5613</v>
      </c>
      <c r="I3352" s="118" t="s">
        <v>2619</v>
      </c>
    </row>
    <row r="3353" spans="1:9" x14ac:dyDescent="0.2">
      <c r="A3353" s="117" t="s">
        <v>5631</v>
      </c>
      <c r="B3353" s="131" t="s">
        <v>5631</v>
      </c>
      <c r="C3353" s="117" t="s">
        <v>1419</v>
      </c>
      <c r="D3353" s="116" t="s">
        <v>5630</v>
      </c>
      <c r="E3353" s="116" t="s">
        <v>3150</v>
      </c>
      <c r="F3353" s="116" t="s">
        <v>2615</v>
      </c>
      <c r="G3353" s="115" t="s">
        <v>568</v>
      </c>
      <c r="H3353" s="118" t="s">
        <v>5616</v>
      </c>
      <c r="I3353" s="118" t="s">
        <v>2619</v>
      </c>
    </row>
    <row r="3354" spans="1:9" x14ac:dyDescent="0.2">
      <c r="A3354" s="117" t="s">
        <v>11052</v>
      </c>
      <c r="B3354" s="131" t="s">
        <v>11052</v>
      </c>
      <c r="C3354" s="117" t="s">
        <v>1148</v>
      </c>
      <c r="D3354" s="116" t="s">
        <v>11034</v>
      </c>
      <c r="E3354" s="116" t="s">
        <v>3116</v>
      </c>
      <c r="F3354" s="116" t="s">
        <v>2656</v>
      </c>
      <c r="G3354" s="115" t="s">
        <v>11051</v>
      </c>
      <c r="H3354" s="118" t="s">
        <v>11036</v>
      </c>
      <c r="I3354" s="118" t="s">
        <v>2619</v>
      </c>
    </row>
    <row r="3355" spans="1:9" x14ac:dyDescent="0.2">
      <c r="A3355" s="117" t="s">
        <v>4800</v>
      </c>
      <c r="B3355" s="131" t="s">
        <v>4800</v>
      </c>
      <c r="C3355" s="117" t="s">
        <v>1039</v>
      </c>
      <c r="D3355" s="116" t="s">
        <v>4776</v>
      </c>
      <c r="E3355" s="116" t="s">
        <v>3415</v>
      </c>
      <c r="F3355" s="116" t="s">
        <v>2818</v>
      </c>
      <c r="G3355" s="115" t="s">
        <v>4799</v>
      </c>
      <c r="H3355" s="118" t="s">
        <v>4801</v>
      </c>
      <c r="I3355" s="118" t="s">
        <v>2619</v>
      </c>
    </row>
    <row r="3356" spans="1:9" x14ac:dyDescent="0.2">
      <c r="A3356" s="117" t="s">
        <v>4975</v>
      </c>
      <c r="B3356" s="131" t="s">
        <v>4975</v>
      </c>
      <c r="C3356" s="117" t="s">
        <v>1420</v>
      </c>
      <c r="D3356" s="116" t="s">
        <v>4974</v>
      </c>
      <c r="E3356" s="116" t="s">
        <v>3415</v>
      </c>
      <c r="F3356" s="116" t="s">
        <v>2615</v>
      </c>
      <c r="G3356" s="115" t="s">
        <v>569</v>
      </c>
      <c r="I3356" s="118" t="s">
        <v>2619</v>
      </c>
    </row>
    <row r="3357" spans="1:9" x14ac:dyDescent="0.2">
      <c r="A3357" s="117" t="s">
        <v>4283</v>
      </c>
      <c r="B3357" s="131" t="s">
        <v>4283</v>
      </c>
      <c r="C3357" s="117" t="s">
        <v>1230</v>
      </c>
      <c r="D3357" s="116" t="s">
        <v>4279</v>
      </c>
      <c r="E3357" s="116" t="s">
        <v>3415</v>
      </c>
      <c r="F3357" s="116" t="s">
        <v>3470</v>
      </c>
      <c r="G3357" s="115" t="s">
        <v>4282</v>
      </c>
      <c r="H3357" s="118" t="s">
        <v>4281</v>
      </c>
      <c r="I3357" s="118" t="s">
        <v>2619</v>
      </c>
    </row>
    <row r="3358" spans="1:9" x14ac:dyDescent="0.2">
      <c r="A3358" s="117" t="s">
        <v>7275</v>
      </c>
      <c r="B3358" s="131" t="s">
        <v>7275</v>
      </c>
      <c r="C3358" s="117" t="s">
        <v>992</v>
      </c>
      <c r="D3358" s="116" t="s">
        <v>6091</v>
      </c>
      <c r="E3358" s="116" t="s">
        <v>3150</v>
      </c>
      <c r="F3358" s="116" t="s">
        <v>7273</v>
      </c>
      <c r="G3358" s="115" t="s">
        <v>7274</v>
      </c>
      <c r="H3358" s="118" t="s">
        <v>6097</v>
      </c>
      <c r="I3358" s="118" t="s">
        <v>2619</v>
      </c>
    </row>
    <row r="3359" spans="1:9" x14ac:dyDescent="0.2">
      <c r="A3359" s="117" t="s">
        <v>3740</v>
      </c>
      <c r="B3359" s="131" t="s">
        <v>3740</v>
      </c>
      <c r="C3359" s="117" t="s">
        <v>1421</v>
      </c>
      <c r="D3359" s="116" t="s">
        <v>3739</v>
      </c>
      <c r="E3359" s="116" t="s">
        <v>3116</v>
      </c>
      <c r="F3359" s="116" t="s">
        <v>2615</v>
      </c>
      <c r="G3359" s="115" t="s">
        <v>570</v>
      </c>
      <c r="H3359" s="118" t="s">
        <v>3741</v>
      </c>
      <c r="I3359" s="118" t="s">
        <v>2619</v>
      </c>
    </row>
    <row r="3360" spans="1:9" x14ac:dyDescent="0.2">
      <c r="A3360" s="117" t="s">
        <v>3844</v>
      </c>
      <c r="B3360" s="131" t="s">
        <v>3844</v>
      </c>
      <c r="C3360" s="117" t="s">
        <v>1338</v>
      </c>
      <c r="D3360" s="116" t="s">
        <v>3840</v>
      </c>
      <c r="E3360" s="116" t="s">
        <v>3415</v>
      </c>
      <c r="F3360" s="116" t="s">
        <v>2641</v>
      </c>
      <c r="G3360" s="115" t="s">
        <v>3843</v>
      </c>
      <c r="H3360" s="118" t="s">
        <v>3842</v>
      </c>
      <c r="I3360" s="118" t="s">
        <v>2619</v>
      </c>
    </row>
    <row r="3361" spans="1:9" x14ac:dyDescent="0.2">
      <c r="A3361" s="117" t="s">
        <v>8659</v>
      </c>
      <c r="B3361" s="131" t="s">
        <v>8659</v>
      </c>
      <c r="C3361" s="117" t="s">
        <v>1274</v>
      </c>
      <c r="D3361" s="116" t="s">
        <v>8648</v>
      </c>
      <c r="E3361" s="116" t="s">
        <v>3415</v>
      </c>
      <c r="F3361" s="116" t="s">
        <v>2818</v>
      </c>
      <c r="G3361" s="115" t="s">
        <v>3843</v>
      </c>
      <c r="I3361" s="118" t="s">
        <v>2619</v>
      </c>
    </row>
    <row r="3362" spans="1:9" x14ac:dyDescent="0.2">
      <c r="A3362" s="117" t="s">
        <v>8832</v>
      </c>
      <c r="B3362" s="131" t="s">
        <v>8832</v>
      </c>
      <c r="C3362" s="117" t="s">
        <v>14381</v>
      </c>
      <c r="D3362" s="116" t="s">
        <v>8822</v>
      </c>
      <c r="E3362" s="116" t="s">
        <v>3116</v>
      </c>
      <c r="F3362" s="116" t="s">
        <v>2669</v>
      </c>
      <c r="G3362" s="115" t="s">
        <v>3843</v>
      </c>
      <c r="H3362" s="118" t="s">
        <v>8827</v>
      </c>
      <c r="I3362" s="118" t="s">
        <v>2619</v>
      </c>
    </row>
    <row r="3363" spans="1:9" x14ac:dyDescent="0.2">
      <c r="A3363" s="117" t="s">
        <v>11040</v>
      </c>
      <c r="B3363" s="131" t="s">
        <v>11040</v>
      </c>
      <c r="C3363" s="117" t="s">
        <v>1148</v>
      </c>
      <c r="D3363" s="116" t="s">
        <v>11034</v>
      </c>
      <c r="E3363" s="116" t="s">
        <v>3116</v>
      </c>
      <c r="F3363" s="116" t="s">
        <v>2694</v>
      </c>
      <c r="G3363" s="115" t="s">
        <v>11039</v>
      </c>
      <c r="H3363" s="118" t="s">
        <v>11036</v>
      </c>
      <c r="I3363" s="118" t="s">
        <v>2619</v>
      </c>
    </row>
    <row r="3364" spans="1:9" x14ac:dyDescent="0.2">
      <c r="A3364" s="117" t="s">
        <v>7272</v>
      </c>
      <c r="B3364" s="131" t="s">
        <v>7272</v>
      </c>
      <c r="C3364" s="117" t="s">
        <v>992</v>
      </c>
      <c r="D3364" s="116" t="s">
        <v>6091</v>
      </c>
      <c r="E3364" s="116" t="s">
        <v>3150</v>
      </c>
      <c r="F3364" s="116" t="s">
        <v>7270</v>
      </c>
      <c r="G3364" s="115" t="s">
        <v>7271</v>
      </c>
      <c r="H3364" s="118" t="s">
        <v>6097</v>
      </c>
      <c r="I3364" s="118" t="s">
        <v>2619</v>
      </c>
    </row>
    <row r="3365" spans="1:9" x14ac:dyDescent="0.2">
      <c r="A3365" s="117" t="s">
        <v>4948</v>
      </c>
      <c r="B3365" s="131" t="s">
        <v>4948</v>
      </c>
      <c r="C3365" s="117" t="s">
        <v>1099</v>
      </c>
      <c r="D3365" s="116" t="s">
        <v>4944</v>
      </c>
      <c r="E3365" s="116" t="s">
        <v>3415</v>
      </c>
      <c r="F3365" s="116" t="s">
        <v>2666</v>
      </c>
      <c r="G3365" s="115" t="s">
        <v>4947</v>
      </c>
      <c r="H3365" s="118" t="s">
        <v>4946</v>
      </c>
      <c r="I3365" s="118" t="s">
        <v>2619</v>
      </c>
    </row>
    <row r="3366" spans="1:9" x14ac:dyDescent="0.2">
      <c r="A3366" s="117" t="s">
        <v>12232</v>
      </c>
      <c r="B3366" s="131" t="s">
        <v>12232</v>
      </c>
      <c r="C3366" s="117" t="s">
        <v>1305</v>
      </c>
      <c r="D3366" s="116" t="s">
        <v>12226</v>
      </c>
      <c r="E3366" s="116" t="s">
        <v>3116</v>
      </c>
      <c r="F3366" s="116" t="s">
        <v>3391</v>
      </c>
      <c r="G3366" s="115" t="s">
        <v>12231</v>
      </c>
      <c r="H3366" s="118" t="s">
        <v>12228</v>
      </c>
      <c r="I3366" s="118" t="s">
        <v>2619</v>
      </c>
    </row>
    <row r="3367" spans="1:9" x14ac:dyDescent="0.2">
      <c r="A3367" s="117" t="s">
        <v>7278</v>
      </c>
      <c r="B3367" s="131" t="s">
        <v>7278</v>
      </c>
      <c r="C3367" s="117" t="s">
        <v>992</v>
      </c>
      <c r="D3367" s="116" t="s">
        <v>6091</v>
      </c>
      <c r="E3367" s="116" t="s">
        <v>3150</v>
      </c>
      <c r="F3367" s="116" t="s">
        <v>7276</v>
      </c>
      <c r="G3367" s="115" t="s">
        <v>7277</v>
      </c>
      <c r="H3367" s="118" t="s">
        <v>6097</v>
      </c>
      <c r="I3367" s="118" t="s">
        <v>2619</v>
      </c>
    </row>
    <row r="3368" spans="1:9" x14ac:dyDescent="0.2">
      <c r="A3368" s="117" t="s">
        <v>5797</v>
      </c>
      <c r="B3368" s="131" t="s">
        <v>5797</v>
      </c>
      <c r="C3368" s="117" t="s">
        <v>1246</v>
      </c>
      <c r="D3368" s="116" t="s">
        <v>5788</v>
      </c>
      <c r="E3368" s="116" t="s">
        <v>2614</v>
      </c>
      <c r="F3368" s="116" t="s">
        <v>2656</v>
      </c>
      <c r="G3368" s="115" t="s">
        <v>5796</v>
      </c>
      <c r="I3368" s="118" t="s">
        <v>2619</v>
      </c>
    </row>
    <row r="3369" spans="1:9" x14ac:dyDescent="0.2">
      <c r="A3369" s="117" t="s">
        <v>8423</v>
      </c>
      <c r="B3369" s="131" t="s">
        <v>8423</v>
      </c>
      <c r="C3369" s="117" t="s">
        <v>1307</v>
      </c>
      <c r="D3369" s="116" t="s">
        <v>8386</v>
      </c>
      <c r="E3369" s="116" t="s">
        <v>2614</v>
      </c>
      <c r="F3369" s="116" t="s">
        <v>3106</v>
      </c>
      <c r="G3369" s="115" t="s">
        <v>5796</v>
      </c>
      <c r="H3369" s="118" t="s">
        <v>8388</v>
      </c>
      <c r="I3369" s="118" t="s">
        <v>2619</v>
      </c>
    </row>
    <row r="3370" spans="1:9" x14ac:dyDescent="0.2">
      <c r="A3370" s="117" t="s">
        <v>8401</v>
      </c>
      <c r="B3370" s="131" t="s">
        <v>8401</v>
      </c>
      <c r="C3370" s="117" t="s">
        <v>1307</v>
      </c>
      <c r="D3370" s="116" t="s">
        <v>8386</v>
      </c>
      <c r="E3370" s="116" t="s">
        <v>2614</v>
      </c>
      <c r="F3370" s="116" t="s">
        <v>2666</v>
      </c>
      <c r="G3370" s="115" t="s">
        <v>8400</v>
      </c>
      <c r="H3370" s="118" t="s">
        <v>8388</v>
      </c>
      <c r="I3370" s="118" t="s">
        <v>2619</v>
      </c>
    </row>
    <row r="3371" spans="1:9" x14ac:dyDescent="0.2">
      <c r="A3371" s="117" t="s">
        <v>11598</v>
      </c>
      <c r="B3371" s="131" t="s">
        <v>11598</v>
      </c>
      <c r="C3371" s="117" t="s">
        <v>1435</v>
      </c>
      <c r="D3371" s="116" t="s">
        <v>11594</v>
      </c>
      <c r="E3371" s="116" t="s">
        <v>3415</v>
      </c>
      <c r="F3371" s="116" t="s">
        <v>2638</v>
      </c>
      <c r="G3371" s="115" t="s">
        <v>11597</v>
      </c>
      <c r="H3371" s="118" t="s">
        <v>11596</v>
      </c>
      <c r="I3371" s="118" t="s">
        <v>2619</v>
      </c>
    </row>
    <row r="3372" spans="1:9" x14ac:dyDescent="0.2">
      <c r="A3372" s="117" t="s">
        <v>12085</v>
      </c>
      <c r="B3372" s="131" t="s">
        <v>12085</v>
      </c>
      <c r="C3372" s="117" t="s">
        <v>903</v>
      </c>
      <c r="D3372" s="116" t="s">
        <v>12073</v>
      </c>
      <c r="E3372" s="116" t="s">
        <v>2614</v>
      </c>
      <c r="F3372" s="116" t="s">
        <v>2674</v>
      </c>
      <c r="G3372" s="115" t="s">
        <v>12084</v>
      </c>
      <c r="H3372" s="118" t="s">
        <v>12075</v>
      </c>
      <c r="I3372" s="118" t="s">
        <v>2619</v>
      </c>
    </row>
    <row r="3373" spans="1:9" x14ac:dyDescent="0.2">
      <c r="A3373" s="117" t="s">
        <v>10501</v>
      </c>
      <c r="B3373" s="131" t="s">
        <v>10501</v>
      </c>
      <c r="C3373" s="117" t="s">
        <v>1017</v>
      </c>
      <c r="D3373" s="116" t="s">
        <v>10467</v>
      </c>
      <c r="E3373" s="116" t="s">
        <v>2614</v>
      </c>
      <c r="F3373" s="116" t="s">
        <v>3180</v>
      </c>
      <c r="G3373" s="115" t="s">
        <v>10500</v>
      </c>
      <c r="H3373" s="118" t="s">
        <v>10469</v>
      </c>
      <c r="I3373" s="118" t="s">
        <v>2619</v>
      </c>
    </row>
    <row r="3374" spans="1:9" x14ac:dyDescent="0.2">
      <c r="A3374" s="117" t="s">
        <v>12447</v>
      </c>
      <c r="B3374" s="131" t="s">
        <v>12447</v>
      </c>
      <c r="C3374" s="117" t="s">
        <v>999</v>
      </c>
      <c r="D3374" s="116" t="s">
        <v>12439</v>
      </c>
      <c r="E3374" s="116" t="s">
        <v>2614</v>
      </c>
      <c r="F3374" s="116" t="s">
        <v>2716</v>
      </c>
      <c r="G3374" s="115" t="s">
        <v>10500</v>
      </c>
      <c r="H3374" s="118" t="s">
        <v>12444</v>
      </c>
      <c r="I3374" s="118" t="s">
        <v>2619</v>
      </c>
    </row>
    <row r="3375" spans="1:9" x14ac:dyDescent="0.2">
      <c r="A3375" s="117" t="s">
        <v>5795</v>
      </c>
      <c r="B3375" s="131" t="s">
        <v>5795</v>
      </c>
      <c r="C3375" s="117" t="s">
        <v>1246</v>
      </c>
      <c r="D3375" s="116" t="s">
        <v>5788</v>
      </c>
      <c r="E3375" s="116" t="s">
        <v>2614</v>
      </c>
      <c r="F3375" s="116" t="s">
        <v>3391</v>
      </c>
      <c r="G3375" s="115" t="s">
        <v>5794</v>
      </c>
      <c r="H3375" s="118" t="s">
        <v>5790</v>
      </c>
      <c r="I3375" s="118" t="s">
        <v>2619</v>
      </c>
    </row>
    <row r="3376" spans="1:9" x14ac:dyDescent="0.2">
      <c r="A3376" s="117" t="s">
        <v>13592</v>
      </c>
      <c r="B3376" s="131" t="s">
        <v>13592</v>
      </c>
      <c r="C3376" s="117" t="s">
        <v>1012</v>
      </c>
      <c r="D3376" s="116" t="s">
        <v>13589</v>
      </c>
      <c r="E3376" s="116" t="s">
        <v>3415</v>
      </c>
      <c r="F3376" s="116" t="s">
        <v>2886</v>
      </c>
      <c r="G3376" s="115" t="s">
        <v>5794</v>
      </c>
      <c r="H3376" s="118" t="s">
        <v>13593</v>
      </c>
      <c r="I3376" s="118" t="s">
        <v>2619</v>
      </c>
    </row>
    <row r="3377" spans="1:9" x14ac:dyDescent="0.2">
      <c r="A3377" s="117" t="s">
        <v>10287</v>
      </c>
      <c r="B3377" s="131" t="s">
        <v>10287</v>
      </c>
      <c r="C3377" s="117" t="s">
        <v>1537</v>
      </c>
      <c r="D3377" s="116" t="s">
        <v>10191</v>
      </c>
      <c r="E3377" s="116" t="s">
        <v>2660</v>
      </c>
      <c r="F3377" s="116" t="s">
        <v>3199</v>
      </c>
      <c r="G3377" s="115" t="s">
        <v>10286</v>
      </c>
      <c r="H3377" s="118" t="s">
        <v>10288</v>
      </c>
      <c r="I3377" s="118" t="s">
        <v>2619</v>
      </c>
    </row>
    <row r="3378" spans="1:9" x14ac:dyDescent="0.2">
      <c r="A3378" s="117" t="s">
        <v>10035</v>
      </c>
      <c r="B3378" s="131" t="s">
        <v>10035</v>
      </c>
      <c r="C3378" s="117" t="s">
        <v>946</v>
      </c>
      <c r="D3378" s="116" t="s">
        <v>10027</v>
      </c>
      <c r="E3378" s="116" t="s">
        <v>3415</v>
      </c>
      <c r="F3378" s="116" t="s">
        <v>2734</v>
      </c>
      <c r="G3378" s="115" t="s">
        <v>10034</v>
      </c>
      <c r="H3378" s="118" t="s">
        <v>10029</v>
      </c>
      <c r="I3378" s="118" t="s">
        <v>2619</v>
      </c>
    </row>
    <row r="3379" spans="1:9" x14ac:dyDescent="0.2">
      <c r="A3379" s="117" t="s">
        <v>11793</v>
      </c>
      <c r="B3379" s="131" t="s">
        <v>11793</v>
      </c>
      <c r="C3379" s="117" t="s">
        <v>1026</v>
      </c>
      <c r="D3379" s="116" t="s">
        <v>11771</v>
      </c>
      <c r="E3379" s="116" t="s">
        <v>3150</v>
      </c>
      <c r="F3379" s="116" t="s">
        <v>3183</v>
      </c>
      <c r="G3379" s="115" t="s">
        <v>11792</v>
      </c>
      <c r="H3379" s="118" t="s">
        <v>11773</v>
      </c>
      <c r="I3379" s="118" t="s">
        <v>2619</v>
      </c>
    </row>
    <row r="3380" spans="1:9" x14ac:dyDescent="0.2">
      <c r="A3380" s="117" t="s">
        <v>4041</v>
      </c>
      <c r="B3380" s="131" t="s">
        <v>4041</v>
      </c>
      <c r="C3380" s="117" t="s">
        <v>1109</v>
      </c>
      <c r="D3380" s="116" t="s">
        <v>4032</v>
      </c>
      <c r="E3380" s="116" t="s">
        <v>3415</v>
      </c>
      <c r="F3380" s="116" t="s">
        <v>2734</v>
      </c>
      <c r="G3380" s="115" t="s">
        <v>4040</v>
      </c>
      <c r="H3380" s="118" t="s">
        <v>4034</v>
      </c>
      <c r="I3380" s="118" t="s">
        <v>2619</v>
      </c>
    </row>
    <row r="3381" spans="1:9" x14ac:dyDescent="0.2">
      <c r="A3381" s="117" t="s">
        <v>7281</v>
      </c>
      <c r="B3381" s="131" t="s">
        <v>7281</v>
      </c>
      <c r="C3381" s="117" t="s">
        <v>992</v>
      </c>
      <c r="D3381" s="116" t="s">
        <v>6091</v>
      </c>
      <c r="E3381" s="116" t="s">
        <v>3150</v>
      </c>
      <c r="F3381" s="116" t="s">
        <v>7279</v>
      </c>
      <c r="G3381" s="115" t="s">
        <v>7280</v>
      </c>
      <c r="H3381" s="118" t="s">
        <v>6097</v>
      </c>
      <c r="I3381" s="118" t="s">
        <v>2619</v>
      </c>
    </row>
    <row r="3382" spans="1:9" x14ac:dyDescent="0.2">
      <c r="A3382" s="117" t="s">
        <v>14230</v>
      </c>
      <c r="B3382" s="131" t="s">
        <v>14230</v>
      </c>
      <c r="C3382" s="117" t="s">
        <v>1215</v>
      </c>
      <c r="D3382" s="116" t="s">
        <v>14222</v>
      </c>
      <c r="E3382" s="116" t="s">
        <v>3091</v>
      </c>
      <c r="F3382" s="116" t="s">
        <v>3022</v>
      </c>
      <c r="G3382" s="115" t="s">
        <v>14229</v>
      </c>
      <c r="H3382" s="118" t="s">
        <v>14224</v>
      </c>
      <c r="I3382" s="118" t="s">
        <v>2619</v>
      </c>
    </row>
    <row r="3383" spans="1:9" x14ac:dyDescent="0.2">
      <c r="A3383" s="117" t="s">
        <v>8068</v>
      </c>
      <c r="B3383" s="131" t="s">
        <v>8068</v>
      </c>
      <c r="C3383" s="117" t="s">
        <v>992</v>
      </c>
      <c r="D3383" s="116" t="s">
        <v>6091</v>
      </c>
      <c r="E3383" s="116" t="s">
        <v>3150</v>
      </c>
      <c r="F3383" s="116" t="s">
        <v>8066</v>
      </c>
      <c r="G3383" s="115" t="s">
        <v>8067</v>
      </c>
      <c r="I3383" s="118" t="s">
        <v>2619</v>
      </c>
    </row>
    <row r="3384" spans="1:9" x14ac:dyDescent="0.2">
      <c r="A3384" s="117" t="s">
        <v>8055</v>
      </c>
      <c r="B3384" s="131" t="s">
        <v>8055</v>
      </c>
      <c r="C3384" s="117" t="s">
        <v>992</v>
      </c>
      <c r="D3384" s="116" t="s">
        <v>6091</v>
      </c>
      <c r="E3384" s="116" t="s">
        <v>3150</v>
      </c>
      <c r="F3384" s="116" t="s">
        <v>8053</v>
      </c>
      <c r="G3384" s="115" t="s">
        <v>8054</v>
      </c>
      <c r="H3384" s="118" t="s">
        <v>8056</v>
      </c>
      <c r="I3384" s="118" t="s">
        <v>2619</v>
      </c>
    </row>
    <row r="3385" spans="1:9" x14ac:dyDescent="0.2">
      <c r="A3385" s="117" t="s">
        <v>8059</v>
      </c>
      <c r="B3385" s="131" t="s">
        <v>8059</v>
      </c>
      <c r="C3385" s="117" t="s">
        <v>992</v>
      </c>
      <c r="D3385" s="116" t="s">
        <v>6091</v>
      </c>
      <c r="E3385" s="116" t="s">
        <v>3150</v>
      </c>
      <c r="F3385" s="116" t="s">
        <v>8057</v>
      </c>
      <c r="G3385" s="115" t="s">
        <v>8058</v>
      </c>
      <c r="H3385" s="118" t="s">
        <v>8056</v>
      </c>
      <c r="I3385" s="118" t="s">
        <v>2619</v>
      </c>
    </row>
    <row r="3386" spans="1:9" x14ac:dyDescent="0.2">
      <c r="A3386" s="117" t="s">
        <v>8062</v>
      </c>
      <c r="B3386" s="131" t="s">
        <v>8062</v>
      </c>
      <c r="C3386" s="117" t="s">
        <v>992</v>
      </c>
      <c r="D3386" s="116" t="s">
        <v>6091</v>
      </c>
      <c r="E3386" s="116" t="s">
        <v>3150</v>
      </c>
      <c r="F3386" s="116" t="s">
        <v>8060</v>
      </c>
      <c r="G3386" s="115" t="s">
        <v>8061</v>
      </c>
      <c r="H3386" s="118" t="s">
        <v>8056</v>
      </c>
      <c r="I3386" s="118" t="s">
        <v>2619</v>
      </c>
    </row>
    <row r="3387" spans="1:9" x14ac:dyDescent="0.2">
      <c r="A3387" s="117" t="s">
        <v>5989</v>
      </c>
      <c r="B3387" s="131" t="s">
        <v>5989</v>
      </c>
      <c r="C3387" s="117" t="s">
        <v>1422</v>
      </c>
      <c r="D3387" s="116" t="s">
        <v>5988</v>
      </c>
      <c r="E3387" s="116" t="s">
        <v>2614</v>
      </c>
      <c r="F3387" s="116" t="s">
        <v>2615</v>
      </c>
      <c r="G3387" s="115" t="s">
        <v>571</v>
      </c>
      <c r="H3387" s="118" t="s">
        <v>5990</v>
      </c>
      <c r="I3387" s="118" t="s">
        <v>2619</v>
      </c>
    </row>
    <row r="3388" spans="1:9" x14ac:dyDescent="0.2">
      <c r="A3388" s="117" t="s">
        <v>5996</v>
      </c>
      <c r="B3388" s="131" t="s">
        <v>5996</v>
      </c>
      <c r="C3388" s="117" t="s">
        <v>1422</v>
      </c>
      <c r="D3388" s="116" t="s">
        <v>5988</v>
      </c>
      <c r="E3388" s="116" t="s">
        <v>2614</v>
      </c>
      <c r="F3388" s="116" t="s">
        <v>2716</v>
      </c>
      <c r="G3388" s="115" t="s">
        <v>5995</v>
      </c>
      <c r="H3388" s="118" t="s">
        <v>5990</v>
      </c>
      <c r="I3388" s="118" t="s">
        <v>2619</v>
      </c>
    </row>
    <row r="3389" spans="1:9" x14ac:dyDescent="0.2">
      <c r="A3389" s="117" t="s">
        <v>5994</v>
      </c>
      <c r="B3389" s="131" t="s">
        <v>5994</v>
      </c>
      <c r="C3389" s="117" t="s">
        <v>1422</v>
      </c>
      <c r="D3389" s="116" t="s">
        <v>5988</v>
      </c>
      <c r="E3389" s="116" t="s">
        <v>2614</v>
      </c>
      <c r="F3389" s="116" t="s">
        <v>2638</v>
      </c>
      <c r="G3389" s="115" t="s">
        <v>5993</v>
      </c>
      <c r="H3389" s="118" t="s">
        <v>5990</v>
      </c>
      <c r="I3389" s="118" t="s">
        <v>2619</v>
      </c>
    </row>
    <row r="3390" spans="1:9" x14ac:dyDescent="0.2">
      <c r="A3390" s="117" t="s">
        <v>5992</v>
      </c>
      <c r="B3390" s="131" t="s">
        <v>5992</v>
      </c>
      <c r="C3390" s="117" t="s">
        <v>1422</v>
      </c>
      <c r="D3390" s="116" t="s">
        <v>5988</v>
      </c>
      <c r="E3390" s="116" t="s">
        <v>2614</v>
      </c>
      <c r="F3390" s="116" t="s">
        <v>2722</v>
      </c>
      <c r="G3390" s="115" t="s">
        <v>5991</v>
      </c>
      <c r="H3390" s="118" t="s">
        <v>5990</v>
      </c>
      <c r="I3390" s="118" t="s">
        <v>2619</v>
      </c>
    </row>
    <row r="3391" spans="1:9" x14ac:dyDescent="0.2">
      <c r="A3391" s="117" t="s">
        <v>9075</v>
      </c>
      <c r="B3391" s="131" t="s">
        <v>9075</v>
      </c>
      <c r="C3391" s="117" t="s">
        <v>1199</v>
      </c>
      <c r="D3391" s="116" t="s">
        <v>9031</v>
      </c>
      <c r="E3391" s="116" t="s">
        <v>2614</v>
      </c>
      <c r="F3391" s="116" t="s">
        <v>3106</v>
      </c>
      <c r="G3391" s="115" t="s">
        <v>9074</v>
      </c>
      <c r="I3391" s="118" t="s">
        <v>2619</v>
      </c>
    </row>
    <row r="3392" spans="1:9" x14ac:dyDescent="0.2">
      <c r="A3392" s="117" t="s">
        <v>3443</v>
      </c>
      <c r="B3392" s="131" t="s">
        <v>3443</v>
      </c>
      <c r="C3392" s="117" t="s">
        <v>866</v>
      </c>
      <c r="D3392" s="116" t="s">
        <v>3426</v>
      </c>
      <c r="E3392" s="116" t="s">
        <v>3415</v>
      </c>
      <c r="F3392" s="116" t="s">
        <v>3103</v>
      </c>
      <c r="G3392" s="115" t="s">
        <v>3442</v>
      </c>
      <c r="H3392" s="118" t="s">
        <v>3428</v>
      </c>
      <c r="I3392" s="118" t="s">
        <v>2619</v>
      </c>
    </row>
    <row r="3393" spans="1:9" x14ac:dyDescent="0.2">
      <c r="A3393" s="117" t="s">
        <v>4617</v>
      </c>
      <c r="B3393" s="131" t="s">
        <v>4617</v>
      </c>
      <c r="C3393" s="117" t="s">
        <v>1002</v>
      </c>
      <c r="D3393" s="116" t="s">
        <v>4605</v>
      </c>
      <c r="E3393" s="116" t="s">
        <v>3415</v>
      </c>
      <c r="F3393" s="116" t="s">
        <v>2644</v>
      </c>
      <c r="G3393" s="115" t="s">
        <v>4616</v>
      </c>
      <c r="H3393" s="118" t="s">
        <v>4609</v>
      </c>
      <c r="I3393" s="118" t="s">
        <v>2619</v>
      </c>
    </row>
    <row r="3394" spans="1:9" x14ac:dyDescent="0.2">
      <c r="A3394" s="117" t="s">
        <v>4624</v>
      </c>
      <c r="B3394" s="131" t="s">
        <v>4624</v>
      </c>
      <c r="C3394" s="117" t="s">
        <v>1002</v>
      </c>
      <c r="D3394" s="116" t="s">
        <v>4605</v>
      </c>
      <c r="E3394" s="116" t="s">
        <v>3415</v>
      </c>
      <c r="F3394" s="116" t="s">
        <v>3180</v>
      </c>
      <c r="G3394" s="115" t="s">
        <v>4623</v>
      </c>
      <c r="H3394" s="118" t="s">
        <v>4609</v>
      </c>
      <c r="I3394" s="118" t="s">
        <v>2619</v>
      </c>
    </row>
    <row r="3395" spans="1:9" x14ac:dyDescent="0.2">
      <c r="A3395" s="117" t="s">
        <v>12527</v>
      </c>
      <c r="B3395" s="131" t="s">
        <v>12527</v>
      </c>
      <c r="C3395" s="117" t="s">
        <v>14392</v>
      </c>
      <c r="D3395" s="116" t="s">
        <v>12526</v>
      </c>
      <c r="E3395" s="116" t="s">
        <v>2614</v>
      </c>
      <c r="F3395" s="116" t="s">
        <v>2615</v>
      </c>
      <c r="G3395" s="115" t="s">
        <v>2596</v>
      </c>
      <c r="H3395" s="118" t="s">
        <v>12528</v>
      </c>
      <c r="I3395" s="118" t="s">
        <v>2619</v>
      </c>
    </row>
    <row r="3396" spans="1:9" x14ac:dyDescent="0.2">
      <c r="A3396" s="117" t="s">
        <v>12532</v>
      </c>
      <c r="B3396" s="131" t="s">
        <v>12532</v>
      </c>
      <c r="C3396" s="117" t="s">
        <v>14392</v>
      </c>
      <c r="D3396" s="116" t="s">
        <v>12526</v>
      </c>
      <c r="E3396" s="116" t="s">
        <v>2614</v>
      </c>
      <c r="F3396" s="116" t="s">
        <v>2734</v>
      </c>
      <c r="G3396" s="115" t="s">
        <v>12531</v>
      </c>
      <c r="H3396" s="118" t="s">
        <v>12528</v>
      </c>
      <c r="I3396" s="118" t="s">
        <v>2619</v>
      </c>
    </row>
    <row r="3397" spans="1:9" x14ac:dyDescent="0.2">
      <c r="A3397" s="117" t="s">
        <v>12530</v>
      </c>
      <c r="B3397" s="131" t="s">
        <v>12530</v>
      </c>
      <c r="C3397" s="117" t="s">
        <v>14392</v>
      </c>
      <c r="D3397" s="116" t="s">
        <v>12526</v>
      </c>
      <c r="E3397" s="116" t="s">
        <v>2614</v>
      </c>
      <c r="F3397" s="116" t="s">
        <v>2638</v>
      </c>
      <c r="G3397" s="115" t="s">
        <v>12529</v>
      </c>
      <c r="I3397" s="118" t="s">
        <v>2619</v>
      </c>
    </row>
    <row r="3398" spans="1:9" x14ac:dyDescent="0.2">
      <c r="A3398" s="117" t="s">
        <v>13400</v>
      </c>
      <c r="B3398" s="131" t="s">
        <v>13400</v>
      </c>
      <c r="C3398" s="117" t="s">
        <v>1423</v>
      </c>
      <c r="D3398" s="116" t="s">
        <v>13399</v>
      </c>
      <c r="E3398" s="116" t="s">
        <v>2614</v>
      </c>
      <c r="F3398" s="116" t="s">
        <v>2615</v>
      </c>
      <c r="G3398" s="115" t="s">
        <v>572</v>
      </c>
      <c r="H3398" s="118" t="s">
        <v>13401</v>
      </c>
      <c r="I3398" s="118" t="s">
        <v>2619</v>
      </c>
    </row>
    <row r="3399" spans="1:9" x14ac:dyDescent="0.2">
      <c r="A3399" s="117" t="s">
        <v>13406</v>
      </c>
      <c r="B3399" s="131" t="s">
        <v>13406</v>
      </c>
      <c r="C3399" s="117" t="s">
        <v>1423</v>
      </c>
      <c r="D3399" s="116" t="s">
        <v>13399</v>
      </c>
      <c r="E3399" s="116" t="s">
        <v>2614</v>
      </c>
      <c r="F3399" s="116" t="s">
        <v>2716</v>
      </c>
      <c r="G3399" s="115" t="s">
        <v>13405</v>
      </c>
      <c r="H3399" s="118" t="s">
        <v>13404</v>
      </c>
      <c r="I3399" s="118" t="s">
        <v>2619</v>
      </c>
    </row>
    <row r="3400" spans="1:9" x14ac:dyDescent="0.2">
      <c r="A3400" s="117" t="s">
        <v>13403</v>
      </c>
      <c r="B3400" s="131" t="s">
        <v>13403</v>
      </c>
      <c r="C3400" s="117" t="s">
        <v>1423</v>
      </c>
      <c r="D3400" s="116" t="s">
        <v>13399</v>
      </c>
      <c r="E3400" s="116" t="s">
        <v>2614</v>
      </c>
      <c r="F3400" s="116" t="s">
        <v>2620</v>
      </c>
      <c r="G3400" s="115" t="s">
        <v>13402</v>
      </c>
      <c r="H3400" s="118" t="s">
        <v>13404</v>
      </c>
      <c r="I3400" s="118" t="s">
        <v>2619</v>
      </c>
    </row>
    <row r="3401" spans="1:9" x14ac:dyDescent="0.2">
      <c r="A3401" s="117" t="s">
        <v>5472</v>
      </c>
      <c r="B3401" s="131" t="s">
        <v>5472</v>
      </c>
      <c r="C3401" s="117" t="s">
        <v>1424</v>
      </c>
      <c r="D3401" s="116" t="s">
        <v>5471</v>
      </c>
      <c r="E3401" s="116" t="s">
        <v>2614</v>
      </c>
      <c r="F3401" s="116" t="s">
        <v>2615</v>
      </c>
      <c r="G3401" s="115" t="s">
        <v>573</v>
      </c>
      <c r="H3401" s="118" t="s">
        <v>5473</v>
      </c>
      <c r="I3401" s="118" t="s">
        <v>2619</v>
      </c>
    </row>
    <row r="3402" spans="1:9" x14ac:dyDescent="0.2">
      <c r="A3402" s="117" t="s">
        <v>5475</v>
      </c>
      <c r="B3402" s="131" t="s">
        <v>5475</v>
      </c>
      <c r="C3402" s="117" t="s">
        <v>1424</v>
      </c>
      <c r="D3402" s="116" t="s">
        <v>5471</v>
      </c>
      <c r="E3402" s="116" t="s">
        <v>2614</v>
      </c>
      <c r="F3402" s="116" t="s">
        <v>2620</v>
      </c>
      <c r="G3402" s="115" t="s">
        <v>5474</v>
      </c>
      <c r="H3402" s="118" t="s">
        <v>5473</v>
      </c>
      <c r="I3402" s="118" t="s">
        <v>2619</v>
      </c>
    </row>
    <row r="3403" spans="1:9" x14ac:dyDescent="0.2">
      <c r="A3403" s="117" t="s">
        <v>5477</v>
      </c>
      <c r="B3403" s="131" t="s">
        <v>5477</v>
      </c>
      <c r="C3403" s="117" t="s">
        <v>1424</v>
      </c>
      <c r="D3403" s="116" t="s">
        <v>5471</v>
      </c>
      <c r="E3403" s="116" t="s">
        <v>2614</v>
      </c>
      <c r="F3403" s="116" t="s">
        <v>2694</v>
      </c>
      <c r="G3403" s="115" t="s">
        <v>5476</v>
      </c>
      <c r="H3403" s="118" t="s">
        <v>5473</v>
      </c>
      <c r="I3403" s="118" t="s">
        <v>2619</v>
      </c>
    </row>
    <row r="3404" spans="1:9" x14ac:dyDescent="0.2">
      <c r="A3404" s="117" t="s">
        <v>2617</v>
      </c>
      <c r="B3404" s="131" t="s">
        <v>2617</v>
      </c>
      <c r="C3404" s="117" t="s">
        <v>1425</v>
      </c>
      <c r="D3404" s="116" t="s">
        <v>2613</v>
      </c>
      <c r="E3404" s="116" t="s">
        <v>2614</v>
      </c>
      <c r="F3404" s="116" t="s">
        <v>2615</v>
      </c>
      <c r="G3404" s="115" t="s">
        <v>574</v>
      </c>
      <c r="H3404" s="118" t="s">
        <v>2618</v>
      </c>
      <c r="I3404" s="118" t="s">
        <v>2619</v>
      </c>
    </row>
    <row r="3405" spans="1:9" x14ac:dyDescent="0.2">
      <c r="A3405" s="117" t="s">
        <v>6416</v>
      </c>
      <c r="B3405" s="131" t="s">
        <v>6416</v>
      </c>
      <c r="C3405" s="117" t="s">
        <v>992</v>
      </c>
      <c r="D3405" s="116" t="s">
        <v>6091</v>
      </c>
      <c r="E3405" s="116" t="s">
        <v>3150</v>
      </c>
      <c r="F3405" s="116" t="s">
        <v>6414</v>
      </c>
      <c r="G3405" s="115" t="s">
        <v>6415</v>
      </c>
      <c r="H3405" s="118" t="s">
        <v>6097</v>
      </c>
      <c r="I3405" s="118" t="s">
        <v>2619</v>
      </c>
    </row>
    <row r="3406" spans="1:9" x14ac:dyDescent="0.2">
      <c r="A3406" s="117" t="s">
        <v>8023</v>
      </c>
      <c r="B3406" s="131" t="s">
        <v>8023</v>
      </c>
      <c r="C3406" s="117" t="s">
        <v>992</v>
      </c>
      <c r="D3406" s="116" t="s">
        <v>6091</v>
      </c>
      <c r="E3406" s="116" t="s">
        <v>3150</v>
      </c>
      <c r="F3406" s="116" t="s">
        <v>8021</v>
      </c>
      <c r="G3406" s="115" t="s">
        <v>8022</v>
      </c>
      <c r="H3406" s="118" t="s">
        <v>6097</v>
      </c>
      <c r="I3406" s="118" t="s">
        <v>2619</v>
      </c>
    </row>
    <row r="3407" spans="1:9" x14ac:dyDescent="0.2">
      <c r="A3407" s="117" t="s">
        <v>5072</v>
      </c>
      <c r="B3407" s="131" t="s">
        <v>5072</v>
      </c>
      <c r="C3407" s="117" t="s">
        <v>1603</v>
      </c>
      <c r="D3407" s="116" t="s">
        <v>5057</v>
      </c>
      <c r="E3407" s="116" t="s">
        <v>3091</v>
      </c>
      <c r="F3407" s="116" t="s">
        <v>2708</v>
      </c>
      <c r="G3407" s="115" t="s">
        <v>5071</v>
      </c>
      <c r="I3407" s="118" t="s">
        <v>2619</v>
      </c>
    </row>
    <row r="3408" spans="1:9" x14ac:dyDescent="0.2">
      <c r="A3408" s="117" t="s">
        <v>5262</v>
      </c>
      <c r="B3408" s="131" t="s">
        <v>5262</v>
      </c>
      <c r="C3408" s="117" t="s">
        <v>1426</v>
      </c>
      <c r="D3408" s="116" t="s">
        <v>5261</v>
      </c>
      <c r="E3408" s="116" t="s">
        <v>2614</v>
      </c>
      <c r="F3408" s="116" t="s">
        <v>2615</v>
      </c>
      <c r="G3408" s="115" t="s">
        <v>575</v>
      </c>
      <c r="H3408" s="118" t="s">
        <v>5263</v>
      </c>
      <c r="I3408" s="118" t="s">
        <v>2619</v>
      </c>
    </row>
    <row r="3409" spans="1:9" x14ac:dyDescent="0.2">
      <c r="A3409" s="117" t="s">
        <v>5269</v>
      </c>
      <c r="B3409" s="131" t="s">
        <v>5269</v>
      </c>
      <c r="C3409" s="117" t="s">
        <v>1426</v>
      </c>
      <c r="D3409" s="116" t="s">
        <v>5261</v>
      </c>
      <c r="E3409" s="116" t="s">
        <v>2614</v>
      </c>
      <c r="F3409" s="116" t="s">
        <v>2716</v>
      </c>
      <c r="G3409" s="115" t="s">
        <v>5268</v>
      </c>
      <c r="H3409" s="118" t="s">
        <v>5263</v>
      </c>
      <c r="I3409" s="118" t="s">
        <v>2619</v>
      </c>
    </row>
    <row r="3410" spans="1:9" x14ac:dyDescent="0.2">
      <c r="A3410" s="117" t="s">
        <v>5265</v>
      </c>
      <c r="B3410" s="131" t="s">
        <v>5265</v>
      </c>
      <c r="C3410" s="117" t="s">
        <v>1426</v>
      </c>
      <c r="D3410" s="116" t="s">
        <v>5261</v>
      </c>
      <c r="E3410" s="116" t="s">
        <v>2614</v>
      </c>
      <c r="F3410" s="116" t="s">
        <v>2620</v>
      </c>
      <c r="G3410" s="115" t="s">
        <v>5264</v>
      </c>
      <c r="H3410" s="118" t="s">
        <v>5263</v>
      </c>
      <c r="I3410" s="118" t="s">
        <v>2619</v>
      </c>
    </row>
    <row r="3411" spans="1:9" x14ac:dyDescent="0.2">
      <c r="A3411" s="117" t="s">
        <v>5267</v>
      </c>
      <c r="B3411" s="131" t="s">
        <v>5267</v>
      </c>
      <c r="C3411" s="117" t="s">
        <v>1426</v>
      </c>
      <c r="D3411" s="116" t="s">
        <v>5261</v>
      </c>
      <c r="E3411" s="116" t="s">
        <v>2614</v>
      </c>
      <c r="F3411" s="116" t="s">
        <v>2638</v>
      </c>
      <c r="G3411" s="115" t="s">
        <v>5266</v>
      </c>
      <c r="H3411" s="118" t="s">
        <v>5263</v>
      </c>
      <c r="I3411" s="118" t="s">
        <v>2619</v>
      </c>
    </row>
    <row r="3412" spans="1:9" x14ac:dyDescent="0.2">
      <c r="A3412" s="117" t="s">
        <v>3308</v>
      </c>
      <c r="B3412" s="131" t="s">
        <v>3308</v>
      </c>
      <c r="C3412" s="117" t="s">
        <v>1427</v>
      </c>
      <c r="D3412" s="116" t="s">
        <v>3302</v>
      </c>
      <c r="E3412" s="116" t="s">
        <v>2614</v>
      </c>
      <c r="F3412" s="116" t="s">
        <v>2638</v>
      </c>
      <c r="G3412" s="115" t="s">
        <v>3307</v>
      </c>
      <c r="I3412" s="118" t="s">
        <v>2619</v>
      </c>
    </row>
    <row r="3413" spans="1:9" x14ac:dyDescent="0.2">
      <c r="A3413" s="117" t="s">
        <v>3303</v>
      </c>
      <c r="B3413" s="131" t="s">
        <v>3303</v>
      </c>
      <c r="C3413" s="117" t="s">
        <v>1427</v>
      </c>
      <c r="D3413" s="116" t="s">
        <v>3302</v>
      </c>
      <c r="E3413" s="116" t="s">
        <v>2614</v>
      </c>
      <c r="F3413" s="116" t="s">
        <v>2615</v>
      </c>
      <c r="G3413" s="115" t="s">
        <v>576</v>
      </c>
      <c r="I3413" s="118" t="s">
        <v>2619</v>
      </c>
    </row>
    <row r="3414" spans="1:9" x14ac:dyDescent="0.2">
      <c r="A3414" s="117" t="s">
        <v>3310</v>
      </c>
      <c r="B3414" s="131" t="s">
        <v>3310</v>
      </c>
      <c r="C3414" s="117" t="s">
        <v>1427</v>
      </c>
      <c r="D3414" s="116" t="s">
        <v>3302</v>
      </c>
      <c r="E3414" s="116" t="s">
        <v>2614</v>
      </c>
      <c r="F3414" s="116" t="s">
        <v>2623</v>
      </c>
      <c r="G3414" s="115" t="s">
        <v>3309</v>
      </c>
      <c r="H3414" s="118" t="s">
        <v>3306</v>
      </c>
      <c r="I3414" s="118" t="s">
        <v>2619</v>
      </c>
    </row>
    <row r="3415" spans="1:9" x14ac:dyDescent="0.2">
      <c r="A3415" s="117" t="s">
        <v>3305</v>
      </c>
      <c r="B3415" s="131" t="s">
        <v>3305</v>
      </c>
      <c r="C3415" s="117" t="s">
        <v>1427</v>
      </c>
      <c r="D3415" s="116" t="s">
        <v>3302</v>
      </c>
      <c r="E3415" s="116" t="s">
        <v>2614</v>
      </c>
      <c r="F3415" s="116" t="s">
        <v>2620</v>
      </c>
      <c r="G3415" s="115" t="s">
        <v>3304</v>
      </c>
      <c r="H3415" s="118" t="s">
        <v>3306</v>
      </c>
      <c r="I3415" s="118" t="s">
        <v>2619</v>
      </c>
    </row>
    <row r="3416" spans="1:9" x14ac:dyDescent="0.2">
      <c r="A3416" s="117" t="s">
        <v>7284</v>
      </c>
      <c r="B3416" s="131" t="s">
        <v>7284</v>
      </c>
      <c r="C3416" s="117" t="s">
        <v>992</v>
      </c>
      <c r="D3416" s="116" t="s">
        <v>6091</v>
      </c>
      <c r="E3416" s="116" t="s">
        <v>3150</v>
      </c>
      <c r="F3416" s="116" t="s">
        <v>7282</v>
      </c>
      <c r="G3416" s="115" t="s">
        <v>7283</v>
      </c>
      <c r="H3416" s="118" t="s">
        <v>6097</v>
      </c>
      <c r="I3416" s="118" t="s">
        <v>2619</v>
      </c>
    </row>
    <row r="3417" spans="1:9" x14ac:dyDescent="0.2">
      <c r="A3417" s="117" t="s">
        <v>7287</v>
      </c>
      <c r="B3417" s="131" t="s">
        <v>7287</v>
      </c>
      <c r="C3417" s="117" t="s">
        <v>992</v>
      </c>
      <c r="D3417" s="116" t="s">
        <v>6091</v>
      </c>
      <c r="E3417" s="116" t="s">
        <v>3150</v>
      </c>
      <c r="F3417" s="116" t="s">
        <v>7285</v>
      </c>
      <c r="G3417" s="115" t="s">
        <v>7286</v>
      </c>
      <c r="H3417" s="118" t="s">
        <v>6097</v>
      </c>
      <c r="I3417" s="118" t="s">
        <v>2619</v>
      </c>
    </row>
    <row r="3418" spans="1:9" x14ac:dyDescent="0.2">
      <c r="A3418" s="117" t="s">
        <v>13663</v>
      </c>
      <c r="B3418" s="131" t="s">
        <v>13663</v>
      </c>
      <c r="C3418" s="117" t="s">
        <v>1428</v>
      </c>
      <c r="D3418" s="116" t="s">
        <v>13659</v>
      </c>
      <c r="E3418" s="116" t="s">
        <v>3056</v>
      </c>
      <c r="F3418" s="116" t="s">
        <v>2722</v>
      </c>
      <c r="G3418" s="115" t="s">
        <v>13662</v>
      </c>
      <c r="H3418" s="118" t="s">
        <v>13661</v>
      </c>
      <c r="I3418" s="118" t="s">
        <v>2619</v>
      </c>
    </row>
    <row r="3419" spans="1:9" x14ac:dyDescent="0.2">
      <c r="A3419" s="117" t="s">
        <v>13660</v>
      </c>
      <c r="B3419" s="131" t="s">
        <v>13660</v>
      </c>
      <c r="C3419" s="117" t="s">
        <v>1428</v>
      </c>
      <c r="D3419" s="116" t="s">
        <v>13659</v>
      </c>
      <c r="E3419" s="116" t="s">
        <v>3056</v>
      </c>
      <c r="F3419" s="116" t="s">
        <v>2615</v>
      </c>
      <c r="G3419" s="115" t="s">
        <v>577</v>
      </c>
      <c r="H3419" s="118" t="s">
        <v>13661</v>
      </c>
      <c r="I3419" s="118" t="s">
        <v>2619</v>
      </c>
    </row>
    <row r="3420" spans="1:9" x14ac:dyDescent="0.2">
      <c r="A3420" s="117" t="s">
        <v>13653</v>
      </c>
      <c r="B3420" s="131" t="s">
        <v>13653</v>
      </c>
      <c r="C3420" s="117" t="s">
        <v>1429</v>
      </c>
      <c r="D3420" s="116" t="s">
        <v>13628</v>
      </c>
      <c r="E3420" s="116" t="s">
        <v>3415</v>
      </c>
      <c r="F3420" s="116" t="s">
        <v>3022</v>
      </c>
      <c r="G3420" s="115" t="s">
        <v>13652</v>
      </c>
      <c r="H3420" s="118" t="s">
        <v>13635</v>
      </c>
      <c r="I3420" s="118" t="s">
        <v>2619</v>
      </c>
    </row>
    <row r="3421" spans="1:9" x14ac:dyDescent="0.2">
      <c r="A3421" s="117" t="s">
        <v>13629</v>
      </c>
      <c r="B3421" s="131" t="s">
        <v>13629</v>
      </c>
      <c r="C3421" s="117" t="s">
        <v>1429</v>
      </c>
      <c r="D3421" s="116" t="s">
        <v>13628</v>
      </c>
      <c r="E3421" s="116" t="s">
        <v>3415</v>
      </c>
      <c r="F3421" s="116" t="s">
        <v>2615</v>
      </c>
      <c r="G3421" s="115" t="s">
        <v>578</v>
      </c>
      <c r="H3421" s="118" t="s">
        <v>13630</v>
      </c>
      <c r="I3421" s="118" t="s">
        <v>2619</v>
      </c>
    </row>
    <row r="3422" spans="1:9" x14ac:dyDescent="0.2">
      <c r="A3422" s="117" t="s">
        <v>10812</v>
      </c>
      <c r="B3422" s="131" t="s">
        <v>10812</v>
      </c>
      <c r="C3422" s="117" t="s">
        <v>1430</v>
      </c>
      <c r="D3422" s="116" t="s">
        <v>10811</v>
      </c>
      <c r="E3422" s="116" t="s">
        <v>3116</v>
      </c>
      <c r="F3422" s="116" t="s">
        <v>2615</v>
      </c>
      <c r="G3422" s="115" t="s">
        <v>579</v>
      </c>
      <c r="H3422" s="118" t="s">
        <v>10813</v>
      </c>
      <c r="I3422" s="118" t="s">
        <v>2619</v>
      </c>
    </row>
    <row r="3423" spans="1:9" x14ac:dyDescent="0.2">
      <c r="A3423" s="117" t="s">
        <v>7290</v>
      </c>
      <c r="B3423" s="131" t="s">
        <v>7290</v>
      </c>
      <c r="C3423" s="117" t="s">
        <v>992</v>
      </c>
      <c r="D3423" s="116" t="s">
        <v>6091</v>
      </c>
      <c r="E3423" s="116" t="s">
        <v>3150</v>
      </c>
      <c r="F3423" s="116" t="s">
        <v>7288</v>
      </c>
      <c r="G3423" s="115" t="s">
        <v>7289</v>
      </c>
      <c r="H3423" s="118" t="s">
        <v>6097</v>
      </c>
      <c r="I3423" s="118" t="s">
        <v>2619</v>
      </c>
    </row>
    <row r="3424" spans="1:9" x14ac:dyDescent="0.2">
      <c r="A3424" s="117" t="s">
        <v>13235</v>
      </c>
      <c r="B3424" s="131" t="s">
        <v>13235</v>
      </c>
      <c r="C3424" s="117" t="s">
        <v>937</v>
      </c>
      <c r="D3424" s="116" t="s">
        <v>13219</v>
      </c>
      <c r="E3424" s="116" t="s">
        <v>2614</v>
      </c>
      <c r="F3424" s="116" t="s">
        <v>2818</v>
      </c>
      <c r="G3424" s="115" t="s">
        <v>13234</v>
      </c>
      <c r="H3424" s="118" t="s">
        <v>13221</v>
      </c>
      <c r="I3424" s="118" t="s">
        <v>2619</v>
      </c>
    </row>
    <row r="3425" spans="1:9" x14ac:dyDescent="0.2">
      <c r="A3425" s="117" t="s">
        <v>4000</v>
      </c>
      <c r="B3425" s="131" t="s">
        <v>4000</v>
      </c>
      <c r="C3425" s="117" t="s">
        <v>1431</v>
      </c>
      <c r="D3425" s="116" t="s">
        <v>3996</v>
      </c>
      <c r="E3425" s="116" t="s">
        <v>3415</v>
      </c>
      <c r="F3425" s="116" t="s">
        <v>2716</v>
      </c>
      <c r="G3425" s="115" t="s">
        <v>3999</v>
      </c>
      <c r="H3425" s="118" t="s">
        <v>4001</v>
      </c>
      <c r="I3425" s="118" t="s">
        <v>2619</v>
      </c>
    </row>
    <row r="3426" spans="1:9" x14ac:dyDescent="0.2">
      <c r="A3426" s="117" t="s">
        <v>3997</v>
      </c>
      <c r="B3426" s="131" t="s">
        <v>3997</v>
      </c>
      <c r="C3426" s="117" t="s">
        <v>1431</v>
      </c>
      <c r="D3426" s="116" t="s">
        <v>3996</v>
      </c>
      <c r="E3426" s="116" t="s">
        <v>3415</v>
      </c>
      <c r="F3426" s="116" t="s">
        <v>2615</v>
      </c>
      <c r="G3426" s="115" t="s">
        <v>580</v>
      </c>
      <c r="H3426" s="118" t="s">
        <v>3998</v>
      </c>
      <c r="I3426" s="118" t="s">
        <v>2619</v>
      </c>
    </row>
    <row r="3427" spans="1:9" x14ac:dyDescent="0.2">
      <c r="A3427" s="117" t="s">
        <v>12720</v>
      </c>
      <c r="B3427" s="131" t="s">
        <v>12720</v>
      </c>
      <c r="C3427" s="117" t="s">
        <v>1385</v>
      </c>
      <c r="D3427" s="116" t="s">
        <v>12712</v>
      </c>
      <c r="E3427" s="116" t="s">
        <v>3415</v>
      </c>
      <c r="F3427" s="116" t="s">
        <v>2708</v>
      </c>
      <c r="G3427" s="115" t="s">
        <v>12719</v>
      </c>
      <c r="H3427" s="118" t="s">
        <v>12714</v>
      </c>
      <c r="I3427" s="118" t="s">
        <v>2619</v>
      </c>
    </row>
    <row r="3428" spans="1:9" x14ac:dyDescent="0.2">
      <c r="A3428" s="117" t="s">
        <v>12835</v>
      </c>
      <c r="B3428" s="131" t="s">
        <v>12835</v>
      </c>
      <c r="C3428" s="117" t="s">
        <v>1260</v>
      </c>
      <c r="D3428" s="116" t="s">
        <v>12829</v>
      </c>
      <c r="E3428" s="116" t="s">
        <v>3056</v>
      </c>
      <c r="F3428" s="116" t="s">
        <v>3022</v>
      </c>
      <c r="G3428" s="115" t="s">
        <v>12834</v>
      </c>
      <c r="H3428" s="118" t="s">
        <v>12831</v>
      </c>
      <c r="I3428" s="118" t="s">
        <v>2619</v>
      </c>
    </row>
    <row r="3429" spans="1:9" x14ac:dyDescent="0.2">
      <c r="A3429" s="117" t="s">
        <v>12886</v>
      </c>
      <c r="B3429" s="131" t="s">
        <v>12886</v>
      </c>
      <c r="C3429" s="117" t="s">
        <v>1432</v>
      </c>
      <c r="D3429" s="116" t="s">
        <v>12885</v>
      </c>
      <c r="E3429" s="116" t="s">
        <v>2614</v>
      </c>
      <c r="F3429" s="116" t="s">
        <v>2615</v>
      </c>
      <c r="G3429" s="115" t="s">
        <v>581</v>
      </c>
      <c r="H3429" s="118" t="s">
        <v>12887</v>
      </c>
      <c r="I3429" s="118" t="s">
        <v>2619</v>
      </c>
    </row>
    <row r="3430" spans="1:9" x14ac:dyDescent="0.2">
      <c r="A3430" s="117" t="s">
        <v>12891</v>
      </c>
      <c r="B3430" s="131" t="s">
        <v>12891</v>
      </c>
      <c r="C3430" s="117" t="s">
        <v>1432</v>
      </c>
      <c r="D3430" s="116" t="s">
        <v>12885</v>
      </c>
      <c r="E3430" s="116" t="s">
        <v>2614</v>
      </c>
      <c r="F3430" s="116" t="s">
        <v>2734</v>
      </c>
      <c r="G3430" s="115" t="s">
        <v>12890</v>
      </c>
      <c r="H3430" s="118" t="s">
        <v>12887</v>
      </c>
      <c r="I3430" s="118" t="s">
        <v>2619</v>
      </c>
    </row>
    <row r="3431" spans="1:9" x14ac:dyDescent="0.2">
      <c r="A3431" s="117" t="s">
        <v>12889</v>
      </c>
      <c r="B3431" s="131" t="s">
        <v>12889</v>
      </c>
      <c r="C3431" s="117" t="s">
        <v>1432</v>
      </c>
      <c r="D3431" s="116" t="s">
        <v>12885</v>
      </c>
      <c r="E3431" s="116" t="s">
        <v>2614</v>
      </c>
      <c r="F3431" s="116" t="s">
        <v>3945</v>
      </c>
      <c r="G3431" s="115" t="s">
        <v>12888</v>
      </c>
      <c r="H3431" s="118" t="s">
        <v>12887</v>
      </c>
      <c r="I3431" s="118" t="s">
        <v>2619</v>
      </c>
    </row>
    <row r="3432" spans="1:9" x14ac:dyDescent="0.2">
      <c r="A3432" s="117" t="s">
        <v>12746</v>
      </c>
      <c r="B3432" s="131" t="s">
        <v>12746</v>
      </c>
      <c r="C3432" s="117" t="s">
        <v>1433</v>
      </c>
      <c r="D3432" s="116" t="s">
        <v>12740</v>
      </c>
      <c r="E3432" s="116" t="s">
        <v>3150</v>
      </c>
      <c r="F3432" s="116" t="s">
        <v>6136</v>
      </c>
      <c r="G3432" s="115" t="s">
        <v>12745</v>
      </c>
      <c r="H3432" s="118" t="s">
        <v>12742</v>
      </c>
      <c r="I3432" s="118" t="s">
        <v>2619</v>
      </c>
    </row>
    <row r="3433" spans="1:9" x14ac:dyDescent="0.2">
      <c r="A3433" s="117" t="s">
        <v>12741</v>
      </c>
      <c r="B3433" s="131" t="s">
        <v>12741</v>
      </c>
      <c r="C3433" s="117" t="s">
        <v>1433</v>
      </c>
      <c r="D3433" s="116" t="s">
        <v>12740</v>
      </c>
      <c r="E3433" s="116" t="s">
        <v>3150</v>
      </c>
      <c r="F3433" s="116" t="s">
        <v>2615</v>
      </c>
      <c r="G3433" s="115" t="s">
        <v>582</v>
      </c>
      <c r="H3433" s="118" t="s">
        <v>12742</v>
      </c>
      <c r="I3433" s="118" t="s">
        <v>2619</v>
      </c>
    </row>
    <row r="3434" spans="1:9" x14ac:dyDescent="0.2">
      <c r="A3434" s="117" t="s">
        <v>14239</v>
      </c>
      <c r="B3434" s="131" t="s">
        <v>14239</v>
      </c>
      <c r="C3434" s="117" t="s">
        <v>1434</v>
      </c>
      <c r="D3434" s="116" t="s">
        <v>14238</v>
      </c>
      <c r="E3434" s="116" t="s">
        <v>2614</v>
      </c>
      <c r="F3434" s="116" t="s">
        <v>2615</v>
      </c>
      <c r="G3434" s="115" t="s">
        <v>583</v>
      </c>
      <c r="H3434" s="118" t="s">
        <v>14240</v>
      </c>
      <c r="I3434" s="118" t="s">
        <v>2619</v>
      </c>
    </row>
    <row r="3435" spans="1:9" x14ac:dyDescent="0.2">
      <c r="A3435" s="117" t="s">
        <v>14246</v>
      </c>
      <c r="B3435" s="131" t="s">
        <v>14246</v>
      </c>
      <c r="C3435" s="117" t="s">
        <v>1434</v>
      </c>
      <c r="D3435" s="116" t="s">
        <v>14238</v>
      </c>
      <c r="E3435" s="116" t="s">
        <v>2614</v>
      </c>
      <c r="F3435" s="116" t="s">
        <v>2641</v>
      </c>
      <c r="G3435" s="115" t="s">
        <v>14245</v>
      </c>
      <c r="H3435" s="118" t="s">
        <v>14240</v>
      </c>
      <c r="I3435" s="118" t="s">
        <v>2619</v>
      </c>
    </row>
    <row r="3436" spans="1:9" x14ac:dyDescent="0.2">
      <c r="A3436" s="117" t="s">
        <v>14242</v>
      </c>
      <c r="B3436" s="131" t="s">
        <v>14242</v>
      </c>
      <c r="C3436" s="117" t="s">
        <v>1434</v>
      </c>
      <c r="D3436" s="116" t="s">
        <v>14238</v>
      </c>
      <c r="E3436" s="116" t="s">
        <v>2614</v>
      </c>
      <c r="F3436" s="116" t="s">
        <v>2620</v>
      </c>
      <c r="G3436" s="115" t="s">
        <v>14241</v>
      </c>
      <c r="H3436" s="118" t="s">
        <v>14240</v>
      </c>
      <c r="I3436" s="118" t="s">
        <v>2619</v>
      </c>
    </row>
    <row r="3437" spans="1:9" x14ac:dyDescent="0.2">
      <c r="A3437" s="117" t="s">
        <v>14248</v>
      </c>
      <c r="B3437" s="131" t="s">
        <v>14248</v>
      </c>
      <c r="C3437" s="117" t="s">
        <v>1434</v>
      </c>
      <c r="D3437" s="116" t="s">
        <v>14238</v>
      </c>
      <c r="E3437" s="116" t="s">
        <v>2614</v>
      </c>
      <c r="F3437" s="116" t="s">
        <v>2734</v>
      </c>
      <c r="G3437" s="115" t="s">
        <v>14247</v>
      </c>
      <c r="H3437" s="118" t="s">
        <v>14240</v>
      </c>
      <c r="I3437" s="118" t="s">
        <v>2619</v>
      </c>
    </row>
    <row r="3438" spans="1:9" x14ac:dyDescent="0.2">
      <c r="A3438" s="117" t="s">
        <v>14244</v>
      </c>
      <c r="B3438" s="131" t="s">
        <v>14244</v>
      </c>
      <c r="C3438" s="117" t="s">
        <v>1434</v>
      </c>
      <c r="D3438" s="116" t="s">
        <v>14238</v>
      </c>
      <c r="E3438" s="116" t="s">
        <v>2614</v>
      </c>
      <c r="F3438" s="116" t="s">
        <v>2694</v>
      </c>
      <c r="G3438" s="115" t="s">
        <v>14243</v>
      </c>
      <c r="H3438" s="118" t="s">
        <v>14240</v>
      </c>
      <c r="I3438" s="118" t="s">
        <v>2619</v>
      </c>
    </row>
    <row r="3439" spans="1:9" x14ac:dyDescent="0.2">
      <c r="A3439" s="117" t="s">
        <v>8427</v>
      </c>
      <c r="B3439" s="131" t="s">
        <v>8427</v>
      </c>
      <c r="C3439" s="117" t="s">
        <v>1307</v>
      </c>
      <c r="D3439" s="116" t="s">
        <v>8386</v>
      </c>
      <c r="E3439" s="116" t="s">
        <v>2614</v>
      </c>
      <c r="F3439" s="116" t="s">
        <v>3112</v>
      </c>
      <c r="G3439" s="115" t="s">
        <v>8426</v>
      </c>
      <c r="H3439" s="118" t="s">
        <v>8388</v>
      </c>
      <c r="I3439" s="118" t="s">
        <v>2619</v>
      </c>
    </row>
    <row r="3440" spans="1:9" x14ac:dyDescent="0.2">
      <c r="A3440" s="117" t="s">
        <v>4180</v>
      </c>
      <c r="B3440" s="131" t="s">
        <v>4180</v>
      </c>
      <c r="C3440" s="117" t="s">
        <v>1393</v>
      </c>
      <c r="D3440" s="116" t="s">
        <v>4174</v>
      </c>
      <c r="E3440" s="116" t="s">
        <v>3415</v>
      </c>
      <c r="F3440" s="116" t="s">
        <v>3470</v>
      </c>
      <c r="G3440" s="115" t="s">
        <v>4179</v>
      </c>
      <c r="H3440" s="118" t="s">
        <v>4176</v>
      </c>
      <c r="I3440" s="118" t="s">
        <v>2619</v>
      </c>
    </row>
    <row r="3441" spans="1:9" x14ac:dyDescent="0.2">
      <c r="A3441" s="117" t="s">
        <v>7800</v>
      </c>
      <c r="B3441" s="131" t="s">
        <v>7800</v>
      </c>
      <c r="C3441" s="117" t="s">
        <v>992</v>
      </c>
      <c r="D3441" s="116" t="s">
        <v>6091</v>
      </c>
      <c r="E3441" s="116" t="s">
        <v>3150</v>
      </c>
      <c r="F3441" s="116" t="s">
        <v>7798</v>
      </c>
      <c r="G3441" s="115" t="s">
        <v>7799</v>
      </c>
      <c r="H3441" s="118" t="s">
        <v>6097</v>
      </c>
      <c r="I3441" s="118" t="s">
        <v>2619</v>
      </c>
    </row>
    <row r="3442" spans="1:9" x14ac:dyDescent="0.2">
      <c r="A3442" s="117" t="s">
        <v>3060</v>
      </c>
      <c r="B3442" s="131" t="s">
        <v>3060</v>
      </c>
      <c r="C3442" s="117" t="s">
        <v>894</v>
      </c>
      <c r="D3442" s="116" t="s">
        <v>3044</v>
      </c>
      <c r="E3442" s="116" t="s">
        <v>2614</v>
      </c>
      <c r="F3442" s="116" t="s">
        <v>2656</v>
      </c>
      <c r="G3442" s="115" t="s">
        <v>3059</v>
      </c>
      <c r="H3442" s="118" t="s">
        <v>3046</v>
      </c>
      <c r="I3442" s="118" t="s">
        <v>2619</v>
      </c>
    </row>
    <row r="3443" spans="1:9" x14ac:dyDescent="0.2">
      <c r="A3443" s="117" t="s">
        <v>10510</v>
      </c>
      <c r="B3443" s="131" t="s">
        <v>10510</v>
      </c>
      <c r="C3443" s="117" t="s">
        <v>1017</v>
      </c>
      <c r="D3443" s="116" t="s">
        <v>10467</v>
      </c>
      <c r="E3443" s="116" t="s">
        <v>2614</v>
      </c>
      <c r="F3443" s="116" t="s">
        <v>3789</v>
      </c>
      <c r="G3443" s="115" t="s">
        <v>10509</v>
      </c>
      <c r="H3443" s="118" t="s">
        <v>10469</v>
      </c>
      <c r="I3443" s="118" t="s">
        <v>2619</v>
      </c>
    </row>
    <row r="3444" spans="1:9" x14ac:dyDescent="0.2">
      <c r="A3444" s="117" t="s">
        <v>11806</v>
      </c>
      <c r="B3444" s="131" t="s">
        <v>11806</v>
      </c>
      <c r="C3444" s="117" t="s">
        <v>1026</v>
      </c>
      <c r="D3444" s="116" t="s">
        <v>11771</v>
      </c>
      <c r="E3444" s="116" t="s">
        <v>3150</v>
      </c>
      <c r="F3444" s="116" t="s">
        <v>3022</v>
      </c>
      <c r="G3444" s="115" t="s">
        <v>11805</v>
      </c>
      <c r="H3444" s="118" t="s">
        <v>11773</v>
      </c>
      <c r="I3444" s="118" t="s">
        <v>2619</v>
      </c>
    </row>
    <row r="3445" spans="1:9" x14ac:dyDescent="0.2">
      <c r="A3445" s="117" t="s">
        <v>7296</v>
      </c>
      <c r="B3445" s="131" t="s">
        <v>7296</v>
      </c>
      <c r="C3445" s="117" t="s">
        <v>992</v>
      </c>
      <c r="D3445" s="116" t="s">
        <v>6091</v>
      </c>
      <c r="E3445" s="116" t="s">
        <v>3150</v>
      </c>
      <c r="F3445" s="116" t="s">
        <v>7294</v>
      </c>
      <c r="G3445" s="115" t="s">
        <v>7295</v>
      </c>
      <c r="H3445" s="118" t="s">
        <v>6097</v>
      </c>
      <c r="I3445" s="118" t="s">
        <v>2619</v>
      </c>
    </row>
    <row r="3446" spans="1:9" x14ac:dyDescent="0.2">
      <c r="A3446" s="117" t="s">
        <v>4259</v>
      </c>
      <c r="B3446" s="131" t="s">
        <v>4259</v>
      </c>
      <c r="C3446" s="117" t="s">
        <v>902</v>
      </c>
      <c r="D3446" s="116" t="s">
        <v>4242</v>
      </c>
      <c r="E3446" s="116" t="s">
        <v>3415</v>
      </c>
      <c r="F3446" s="116" t="s">
        <v>2653</v>
      </c>
      <c r="G3446" s="115" t="s">
        <v>4258</v>
      </c>
      <c r="H3446" s="118" t="s">
        <v>4260</v>
      </c>
      <c r="I3446" s="118" t="s">
        <v>2619</v>
      </c>
    </row>
    <row r="3447" spans="1:9" x14ac:dyDescent="0.2">
      <c r="A3447" s="117" t="s">
        <v>14001</v>
      </c>
      <c r="B3447" s="131" t="s">
        <v>14001</v>
      </c>
      <c r="C3447" s="117" t="s">
        <v>1214</v>
      </c>
      <c r="D3447" s="116" t="s">
        <v>13973</v>
      </c>
      <c r="E3447" s="116" t="s">
        <v>3334</v>
      </c>
      <c r="F3447" s="116" t="s">
        <v>3112</v>
      </c>
      <c r="G3447" s="115" t="s">
        <v>4258</v>
      </c>
      <c r="I3447" s="118" t="s">
        <v>2619</v>
      </c>
    </row>
    <row r="3448" spans="1:9" x14ac:dyDescent="0.2">
      <c r="A3448" s="117" t="s">
        <v>6321</v>
      </c>
      <c r="B3448" s="131" t="s">
        <v>6321</v>
      </c>
      <c r="C3448" s="117" t="s">
        <v>992</v>
      </c>
      <c r="D3448" s="116" t="s">
        <v>6091</v>
      </c>
      <c r="E3448" s="116" t="s">
        <v>3150</v>
      </c>
      <c r="F3448" s="116" t="s">
        <v>6319</v>
      </c>
      <c r="G3448" s="115" t="s">
        <v>6320</v>
      </c>
      <c r="H3448" s="118" t="s">
        <v>6293</v>
      </c>
      <c r="I3448" s="118" t="s">
        <v>2619</v>
      </c>
    </row>
    <row r="3449" spans="1:9" x14ac:dyDescent="0.2">
      <c r="A3449" s="117" t="s">
        <v>6302</v>
      </c>
      <c r="B3449" s="131" t="s">
        <v>6302</v>
      </c>
      <c r="C3449" s="117" t="s">
        <v>992</v>
      </c>
      <c r="D3449" s="116" t="s">
        <v>6091</v>
      </c>
      <c r="E3449" s="116" t="s">
        <v>3150</v>
      </c>
      <c r="F3449" s="116" t="s">
        <v>6300</v>
      </c>
      <c r="G3449" s="115" t="s">
        <v>6301</v>
      </c>
      <c r="H3449" s="118" t="s">
        <v>6293</v>
      </c>
      <c r="I3449" s="118" t="s">
        <v>2619</v>
      </c>
    </row>
    <row r="3450" spans="1:9" x14ac:dyDescent="0.2">
      <c r="A3450" s="117" t="s">
        <v>6292</v>
      </c>
      <c r="B3450" s="131" t="s">
        <v>6292</v>
      </c>
      <c r="C3450" s="117" t="s">
        <v>992</v>
      </c>
      <c r="D3450" s="116" t="s">
        <v>6091</v>
      </c>
      <c r="E3450" s="116" t="s">
        <v>3150</v>
      </c>
      <c r="F3450" s="116" t="s">
        <v>6290</v>
      </c>
      <c r="G3450" s="115" t="s">
        <v>6291</v>
      </c>
      <c r="H3450" s="118" t="s">
        <v>6293</v>
      </c>
      <c r="I3450" s="118" t="s">
        <v>2619</v>
      </c>
    </row>
    <row r="3451" spans="1:9" x14ac:dyDescent="0.2">
      <c r="A3451" s="117" t="s">
        <v>6296</v>
      </c>
      <c r="B3451" s="131" t="s">
        <v>6296</v>
      </c>
      <c r="C3451" s="117" t="s">
        <v>992</v>
      </c>
      <c r="D3451" s="116" t="s">
        <v>6091</v>
      </c>
      <c r="E3451" s="116" t="s">
        <v>3150</v>
      </c>
      <c r="F3451" s="116" t="s">
        <v>6294</v>
      </c>
      <c r="G3451" s="115" t="s">
        <v>6295</v>
      </c>
      <c r="H3451" s="118" t="s">
        <v>6293</v>
      </c>
      <c r="I3451" s="118" t="s">
        <v>2619</v>
      </c>
    </row>
    <row r="3452" spans="1:9" x14ac:dyDescent="0.2">
      <c r="A3452" s="117" t="s">
        <v>11595</v>
      </c>
      <c r="B3452" s="131" t="s">
        <v>11595</v>
      </c>
      <c r="C3452" s="117" t="s">
        <v>1435</v>
      </c>
      <c r="D3452" s="116" t="s">
        <v>11594</v>
      </c>
      <c r="E3452" s="116" t="s">
        <v>3415</v>
      </c>
      <c r="F3452" s="116" t="s">
        <v>2615</v>
      </c>
      <c r="G3452" s="115" t="s">
        <v>584</v>
      </c>
      <c r="H3452" s="118" t="s">
        <v>11596</v>
      </c>
      <c r="I3452" s="118" t="s">
        <v>2619</v>
      </c>
    </row>
    <row r="3453" spans="1:9" x14ac:dyDescent="0.2">
      <c r="A3453" s="117" t="s">
        <v>11023</v>
      </c>
      <c r="B3453" s="131" t="s">
        <v>11023</v>
      </c>
      <c r="C3453" s="117" t="s">
        <v>1242</v>
      </c>
      <c r="D3453" s="116" t="s">
        <v>11019</v>
      </c>
      <c r="E3453" s="116" t="s">
        <v>3116</v>
      </c>
      <c r="F3453" s="116" t="s">
        <v>3470</v>
      </c>
      <c r="G3453" s="115" t="s">
        <v>11022</v>
      </c>
      <c r="H3453" s="118" t="s">
        <v>11024</v>
      </c>
      <c r="I3453" s="118" t="s">
        <v>2619</v>
      </c>
    </row>
    <row r="3454" spans="1:9" x14ac:dyDescent="0.2">
      <c r="A3454" s="117" t="s">
        <v>9087</v>
      </c>
      <c r="B3454" s="131" t="s">
        <v>9087</v>
      </c>
      <c r="C3454" s="117" t="s">
        <v>1199</v>
      </c>
      <c r="D3454" s="116" t="s">
        <v>9031</v>
      </c>
      <c r="E3454" s="116" t="s">
        <v>2614</v>
      </c>
      <c r="F3454" s="116" t="s">
        <v>3375</v>
      </c>
      <c r="G3454" s="115" t="s">
        <v>9086</v>
      </c>
      <c r="H3454" s="118" t="s">
        <v>9033</v>
      </c>
      <c r="I3454" s="118" t="s">
        <v>2619</v>
      </c>
    </row>
    <row r="3455" spans="1:9" x14ac:dyDescent="0.2">
      <c r="A3455" s="117" t="s">
        <v>13321</v>
      </c>
      <c r="B3455" s="131" t="s">
        <v>13321</v>
      </c>
      <c r="C3455" s="117" t="s">
        <v>1451</v>
      </c>
      <c r="D3455" s="116" t="s">
        <v>13315</v>
      </c>
      <c r="E3455" s="116" t="s">
        <v>2614</v>
      </c>
      <c r="F3455" s="116" t="s">
        <v>2641</v>
      </c>
      <c r="G3455" s="115" t="s">
        <v>13320</v>
      </c>
      <c r="H3455" s="118" t="s">
        <v>13317</v>
      </c>
      <c r="I3455" s="118" t="s">
        <v>2619</v>
      </c>
    </row>
    <row r="3456" spans="1:9" x14ac:dyDescent="0.2">
      <c r="A3456" s="117" t="s">
        <v>7299</v>
      </c>
      <c r="B3456" s="131" t="s">
        <v>7299</v>
      </c>
      <c r="C3456" s="117" t="s">
        <v>992</v>
      </c>
      <c r="D3456" s="116" t="s">
        <v>6091</v>
      </c>
      <c r="E3456" s="116" t="s">
        <v>3150</v>
      </c>
      <c r="F3456" s="116" t="s">
        <v>7297</v>
      </c>
      <c r="G3456" s="115" t="s">
        <v>7298</v>
      </c>
      <c r="H3456" s="118" t="s">
        <v>6097</v>
      </c>
      <c r="I3456" s="118" t="s">
        <v>2619</v>
      </c>
    </row>
    <row r="3457" spans="1:9" x14ac:dyDescent="0.2">
      <c r="A3457" s="117" t="s">
        <v>6160</v>
      </c>
      <c r="B3457" s="131" t="s">
        <v>6160</v>
      </c>
      <c r="C3457" s="117" t="s">
        <v>992</v>
      </c>
      <c r="D3457" s="116" t="s">
        <v>6091</v>
      </c>
      <c r="E3457" s="116" t="s">
        <v>3150</v>
      </c>
      <c r="F3457" s="116" t="s">
        <v>6158</v>
      </c>
      <c r="G3457" s="115" t="s">
        <v>6159</v>
      </c>
      <c r="H3457" s="118" t="s">
        <v>6097</v>
      </c>
      <c r="I3457" s="118" t="s">
        <v>2619</v>
      </c>
    </row>
    <row r="3458" spans="1:9" x14ac:dyDescent="0.2">
      <c r="A3458" s="117" t="s">
        <v>10356</v>
      </c>
      <c r="B3458" s="131" t="s">
        <v>10356</v>
      </c>
      <c r="C3458" s="117" t="s">
        <v>1537</v>
      </c>
      <c r="D3458" s="116" t="s">
        <v>10191</v>
      </c>
      <c r="E3458" s="116" t="s">
        <v>2660</v>
      </c>
      <c r="F3458" s="116" t="s">
        <v>10355</v>
      </c>
      <c r="G3458" s="115" t="s">
        <v>4836</v>
      </c>
      <c r="I3458" s="118" t="s">
        <v>2619</v>
      </c>
    </row>
    <row r="3459" spans="1:9" x14ac:dyDescent="0.2">
      <c r="A3459" s="117" t="s">
        <v>6422</v>
      </c>
      <c r="B3459" s="131" t="s">
        <v>6422</v>
      </c>
      <c r="C3459" s="117" t="s">
        <v>992</v>
      </c>
      <c r="D3459" s="116" t="s">
        <v>6091</v>
      </c>
      <c r="E3459" s="116" t="s">
        <v>3150</v>
      </c>
      <c r="F3459" s="116" t="s">
        <v>6420</v>
      </c>
      <c r="G3459" s="115" t="s">
        <v>6421</v>
      </c>
      <c r="H3459" s="118" t="s">
        <v>6097</v>
      </c>
      <c r="I3459" s="118" t="s">
        <v>2619</v>
      </c>
    </row>
    <row r="3460" spans="1:9" x14ac:dyDescent="0.2">
      <c r="A3460" s="117" t="s">
        <v>7257</v>
      </c>
      <c r="B3460" s="131" t="s">
        <v>7257</v>
      </c>
      <c r="C3460" s="117" t="s">
        <v>992</v>
      </c>
      <c r="D3460" s="116" t="s">
        <v>6091</v>
      </c>
      <c r="E3460" s="116" t="s">
        <v>3150</v>
      </c>
      <c r="F3460" s="116" t="s">
        <v>7255</v>
      </c>
      <c r="G3460" s="115" t="s">
        <v>7256</v>
      </c>
      <c r="H3460" s="118" t="s">
        <v>6097</v>
      </c>
      <c r="I3460" s="118" t="s">
        <v>2619</v>
      </c>
    </row>
    <row r="3461" spans="1:9" x14ac:dyDescent="0.2">
      <c r="A3461" s="117" t="s">
        <v>7302</v>
      </c>
      <c r="B3461" s="131" t="s">
        <v>7302</v>
      </c>
      <c r="C3461" s="117" t="s">
        <v>992</v>
      </c>
      <c r="D3461" s="116" t="s">
        <v>6091</v>
      </c>
      <c r="E3461" s="116" t="s">
        <v>3150</v>
      </c>
      <c r="F3461" s="116" t="s">
        <v>7300</v>
      </c>
      <c r="G3461" s="115" t="s">
        <v>7301</v>
      </c>
      <c r="H3461" s="118" t="s">
        <v>6097</v>
      </c>
      <c r="I3461" s="118" t="s">
        <v>2619</v>
      </c>
    </row>
    <row r="3462" spans="1:9" x14ac:dyDescent="0.2">
      <c r="A3462" s="117" t="s">
        <v>8725</v>
      </c>
      <c r="B3462" s="131" t="s">
        <v>8725</v>
      </c>
      <c r="C3462" s="117" t="s">
        <v>1043</v>
      </c>
      <c r="D3462" s="116" t="s">
        <v>8701</v>
      </c>
      <c r="E3462" s="116" t="s">
        <v>3415</v>
      </c>
      <c r="F3462" s="116" t="s">
        <v>2818</v>
      </c>
      <c r="G3462" s="115" t="s">
        <v>8724</v>
      </c>
      <c r="H3462" s="118" t="s">
        <v>8703</v>
      </c>
      <c r="I3462" s="118" t="s">
        <v>2619</v>
      </c>
    </row>
    <row r="3463" spans="1:9" x14ac:dyDescent="0.2">
      <c r="A3463" s="117" t="s">
        <v>2820</v>
      </c>
      <c r="B3463" s="131" t="s">
        <v>2820</v>
      </c>
      <c r="C3463" s="117" t="s">
        <v>1436</v>
      </c>
      <c r="D3463" s="116" t="s">
        <v>2808</v>
      </c>
      <c r="E3463" s="116" t="s">
        <v>2614</v>
      </c>
      <c r="F3463" s="116" t="s">
        <v>2818</v>
      </c>
      <c r="G3463" s="115" t="s">
        <v>2819</v>
      </c>
      <c r="H3463" s="118" t="s">
        <v>2817</v>
      </c>
      <c r="I3463" s="118" t="s">
        <v>2619</v>
      </c>
    </row>
    <row r="3464" spans="1:9" x14ac:dyDescent="0.2">
      <c r="A3464" s="117" t="s">
        <v>2809</v>
      </c>
      <c r="B3464" s="131" t="s">
        <v>2809</v>
      </c>
      <c r="C3464" s="117" t="s">
        <v>1436</v>
      </c>
      <c r="D3464" s="116" t="s">
        <v>2808</v>
      </c>
      <c r="E3464" s="116" t="s">
        <v>2614</v>
      </c>
      <c r="F3464" s="116" t="s">
        <v>2615</v>
      </c>
      <c r="G3464" s="115" t="s">
        <v>585</v>
      </c>
      <c r="H3464" s="118" t="s">
        <v>2810</v>
      </c>
      <c r="I3464" s="118" t="s">
        <v>2619</v>
      </c>
    </row>
    <row r="3465" spans="1:9" x14ac:dyDescent="0.2">
      <c r="A3465" s="117" t="s">
        <v>7052</v>
      </c>
      <c r="B3465" s="131" t="s">
        <v>7052</v>
      </c>
      <c r="C3465" s="117" t="s">
        <v>992</v>
      </c>
      <c r="D3465" s="116" t="s">
        <v>6091</v>
      </c>
      <c r="E3465" s="116" t="s">
        <v>3150</v>
      </c>
      <c r="F3465" s="116" t="s">
        <v>7050</v>
      </c>
      <c r="G3465" s="115" t="s">
        <v>7051</v>
      </c>
      <c r="H3465" s="118" t="s">
        <v>6097</v>
      </c>
      <c r="I3465" s="118" t="s">
        <v>2619</v>
      </c>
    </row>
    <row r="3466" spans="1:9" x14ac:dyDescent="0.2">
      <c r="A3466" s="117" t="s">
        <v>10104</v>
      </c>
      <c r="B3466" s="131" t="s">
        <v>10104</v>
      </c>
      <c r="C3466" s="117" t="s">
        <v>1437</v>
      </c>
      <c r="D3466" s="116" t="s">
        <v>10103</v>
      </c>
      <c r="E3466" s="116" t="s">
        <v>3056</v>
      </c>
      <c r="F3466" s="116" t="s">
        <v>2615</v>
      </c>
      <c r="G3466" s="115" t="s">
        <v>586</v>
      </c>
      <c r="H3466" s="118" t="s">
        <v>10105</v>
      </c>
      <c r="I3466" s="118" t="s">
        <v>2619</v>
      </c>
    </row>
    <row r="3467" spans="1:9" x14ac:dyDescent="0.2">
      <c r="A3467" s="117" t="s">
        <v>10107</v>
      </c>
      <c r="B3467" s="131" t="s">
        <v>10107</v>
      </c>
      <c r="C3467" s="117" t="s">
        <v>1437</v>
      </c>
      <c r="D3467" s="116" t="s">
        <v>10103</v>
      </c>
      <c r="E3467" s="116" t="s">
        <v>3056</v>
      </c>
      <c r="F3467" s="116" t="s">
        <v>2620</v>
      </c>
      <c r="G3467" s="115" t="s">
        <v>10106</v>
      </c>
      <c r="H3467" s="118" t="s">
        <v>10105</v>
      </c>
      <c r="I3467" s="118" t="s">
        <v>2619</v>
      </c>
    </row>
    <row r="3468" spans="1:9" x14ac:dyDescent="0.2">
      <c r="A3468" s="117" t="s">
        <v>10099</v>
      </c>
      <c r="B3468" s="131" t="s">
        <v>10099</v>
      </c>
      <c r="C3468" s="117" t="s">
        <v>1438</v>
      </c>
      <c r="D3468" s="116" t="s">
        <v>10095</v>
      </c>
      <c r="E3468" s="116" t="s">
        <v>3415</v>
      </c>
      <c r="F3468" s="116" t="s">
        <v>2716</v>
      </c>
      <c r="G3468" s="115" t="s">
        <v>10098</v>
      </c>
      <c r="H3468" s="118" t="s">
        <v>10100</v>
      </c>
      <c r="I3468" s="118" t="s">
        <v>2619</v>
      </c>
    </row>
    <row r="3469" spans="1:9" x14ac:dyDescent="0.2">
      <c r="A3469" s="117" t="s">
        <v>10102</v>
      </c>
      <c r="B3469" s="131" t="s">
        <v>10102</v>
      </c>
      <c r="C3469" s="117" t="s">
        <v>1438</v>
      </c>
      <c r="D3469" s="116" t="s">
        <v>10095</v>
      </c>
      <c r="E3469" s="116" t="s">
        <v>3415</v>
      </c>
      <c r="F3469" s="116" t="s">
        <v>2623</v>
      </c>
      <c r="G3469" s="115" t="s">
        <v>10101</v>
      </c>
      <c r="H3469" s="118" t="s">
        <v>10097</v>
      </c>
      <c r="I3469" s="118" t="s">
        <v>2619</v>
      </c>
    </row>
    <row r="3470" spans="1:9" x14ac:dyDescent="0.2">
      <c r="A3470" s="117" t="s">
        <v>10096</v>
      </c>
      <c r="B3470" s="131" t="s">
        <v>10096</v>
      </c>
      <c r="C3470" s="117" t="s">
        <v>1438</v>
      </c>
      <c r="D3470" s="116" t="s">
        <v>10095</v>
      </c>
      <c r="E3470" s="116" t="s">
        <v>3415</v>
      </c>
      <c r="F3470" s="116" t="s">
        <v>2615</v>
      </c>
      <c r="G3470" s="115" t="s">
        <v>587</v>
      </c>
      <c r="H3470" s="118" t="s">
        <v>10097</v>
      </c>
      <c r="I3470" s="118" t="s">
        <v>2619</v>
      </c>
    </row>
    <row r="3471" spans="1:9" x14ac:dyDescent="0.2">
      <c r="A3471" s="117" t="s">
        <v>13824</v>
      </c>
      <c r="B3471" s="131" t="s">
        <v>13824</v>
      </c>
      <c r="C3471" s="117" t="s">
        <v>1127</v>
      </c>
      <c r="D3471" s="116" t="s">
        <v>13816</v>
      </c>
      <c r="E3471" s="116" t="s">
        <v>2614</v>
      </c>
      <c r="F3471" s="116" t="s">
        <v>2623</v>
      </c>
      <c r="G3471" s="115" t="s">
        <v>13823</v>
      </c>
      <c r="H3471" s="118" t="s">
        <v>13818</v>
      </c>
      <c r="I3471" s="118" t="s">
        <v>2619</v>
      </c>
    </row>
    <row r="3472" spans="1:9" x14ac:dyDescent="0.2">
      <c r="A3472" s="117" t="s">
        <v>8619</v>
      </c>
      <c r="B3472" s="131" t="s">
        <v>8619</v>
      </c>
      <c r="C3472" s="117" t="s">
        <v>1653</v>
      </c>
      <c r="D3472" s="116" t="s">
        <v>8608</v>
      </c>
      <c r="E3472" s="116" t="s">
        <v>3415</v>
      </c>
      <c r="F3472" s="116" t="s">
        <v>2669</v>
      </c>
      <c r="G3472" s="115" t="s">
        <v>8618</v>
      </c>
      <c r="H3472" s="118" t="s">
        <v>8615</v>
      </c>
      <c r="I3472" s="118" t="s">
        <v>2619</v>
      </c>
    </row>
    <row r="3473" spans="1:9" x14ac:dyDescent="0.2">
      <c r="A3473" s="117" t="s">
        <v>14318</v>
      </c>
      <c r="B3473" s="131" t="s">
        <v>14318</v>
      </c>
      <c r="C3473" s="117" t="s">
        <v>1626</v>
      </c>
      <c r="D3473" s="116" t="s">
        <v>14280</v>
      </c>
      <c r="E3473" s="116" t="s">
        <v>2614</v>
      </c>
      <c r="F3473" s="116" t="s">
        <v>3109</v>
      </c>
      <c r="G3473" s="115" t="s">
        <v>14317</v>
      </c>
      <c r="H3473" s="118" t="s">
        <v>14282</v>
      </c>
      <c r="I3473" s="118" t="s">
        <v>2619</v>
      </c>
    </row>
    <row r="3474" spans="1:9" x14ac:dyDescent="0.2">
      <c r="A3474" s="117" t="s">
        <v>13920</v>
      </c>
      <c r="B3474" s="131" t="s">
        <v>13920</v>
      </c>
      <c r="C3474" s="117" t="s">
        <v>978</v>
      </c>
      <c r="D3474" s="116" t="s">
        <v>13910</v>
      </c>
      <c r="E3474" s="116" t="s">
        <v>3415</v>
      </c>
      <c r="F3474" s="116" t="s">
        <v>2641</v>
      </c>
      <c r="G3474" s="115" t="s">
        <v>13919</v>
      </c>
      <c r="H3474" s="118" t="s">
        <v>13912</v>
      </c>
      <c r="I3474" s="118" t="s">
        <v>2619</v>
      </c>
    </row>
    <row r="3475" spans="1:9" x14ac:dyDescent="0.2">
      <c r="A3475" s="117" t="s">
        <v>4262</v>
      </c>
      <c r="B3475" s="131" t="s">
        <v>4262</v>
      </c>
      <c r="C3475" s="117" t="s">
        <v>902</v>
      </c>
      <c r="D3475" s="116" t="s">
        <v>4242</v>
      </c>
      <c r="E3475" s="116" t="s">
        <v>3415</v>
      </c>
      <c r="F3475" s="116" t="s">
        <v>2656</v>
      </c>
      <c r="G3475" s="115" t="s">
        <v>4261</v>
      </c>
      <c r="H3475" s="118" t="s">
        <v>4263</v>
      </c>
      <c r="I3475" s="118" t="s">
        <v>2619</v>
      </c>
    </row>
    <row r="3476" spans="1:9" x14ac:dyDescent="0.2">
      <c r="A3476" s="117" t="s">
        <v>7305</v>
      </c>
      <c r="B3476" s="131" t="s">
        <v>7305</v>
      </c>
      <c r="C3476" s="117" t="s">
        <v>992</v>
      </c>
      <c r="D3476" s="116" t="s">
        <v>6091</v>
      </c>
      <c r="E3476" s="116" t="s">
        <v>3150</v>
      </c>
      <c r="F3476" s="116" t="s">
        <v>7303</v>
      </c>
      <c r="G3476" s="115" t="s">
        <v>7304</v>
      </c>
      <c r="H3476" s="118" t="s">
        <v>6097</v>
      </c>
      <c r="I3476" s="118" t="s">
        <v>2619</v>
      </c>
    </row>
    <row r="3477" spans="1:9" x14ac:dyDescent="0.2">
      <c r="A3477" s="117" t="s">
        <v>2813</v>
      </c>
      <c r="B3477" s="131" t="s">
        <v>2813</v>
      </c>
      <c r="C3477" s="117" t="s">
        <v>1436</v>
      </c>
      <c r="D3477" s="116" t="s">
        <v>2808</v>
      </c>
      <c r="E3477" s="116" t="s">
        <v>2614</v>
      </c>
      <c r="F3477" s="116" t="s">
        <v>2811</v>
      </c>
      <c r="G3477" s="115" t="s">
        <v>2812</v>
      </c>
      <c r="H3477" s="118" t="s">
        <v>2814</v>
      </c>
      <c r="I3477" s="118" t="s">
        <v>2619</v>
      </c>
    </row>
    <row r="3478" spans="1:9" x14ac:dyDescent="0.2">
      <c r="A3478" s="117" t="s">
        <v>2816</v>
      </c>
      <c r="B3478" s="131" t="s">
        <v>2816</v>
      </c>
      <c r="C3478" s="117" t="s">
        <v>1436</v>
      </c>
      <c r="D3478" s="116" t="s">
        <v>2808</v>
      </c>
      <c r="E3478" s="116" t="s">
        <v>2614</v>
      </c>
      <c r="F3478" s="116" t="s">
        <v>2656</v>
      </c>
      <c r="G3478" s="115" t="s">
        <v>2815</v>
      </c>
      <c r="H3478" s="118" t="s">
        <v>2817</v>
      </c>
      <c r="I3478" s="118" t="s">
        <v>2619</v>
      </c>
    </row>
    <row r="3479" spans="1:9" x14ac:dyDescent="0.2">
      <c r="A3479" s="117" t="s">
        <v>14216</v>
      </c>
      <c r="B3479" s="131" t="s">
        <v>14216</v>
      </c>
      <c r="C3479" s="117" t="s">
        <v>1439</v>
      </c>
      <c r="D3479" s="116" t="s">
        <v>14154</v>
      </c>
      <c r="E3479" s="116" t="s">
        <v>2660</v>
      </c>
      <c r="F3479" s="116" t="s">
        <v>2708</v>
      </c>
      <c r="G3479" s="115" t="s">
        <v>14215</v>
      </c>
      <c r="I3479" s="118" t="s">
        <v>2619</v>
      </c>
    </row>
    <row r="3480" spans="1:9" x14ac:dyDescent="0.2">
      <c r="A3480" s="117" t="s">
        <v>14165</v>
      </c>
      <c r="B3480" s="131" t="s">
        <v>14165</v>
      </c>
      <c r="C3480" s="117" t="s">
        <v>1439</v>
      </c>
      <c r="D3480" s="116" t="s">
        <v>14154</v>
      </c>
      <c r="E3480" s="116" t="s">
        <v>2660</v>
      </c>
      <c r="F3480" s="116" t="s">
        <v>3159</v>
      </c>
      <c r="G3480" s="115" t="s">
        <v>14164</v>
      </c>
      <c r="H3480" s="118" t="s">
        <v>14156</v>
      </c>
      <c r="I3480" s="118" t="s">
        <v>2619</v>
      </c>
    </row>
    <row r="3481" spans="1:9" x14ac:dyDescent="0.2">
      <c r="A3481" s="117" t="s">
        <v>3714</v>
      </c>
      <c r="B3481" s="131" t="s">
        <v>3714</v>
      </c>
      <c r="C3481" s="117" t="s">
        <v>14371</v>
      </c>
      <c r="D3481" s="116" t="s">
        <v>3693</v>
      </c>
      <c r="E3481" s="116" t="s">
        <v>3116</v>
      </c>
      <c r="F3481" s="116" t="s">
        <v>2818</v>
      </c>
      <c r="G3481" s="115" t="s">
        <v>3712</v>
      </c>
      <c r="H3481" s="118" t="s">
        <v>3696</v>
      </c>
      <c r="I3481" s="118" t="s">
        <v>2619</v>
      </c>
    </row>
    <row r="3482" spans="1:9" x14ac:dyDescent="0.2">
      <c r="A3482" s="117" t="s">
        <v>14158</v>
      </c>
      <c r="B3482" s="131" t="s">
        <v>14158</v>
      </c>
      <c r="C3482" s="117" t="s">
        <v>1439</v>
      </c>
      <c r="D3482" s="116" t="s">
        <v>14154</v>
      </c>
      <c r="E3482" s="116" t="s">
        <v>2660</v>
      </c>
      <c r="F3482" s="116" t="s">
        <v>2620</v>
      </c>
      <c r="G3482" s="115" t="s">
        <v>14157</v>
      </c>
      <c r="I3482" s="118" t="s">
        <v>2619</v>
      </c>
    </row>
    <row r="3483" spans="1:9" x14ac:dyDescent="0.2">
      <c r="A3483" s="117" t="s">
        <v>14162</v>
      </c>
      <c r="B3483" s="131" t="s">
        <v>14162</v>
      </c>
      <c r="C3483" s="117" t="s">
        <v>1439</v>
      </c>
      <c r="D3483" s="116" t="s">
        <v>14154</v>
      </c>
      <c r="E3483" s="116" t="s">
        <v>2660</v>
      </c>
      <c r="F3483" s="116" t="s">
        <v>2663</v>
      </c>
      <c r="G3483" s="115" t="s">
        <v>14161</v>
      </c>
      <c r="H3483" s="118" t="s">
        <v>14163</v>
      </c>
      <c r="I3483" s="118" t="s">
        <v>2619</v>
      </c>
    </row>
    <row r="3484" spans="1:9" x14ac:dyDescent="0.2">
      <c r="A3484" s="117" t="s">
        <v>14155</v>
      </c>
      <c r="B3484" s="131" t="s">
        <v>14155</v>
      </c>
      <c r="C3484" s="117" t="s">
        <v>1439</v>
      </c>
      <c r="D3484" s="116" t="s">
        <v>14154</v>
      </c>
      <c r="E3484" s="116" t="s">
        <v>2660</v>
      </c>
      <c r="F3484" s="116" t="s">
        <v>2615</v>
      </c>
      <c r="G3484" s="115" t="s">
        <v>588</v>
      </c>
      <c r="H3484" s="118" t="s">
        <v>14156</v>
      </c>
      <c r="I3484" s="118" t="s">
        <v>2619</v>
      </c>
    </row>
    <row r="3485" spans="1:9" x14ac:dyDescent="0.2">
      <c r="A3485" s="117" t="s">
        <v>14160</v>
      </c>
      <c r="B3485" s="131" t="s">
        <v>14160</v>
      </c>
      <c r="C3485" s="117" t="s">
        <v>1439</v>
      </c>
      <c r="D3485" s="116" t="s">
        <v>14154</v>
      </c>
      <c r="E3485" s="116" t="s">
        <v>2660</v>
      </c>
      <c r="F3485" s="116" t="s">
        <v>2722</v>
      </c>
      <c r="G3485" s="115" t="s">
        <v>14159</v>
      </c>
      <c r="H3485" s="118" t="s">
        <v>14156</v>
      </c>
      <c r="I3485" s="118" t="s">
        <v>2619</v>
      </c>
    </row>
    <row r="3486" spans="1:9" x14ac:dyDescent="0.2">
      <c r="A3486" s="117" t="s">
        <v>7308</v>
      </c>
      <c r="B3486" s="131" t="s">
        <v>7308</v>
      </c>
      <c r="C3486" s="117" t="s">
        <v>992</v>
      </c>
      <c r="D3486" s="116" t="s">
        <v>6091</v>
      </c>
      <c r="E3486" s="116" t="s">
        <v>3150</v>
      </c>
      <c r="F3486" s="116" t="s">
        <v>7306</v>
      </c>
      <c r="G3486" s="115" t="s">
        <v>7307</v>
      </c>
      <c r="H3486" s="118" t="s">
        <v>6097</v>
      </c>
      <c r="I3486" s="118" t="s">
        <v>2619</v>
      </c>
    </row>
    <row r="3487" spans="1:9" x14ac:dyDescent="0.2">
      <c r="A3487" s="117" t="s">
        <v>9656</v>
      </c>
      <c r="B3487" s="131" t="s">
        <v>9656</v>
      </c>
      <c r="C3487" s="117" t="s">
        <v>14384</v>
      </c>
      <c r="D3487" s="116" t="s">
        <v>9640</v>
      </c>
      <c r="E3487" s="116" t="s">
        <v>2614</v>
      </c>
      <c r="F3487" s="116" t="s">
        <v>2886</v>
      </c>
      <c r="G3487" s="115" t="s">
        <v>9655</v>
      </c>
      <c r="H3487" s="118" t="s">
        <v>9643</v>
      </c>
      <c r="I3487" s="118" t="s">
        <v>2619</v>
      </c>
    </row>
    <row r="3488" spans="1:9" x14ac:dyDescent="0.2">
      <c r="A3488" s="117" t="s">
        <v>9594</v>
      </c>
      <c r="B3488" s="131" t="s">
        <v>9594</v>
      </c>
      <c r="C3488" s="117" t="s">
        <v>1440</v>
      </c>
      <c r="D3488" s="116" t="s">
        <v>9593</v>
      </c>
      <c r="E3488" s="116" t="s">
        <v>2614</v>
      </c>
      <c r="F3488" s="116" t="s">
        <v>2615</v>
      </c>
      <c r="G3488" s="115" t="s">
        <v>589</v>
      </c>
      <c r="H3488" s="118" t="s">
        <v>9595</v>
      </c>
      <c r="I3488" s="118" t="s">
        <v>2619</v>
      </c>
    </row>
    <row r="3489" spans="1:9" x14ac:dyDescent="0.2">
      <c r="A3489" s="117" t="s">
        <v>9597</v>
      </c>
      <c r="B3489" s="131" t="s">
        <v>9597</v>
      </c>
      <c r="C3489" s="117" t="s">
        <v>1440</v>
      </c>
      <c r="D3489" s="116" t="s">
        <v>9593</v>
      </c>
      <c r="E3489" s="116" t="s">
        <v>2614</v>
      </c>
      <c r="F3489" s="116" t="s">
        <v>2620</v>
      </c>
      <c r="G3489" s="115" t="s">
        <v>9596</v>
      </c>
      <c r="H3489" s="118" t="s">
        <v>9598</v>
      </c>
      <c r="I3489" s="118" t="s">
        <v>2619</v>
      </c>
    </row>
    <row r="3490" spans="1:9" x14ac:dyDescent="0.2">
      <c r="A3490" s="117" t="s">
        <v>9600</v>
      </c>
      <c r="B3490" s="131" t="s">
        <v>9600</v>
      </c>
      <c r="C3490" s="117" t="s">
        <v>1440</v>
      </c>
      <c r="D3490" s="116" t="s">
        <v>9593</v>
      </c>
      <c r="E3490" s="116" t="s">
        <v>2614</v>
      </c>
      <c r="F3490" s="116" t="s">
        <v>2638</v>
      </c>
      <c r="G3490" s="115" t="s">
        <v>9599</v>
      </c>
      <c r="H3490" s="118" t="s">
        <v>9601</v>
      </c>
      <c r="I3490" s="118" t="s">
        <v>2619</v>
      </c>
    </row>
    <row r="3491" spans="1:9" x14ac:dyDescent="0.2">
      <c r="A3491" s="117" t="s">
        <v>7936</v>
      </c>
      <c r="B3491" s="131" t="s">
        <v>7936</v>
      </c>
      <c r="C3491" s="117" t="s">
        <v>992</v>
      </c>
      <c r="D3491" s="116" t="s">
        <v>6091</v>
      </c>
      <c r="E3491" s="116" t="s">
        <v>3150</v>
      </c>
      <c r="F3491" s="116" t="s">
        <v>7934</v>
      </c>
      <c r="G3491" s="115" t="s">
        <v>7935</v>
      </c>
      <c r="H3491" s="118" t="s">
        <v>7937</v>
      </c>
      <c r="I3491" s="118" t="s">
        <v>2619</v>
      </c>
    </row>
    <row r="3492" spans="1:9" x14ac:dyDescent="0.2">
      <c r="A3492" s="117" t="s">
        <v>5421</v>
      </c>
      <c r="B3492" s="131" t="s">
        <v>5421</v>
      </c>
      <c r="C3492" s="117" t="s">
        <v>1474</v>
      </c>
      <c r="D3492" s="116" t="s">
        <v>5409</v>
      </c>
      <c r="E3492" s="116" t="s">
        <v>3415</v>
      </c>
      <c r="F3492" s="116" t="s">
        <v>2656</v>
      </c>
      <c r="G3492" s="115" t="s">
        <v>5420</v>
      </c>
      <c r="H3492" s="118" t="s">
        <v>5411</v>
      </c>
      <c r="I3492" s="118" t="s">
        <v>2619</v>
      </c>
    </row>
    <row r="3493" spans="1:9" x14ac:dyDescent="0.2">
      <c r="A3493" s="117" t="s">
        <v>2793</v>
      </c>
      <c r="B3493" s="131" t="s">
        <v>2793</v>
      </c>
      <c r="C3493" s="117" t="s">
        <v>1441</v>
      </c>
      <c r="D3493" s="116" t="s">
        <v>2792</v>
      </c>
      <c r="E3493" s="116" t="s">
        <v>2614</v>
      </c>
      <c r="F3493" s="116" t="s">
        <v>2615</v>
      </c>
      <c r="G3493" s="115" t="s">
        <v>590</v>
      </c>
      <c r="H3493" s="118" t="s">
        <v>2794</v>
      </c>
      <c r="I3493" s="118" t="s">
        <v>2619</v>
      </c>
    </row>
    <row r="3494" spans="1:9" x14ac:dyDescent="0.2">
      <c r="A3494" s="117" t="s">
        <v>2798</v>
      </c>
      <c r="B3494" s="131" t="s">
        <v>2798</v>
      </c>
      <c r="C3494" s="117" t="s">
        <v>1441</v>
      </c>
      <c r="D3494" s="116" t="s">
        <v>2792</v>
      </c>
      <c r="E3494" s="116" t="s">
        <v>2614</v>
      </c>
      <c r="F3494" s="116" t="s">
        <v>2716</v>
      </c>
      <c r="G3494" s="115" t="s">
        <v>2797</v>
      </c>
      <c r="H3494" s="118" t="s">
        <v>2794</v>
      </c>
      <c r="I3494" s="118" t="s">
        <v>2619</v>
      </c>
    </row>
    <row r="3495" spans="1:9" x14ac:dyDescent="0.2">
      <c r="A3495" s="117" t="s">
        <v>3366</v>
      </c>
      <c r="B3495" s="131" t="s">
        <v>3366</v>
      </c>
      <c r="C3495" s="117" t="s">
        <v>1412</v>
      </c>
      <c r="D3495" s="116" t="s">
        <v>3333</v>
      </c>
      <c r="E3495" s="116" t="s">
        <v>3116</v>
      </c>
      <c r="F3495" s="116" t="s">
        <v>2818</v>
      </c>
      <c r="G3495" s="115" t="s">
        <v>2797</v>
      </c>
      <c r="H3495" s="118" t="s">
        <v>3336</v>
      </c>
      <c r="I3495" s="118" t="s">
        <v>2619</v>
      </c>
    </row>
    <row r="3496" spans="1:9" x14ac:dyDescent="0.2">
      <c r="A3496" s="117" t="s">
        <v>8932</v>
      </c>
      <c r="B3496" s="131" t="s">
        <v>8932</v>
      </c>
      <c r="C3496" s="117" t="s">
        <v>1015</v>
      </c>
      <c r="D3496" s="116" t="s">
        <v>8909</v>
      </c>
      <c r="E3496" s="116" t="s">
        <v>2614</v>
      </c>
      <c r="F3496" s="116" t="s">
        <v>2818</v>
      </c>
      <c r="G3496" s="115" t="s">
        <v>2797</v>
      </c>
      <c r="H3496" s="118" t="s">
        <v>8911</v>
      </c>
      <c r="I3496" s="118" t="s">
        <v>2619</v>
      </c>
    </row>
    <row r="3497" spans="1:9" x14ac:dyDescent="0.2">
      <c r="A3497" s="117" t="s">
        <v>12735</v>
      </c>
      <c r="B3497" s="131" t="s">
        <v>12735</v>
      </c>
      <c r="C3497" s="117" t="s">
        <v>1442</v>
      </c>
      <c r="D3497" s="116" t="s">
        <v>12732</v>
      </c>
      <c r="E3497" s="116" t="s">
        <v>3415</v>
      </c>
      <c r="F3497" s="116" t="s">
        <v>2716</v>
      </c>
      <c r="G3497" s="115" t="s">
        <v>2797</v>
      </c>
      <c r="H3497" s="118" t="s">
        <v>12734</v>
      </c>
      <c r="I3497" s="118" t="s">
        <v>2619</v>
      </c>
    </row>
    <row r="3498" spans="1:9" x14ac:dyDescent="0.2">
      <c r="A3498" s="117" t="s">
        <v>2796</v>
      </c>
      <c r="B3498" s="131" t="s">
        <v>2796</v>
      </c>
      <c r="C3498" s="117" t="s">
        <v>1441</v>
      </c>
      <c r="D3498" s="116" t="s">
        <v>2792</v>
      </c>
      <c r="E3498" s="116" t="s">
        <v>2614</v>
      </c>
      <c r="F3498" s="116" t="s">
        <v>2722</v>
      </c>
      <c r="G3498" s="115" t="s">
        <v>2795</v>
      </c>
      <c r="H3498" s="118" t="s">
        <v>2794</v>
      </c>
      <c r="I3498" s="118" t="s">
        <v>2619</v>
      </c>
    </row>
    <row r="3499" spans="1:9" x14ac:dyDescent="0.2">
      <c r="A3499" s="117" t="s">
        <v>12733</v>
      </c>
      <c r="B3499" s="131" t="s">
        <v>12733</v>
      </c>
      <c r="C3499" s="117" t="s">
        <v>1442</v>
      </c>
      <c r="D3499" s="116" t="s">
        <v>12732</v>
      </c>
      <c r="E3499" s="116" t="s">
        <v>3415</v>
      </c>
      <c r="F3499" s="116" t="s">
        <v>2615</v>
      </c>
      <c r="G3499" s="115" t="s">
        <v>591</v>
      </c>
      <c r="H3499" s="118" t="s">
        <v>12734</v>
      </c>
      <c r="I3499" s="118" t="s">
        <v>2619</v>
      </c>
    </row>
    <row r="3500" spans="1:9" x14ac:dyDescent="0.2">
      <c r="A3500" s="117" t="s">
        <v>8661</v>
      </c>
      <c r="B3500" s="131" t="s">
        <v>8661</v>
      </c>
      <c r="C3500" s="117" t="s">
        <v>1274</v>
      </c>
      <c r="D3500" s="116" t="s">
        <v>8648</v>
      </c>
      <c r="E3500" s="116" t="s">
        <v>3415</v>
      </c>
      <c r="F3500" s="116" t="s">
        <v>3717</v>
      </c>
      <c r="G3500" s="115" t="s">
        <v>8660</v>
      </c>
      <c r="I3500" s="118" t="s">
        <v>2619</v>
      </c>
    </row>
    <row r="3501" spans="1:9" x14ac:dyDescent="0.2">
      <c r="A3501" s="117" t="s">
        <v>13378</v>
      </c>
      <c r="B3501" s="131" t="s">
        <v>13378</v>
      </c>
      <c r="C3501" s="117" t="s">
        <v>1443</v>
      </c>
      <c r="D3501" s="116" t="s">
        <v>13377</v>
      </c>
      <c r="E3501" s="116" t="s">
        <v>2614</v>
      </c>
      <c r="F3501" s="116" t="s">
        <v>2615</v>
      </c>
      <c r="G3501" s="115" t="s">
        <v>592</v>
      </c>
      <c r="H3501" s="118" t="s">
        <v>13379</v>
      </c>
      <c r="I3501" s="118" t="s">
        <v>2619</v>
      </c>
    </row>
    <row r="3502" spans="1:9" x14ac:dyDescent="0.2">
      <c r="A3502" s="117" t="s">
        <v>13381</v>
      </c>
      <c r="B3502" s="131" t="s">
        <v>13381</v>
      </c>
      <c r="C3502" s="117" t="s">
        <v>1443</v>
      </c>
      <c r="D3502" s="116" t="s">
        <v>13377</v>
      </c>
      <c r="E3502" s="116" t="s">
        <v>2614</v>
      </c>
      <c r="F3502" s="116" t="s">
        <v>2620</v>
      </c>
      <c r="G3502" s="115" t="s">
        <v>13380</v>
      </c>
      <c r="H3502" s="118" t="s">
        <v>13382</v>
      </c>
      <c r="I3502" s="118" t="s">
        <v>2619</v>
      </c>
    </row>
    <row r="3503" spans="1:9" x14ac:dyDescent="0.2">
      <c r="A3503" s="117" t="s">
        <v>13384</v>
      </c>
      <c r="B3503" s="131" t="s">
        <v>13384</v>
      </c>
      <c r="C3503" s="117" t="s">
        <v>1443</v>
      </c>
      <c r="D3503" s="116" t="s">
        <v>13377</v>
      </c>
      <c r="E3503" s="116" t="s">
        <v>2614</v>
      </c>
      <c r="F3503" s="116" t="s">
        <v>2638</v>
      </c>
      <c r="G3503" s="115" t="s">
        <v>13383</v>
      </c>
      <c r="H3503" s="118" t="s">
        <v>13385</v>
      </c>
      <c r="I3503" s="118" t="s">
        <v>2619</v>
      </c>
    </row>
    <row r="3504" spans="1:9" x14ac:dyDescent="0.2">
      <c r="A3504" s="117" t="s">
        <v>3522</v>
      </c>
      <c r="B3504" s="131" t="s">
        <v>3522</v>
      </c>
      <c r="C3504" s="117" t="s">
        <v>1137</v>
      </c>
      <c r="D3504" s="116" t="s">
        <v>3506</v>
      </c>
      <c r="E3504" s="116" t="s">
        <v>3116</v>
      </c>
      <c r="F3504" s="116" t="s">
        <v>2734</v>
      </c>
      <c r="G3504" s="115" t="s">
        <v>3521</v>
      </c>
      <c r="H3504" s="118" t="s">
        <v>3508</v>
      </c>
      <c r="I3504" s="118" t="s">
        <v>2619</v>
      </c>
    </row>
    <row r="3505" spans="1:9" x14ac:dyDescent="0.2">
      <c r="A3505" s="117" t="s">
        <v>12711</v>
      </c>
      <c r="B3505" s="131" t="s">
        <v>12711</v>
      </c>
      <c r="C3505" s="117" t="s">
        <v>1444</v>
      </c>
      <c r="D3505" s="116" t="s">
        <v>12705</v>
      </c>
      <c r="E3505" s="116" t="s">
        <v>3415</v>
      </c>
      <c r="F3505" s="116" t="s">
        <v>2641</v>
      </c>
      <c r="G3505" s="115" t="s">
        <v>12710</v>
      </c>
      <c r="I3505" s="118" t="s">
        <v>2619</v>
      </c>
    </row>
    <row r="3506" spans="1:9" x14ac:dyDescent="0.2">
      <c r="A3506" s="117" t="s">
        <v>12709</v>
      </c>
      <c r="B3506" s="131" t="s">
        <v>12709</v>
      </c>
      <c r="C3506" s="117" t="s">
        <v>1444</v>
      </c>
      <c r="D3506" s="116" t="s">
        <v>12705</v>
      </c>
      <c r="E3506" s="116" t="s">
        <v>3415</v>
      </c>
      <c r="F3506" s="116" t="s">
        <v>2716</v>
      </c>
      <c r="G3506" s="115" t="s">
        <v>12708</v>
      </c>
      <c r="H3506" s="118" t="s">
        <v>12707</v>
      </c>
      <c r="I3506" s="118" t="s">
        <v>2619</v>
      </c>
    </row>
    <row r="3507" spans="1:9" x14ac:dyDescent="0.2">
      <c r="A3507" s="117" t="s">
        <v>12706</v>
      </c>
      <c r="B3507" s="131" t="s">
        <v>12706</v>
      </c>
      <c r="C3507" s="117" t="s">
        <v>1444</v>
      </c>
      <c r="D3507" s="116" t="s">
        <v>12705</v>
      </c>
      <c r="E3507" s="116" t="s">
        <v>3415</v>
      </c>
      <c r="F3507" s="116" t="s">
        <v>2615</v>
      </c>
      <c r="G3507" s="115" t="s">
        <v>593</v>
      </c>
      <c r="H3507" s="118" t="s">
        <v>12707</v>
      </c>
      <c r="I3507" s="118" t="s">
        <v>2619</v>
      </c>
    </row>
    <row r="3508" spans="1:9" x14ac:dyDescent="0.2">
      <c r="A3508" s="117" t="s">
        <v>4347</v>
      </c>
      <c r="B3508" s="131" t="s">
        <v>4347</v>
      </c>
      <c r="C3508" s="117" t="s">
        <v>1445</v>
      </c>
      <c r="D3508" s="116" t="s">
        <v>4341</v>
      </c>
      <c r="E3508" s="116" t="s">
        <v>3415</v>
      </c>
      <c r="F3508" s="116" t="s">
        <v>2623</v>
      </c>
      <c r="G3508" s="115" t="s">
        <v>4346</v>
      </c>
      <c r="H3508" s="118" t="s">
        <v>4343</v>
      </c>
      <c r="I3508" s="118" t="s">
        <v>2619</v>
      </c>
    </row>
    <row r="3509" spans="1:9" x14ac:dyDescent="0.2">
      <c r="A3509" s="117" t="s">
        <v>4345</v>
      </c>
      <c r="B3509" s="131" t="s">
        <v>4345</v>
      </c>
      <c r="C3509" s="117" t="s">
        <v>1445</v>
      </c>
      <c r="D3509" s="116" t="s">
        <v>4341</v>
      </c>
      <c r="E3509" s="116" t="s">
        <v>3415</v>
      </c>
      <c r="F3509" s="116" t="s">
        <v>2638</v>
      </c>
      <c r="G3509" s="115" t="s">
        <v>4344</v>
      </c>
      <c r="H3509" s="118" t="s">
        <v>4343</v>
      </c>
      <c r="I3509" s="118" t="s">
        <v>2619</v>
      </c>
    </row>
    <row r="3510" spans="1:9" x14ac:dyDescent="0.2">
      <c r="A3510" s="117" t="s">
        <v>4342</v>
      </c>
      <c r="B3510" s="131" t="s">
        <v>4342</v>
      </c>
      <c r="C3510" s="117" t="s">
        <v>1445</v>
      </c>
      <c r="D3510" s="116" t="s">
        <v>4341</v>
      </c>
      <c r="E3510" s="116" t="s">
        <v>3415</v>
      </c>
      <c r="F3510" s="116" t="s">
        <v>2615</v>
      </c>
      <c r="G3510" s="115" t="s">
        <v>594</v>
      </c>
      <c r="H3510" s="118" t="s">
        <v>4343</v>
      </c>
      <c r="I3510" s="118" t="s">
        <v>2619</v>
      </c>
    </row>
    <row r="3511" spans="1:9" x14ac:dyDescent="0.2">
      <c r="A3511" s="117" t="s">
        <v>11385</v>
      </c>
      <c r="B3511" s="131" t="s">
        <v>11385</v>
      </c>
      <c r="C3511" s="117" t="s">
        <v>1518</v>
      </c>
      <c r="D3511" s="116" t="s">
        <v>11365</v>
      </c>
      <c r="E3511" s="116" t="s">
        <v>2614</v>
      </c>
      <c r="F3511" s="116" t="s">
        <v>2656</v>
      </c>
      <c r="G3511" s="115" t="s">
        <v>11384</v>
      </c>
      <c r="H3511" s="118" t="s">
        <v>11367</v>
      </c>
      <c r="I3511" s="118" t="s">
        <v>2619</v>
      </c>
    </row>
    <row r="3512" spans="1:9" x14ac:dyDescent="0.2">
      <c r="A3512" s="117" t="s">
        <v>12650</v>
      </c>
      <c r="B3512" s="131" t="s">
        <v>12650</v>
      </c>
      <c r="C3512" s="117" t="s">
        <v>1464</v>
      </c>
      <c r="D3512" s="116" t="s">
        <v>12644</v>
      </c>
      <c r="E3512" s="116" t="s">
        <v>2614</v>
      </c>
      <c r="F3512" s="116" t="s">
        <v>3470</v>
      </c>
      <c r="G3512" s="115" t="s">
        <v>12649</v>
      </c>
      <c r="H3512" s="118" t="s">
        <v>12646</v>
      </c>
      <c r="I3512" s="118" t="s">
        <v>2619</v>
      </c>
    </row>
    <row r="3513" spans="1:9" x14ac:dyDescent="0.2">
      <c r="A3513" s="117" t="s">
        <v>3340</v>
      </c>
      <c r="B3513" s="131" t="s">
        <v>3340</v>
      </c>
      <c r="C3513" s="117" t="s">
        <v>1412</v>
      </c>
      <c r="D3513" s="116" t="s">
        <v>3333</v>
      </c>
      <c r="E3513" s="116" t="s">
        <v>3116</v>
      </c>
      <c r="F3513" s="116" t="s">
        <v>3337</v>
      </c>
      <c r="G3513" s="115" t="s">
        <v>3338</v>
      </c>
      <c r="H3513" s="118" t="s">
        <v>3336</v>
      </c>
      <c r="I3513" s="118" t="s">
        <v>2619</v>
      </c>
    </row>
    <row r="3514" spans="1:9" x14ac:dyDescent="0.2">
      <c r="A3514" s="117" t="s">
        <v>2866</v>
      </c>
      <c r="B3514" s="131" t="s">
        <v>2866</v>
      </c>
      <c r="C3514" s="117" t="s">
        <v>913</v>
      </c>
      <c r="D3514" s="116" t="s">
        <v>2856</v>
      </c>
      <c r="E3514" s="116" t="s">
        <v>2614</v>
      </c>
      <c r="F3514" s="116" t="s">
        <v>2669</v>
      </c>
      <c r="G3514" s="115" t="s">
        <v>2865</v>
      </c>
      <c r="H3514" s="118" t="s">
        <v>2867</v>
      </c>
      <c r="I3514" s="118" t="s">
        <v>2619</v>
      </c>
    </row>
    <row r="3515" spans="1:9" x14ac:dyDescent="0.2">
      <c r="A3515" s="117" t="s">
        <v>7733</v>
      </c>
      <c r="B3515" s="131" t="s">
        <v>7733</v>
      </c>
      <c r="C3515" s="117" t="s">
        <v>992</v>
      </c>
      <c r="D3515" s="116" t="s">
        <v>6091</v>
      </c>
      <c r="E3515" s="116" t="s">
        <v>3150</v>
      </c>
      <c r="F3515" s="116" t="s">
        <v>7731</v>
      </c>
      <c r="G3515" s="115" t="s">
        <v>7732</v>
      </c>
      <c r="H3515" s="118" t="s">
        <v>6097</v>
      </c>
      <c r="I3515" s="118" t="s">
        <v>2619</v>
      </c>
    </row>
    <row r="3516" spans="1:9" x14ac:dyDescent="0.2">
      <c r="A3516" s="117" t="s">
        <v>7020</v>
      </c>
      <c r="B3516" s="131" t="s">
        <v>7020</v>
      </c>
      <c r="C3516" s="117" t="s">
        <v>992</v>
      </c>
      <c r="D3516" s="116" t="s">
        <v>6091</v>
      </c>
      <c r="E3516" s="116" t="s">
        <v>3150</v>
      </c>
      <c r="F3516" s="116" t="s">
        <v>7018</v>
      </c>
      <c r="G3516" s="115" t="s">
        <v>7019</v>
      </c>
      <c r="H3516" s="118" t="s">
        <v>7021</v>
      </c>
      <c r="I3516" s="118" t="s">
        <v>2619</v>
      </c>
    </row>
    <row r="3517" spans="1:9" x14ac:dyDescent="0.2">
      <c r="A3517" s="117" t="s">
        <v>12586</v>
      </c>
      <c r="B3517" s="131" t="s">
        <v>12586</v>
      </c>
      <c r="C3517" s="117" t="s">
        <v>1446</v>
      </c>
      <c r="D3517" s="116" t="s">
        <v>12583</v>
      </c>
      <c r="E3517" s="116" t="s">
        <v>2614</v>
      </c>
      <c r="F3517" s="116" t="s">
        <v>3159</v>
      </c>
      <c r="G3517" s="115" t="s">
        <v>12585</v>
      </c>
      <c r="H3517" s="118" t="s">
        <v>12587</v>
      </c>
      <c r="I3517" s="118" t="s">
        <v>2619</v>
      </c>
    </row>
    <row r="3518" spans="1:9" x14ac:dyDescent="0.2">
      <c r="A3518" s="117" t="s">
        <v>12584</v>
      </c>
      <c r="B3518" s="131" t="s">
        <v>12584</v>
      </c>
      <c r="C3518" s="117" t="s">
        <v>1446</v>
      </c>
      <c r="D3518" s="116" t="s">
        <v>12583</v>
      </c>
      <c r="E3518" s="116" t="s">
        <v>2614</v>
      </c>
      <c r="F3518" s="116" t="s">
        <v>2615</v>
      </c>
      <c r="G3518" s="115" t="s">
        <v>595</v>
      </c>
      <c r="I3518" s="118" t="s">
        <v>2619</v>
      </c>
    </row>
    <row r="3519" spans="1:9" x14ac:dyDescent="0.2">
      <c r="A3519" s="117" t="s">
        <v>8291</v>
      </c>
      <c r="B3519" s="131" t="s">
        <v>8291</v>
      </c>
      <c r="C3519" s="117" t="s">
        <v>1447</v>
      </c>
      <c r="D3519" s="116" t="s">
        <v>8290</v>
      </c>
      <c r="E3519" s="116" t="s">
        <v>3116</v>
      </c>
      <c r="F3519" s="116" t="s">
        <v>2615</v>
      </c>
      <c r="G3519" s="115" t="s">
        <v>596</v>
      </c>
      <c r="H3519" s="118" t="s">
        <v>8292</v>
      </c>
      <c r="I3519" s="118" t="s">
        <v>2619</v>
      </c>
    </row>
    <row r="3520" spans="1:9" x14ac:dyDescent="0.2">
      <c r="A3520" s="117" t="s">
        <v>8270</v>
      </c>
      <c r="B3520" s="131" t="s">
        <v>8270</v>
      </c>
      <c r="C3520" s="117" t="s">
        <v>1448</v>
      </c>
      <c r="D3520" s="116" t="s">
        <v>8266</v>
      </c>
      <c r="E3520" s="116" t="s">
        <v>3091</v>
      </c>
      <c r="F3520" s="116" t="s">
        <v>2620</v>
      </c>
      <c r="G3520" s="115" t="s">
        <v>8269</v>
      </c>
      <c r="H3520" s="118" t="s">
        <v>8268</v>
      </c>
      <c r="I3520" s="118" t="s">
        <v>2619</v>
      </c>
    </row>
    <row r="3521" spans="1:9" x14ac:dyDescent="0.2">
      <c r="A3521" s="117" t="s">
        <v>8294</v>
      </c>
      <c r="B3521" s="131" t="s">
        <v>8294</v>
      </c>
      <c r="C3521" s="117" t="s">
        <v>1447</v>
      </c>
      <c r="D3521" s="116" t="s">
        <v>8290</v>
      </c>
      <c r="E3521" s="116" t="s">
        <v>3116</v>
      </c>
      <c r="F3521" s="116" t="s">
        <v>2638</v>
      </c>
      <c r="G3521" s="115" t="s">
        <v>8293</v>
      </c>
      <c r="H3521" s="118" t="s">
        <v>8292</v>
      </c>
      <c r="I3521" s="118" t="s">
        <v>2619</v>
      </c>
    </row>
    <row r="3522" spans="1:9" x14ac:dyDescent="0.2">
      <c r="A3522" s="117" t="s">
        <v>13139</v>
      </c>
      <c r="B3522" s="131" t="s">
        <v>13139</v>
      </c>
      <c r="C3522" s="117" t="s">
        <v>1449</v>
      </c>
      <c r="D3522" s="116" t="s">
        <v>13136</v>
      </c>
      <c r="E3522" s="116" t="s">
        <v>3415</v>
      </c>
      <c r="F3522" s="116" t="s">
        <v>2638</v>
      </c>
      <c r="G3522" s="115" t="s">
        <v>8293</v>
      </c>
      <c r="H3522" s="118" t="s">
        <v>13138</v>
      </c>
      <c r="I3522" s="118" t="s">
        <v>2619</v>
      </c>
    </row>
    <row r="3523" spans="1:9" x14ac:dyDescent="0.2">
      <c r="A3523" s="117" t="s">
        <v>8267</v>
      </c>
      <c r="B3523" s="131" t="s">
        <v>8267</v>
      </c>
      <c r="C3523" s="117" t="s">
        <v>1448</v>
      </c>
      <c r="D3523" s="116" t="s">
        <v>8266</v>
      </c>
      <c r="E3523" s="116" t="s">
        <v>3091</v>
      </c>
      <c r="F3523" s="116" t="s">
        <v>2615</v>
      </c>
      <c r="G3523" s="115" t="s">
        <v>597</v>
      </c>
      <c r="H3523" s="118" t="s">
        <v>8268</v>
      </c>
      <c r="I3523" s="118" t="s">
        <v>2619</v>
      </c>
    </row>
    <row r="3524" spans="1:9" x14ac:dyDescent="0.2">
      <c r="A3524" s="117" t="s">
        <v>13137</v>
      </c>
      <c r="B3524" s="131" t="s">
        <v>13137</v>
      </c>
      <c r="C3524" s="117" t="s">
        <v>1449</v>
      </c>
      <c r="D3524" s="116" t="s">
        <v>13136</v>
      </c>
      <c r="E3524" s="116" t="s">
        <v>3415</v>
      </c>
      <c r="F3524" s="116" t="s">
        <v>2615</v>
      </c>
      <c r="G3524" s="115" t="s">
        <v>598</v>
      </c>
      <c r="H3524" s="118" t="s">
        <v>13138</v>
      </c>
      <c r="I3524" s="118" t="s">
        <v>2619</v>
      </c>
    </row>
    <row r="3525" spans="1:9" x14ac:dyDescent="0.2">
      <c r="A3525" s="117" t="s">
        <v>9171</v>
      </c>
      <c r="B3525" s="131" t="s">
        <v>9171</v>
      </c>
      <c r="C3525" s="117" t="s">
        <v>1450</v>
      </c>
      <c r="D3525" s="116" t="s">
        <v>9170</v>
      </c>
      <c r="E3525" s="116" t="s">
        <v>2614</v>
      </c>
      <c r="F3525" s="116" t="s">
        <v>2615</v>
      </c>
      <c r="G3525" s="115" t="s">
        <v>599</v>
      </c>
      <c r="H3525" s="118" t="s">
        <v>9172</v>
      </c>
      <c r="I3525" s="118" t="s">
        <v>2619</v>
      </c>
    </row>
    <row r="3526" spans="1:9" x14ac:dyDescent="0.2">
      <c r="A3526" s="117" t="s">
        <v>9174</v>
      </c>
      <c r="B3526" s="131" t="s">
        <v>9174</v>
      </c>
      <c r="C3526" s="117" t="s">
        <v>1450</v>
      </c>
      <c r="D3526" s="116" t="s">
        <v>9170</v>
      </c>
      <c r="E3526" s="116" t="s">
        <v>2614</v>
      </c>
      <c r="F3526" s="116" t="s">
        <v>2620</v>
      </c>
      <c r="G3526" s="115" t="s">
        <v>9173</v>
      </c>
      <c r="H3526" s="118" t="s">
        <v>9172</v>
      </c>
      <c r="I3526" s="118" t="s">
        <v>2619</v>
      </c>
    </row>
    <row r="3527" spans="1:9" x14ac:dyDescent="0.2">
      <c r="A3527" s="117" t="s">
        <v>9176</v>
      </c>
      <c r="B3527" s="131" t="s">
        <v>9176</v>
      </c>
      <c r="C3527" s="117" t="s">
        <v>1450</v>
      </c>
      <c r="D3527" s="116" t="s">
        <v>9170</v>
      </c>
      <c r="E3527" s="116" t="s">
        <v>2614</v>
      </c>
      <c r="F3527" s="116" t="s">
        <v>2623</v>
      </c>
      <c r="G3527" s="115" t="s">
        <v>9175</v>
      </c>
      <c r="H3527" s="118" t="s">
        <v>9172</v>
      </c>
      <c r="I3527" s="118" t="s">
        <v>2619</v>
      </c>
    </row>
    <row r="3528" spans="1:9" x14ac:dyDescent="0.2">
      <c r="A3528" s="117" t="s">
        <v>3081</v>
      </c>
      <c r="B3528" s="131" t="s">
        <v>3081</v>
      </c>
      <c r="C3528" s="117" t="s">
        <v>1371</v>
      </c>
      <c r="D3528" s="116" t="s">
        <v>3069</v>
      </c>
      <c r="E3528" s="116" t="s">
        <v>2614</v>
      </c>
      <c r="F3528" s="116" t="s">
        <v>2669</v>
      </c>
      <c r="G3528" s="115" t="s">
        <v>3080</v>
      </c>
      <c r="H3528" s="118" t="s">
        <v>3071</v>
      </c>
      <c r="I3528" s="118" t="s">
        <v>2619</v>
      </c>
    </row>
    <row r="3529" spans="1:9" x14ac:dyDescent="0.2">
      <c r="A3529" s="117" t="s">
        <v>13323</v>
      </c>
      <c r="B3529" s="131" t="s">
        <v>13323</v>
      </c>
      <c r="C3529" s="117" t="s">
        <v>1451</v>
      </c>
      <c r="D3529" s="116" t="s">
        <v>13315</v>
      </c>
      <c r="E3529" s="116" t="s">
        <v>2614</v>
      </c>
      <c r="F3529" s="116" t="s">
        <v>2653</v>
      </c>
      <c r="G3529" s="115" t="s">
        <v>13322</v>
      </c>
      <c r="H3529" s="118" t="s">
        <v>13317</v>
      </c>
      <c r="I3529" s="118" t="s">
        <v>2619</v>
      </c>
    </row>
    <row r="3530" spans="1:9" x14ac:dyDescent="0.2">
      <c r="A3530" s="117" t="s">
        <v>13316</v>
      </c>
      <c r="B3530" s="131" t="s">
        <v>13316</v>
      </c>
      <c r="C3530" s="117" t="s">
        <v>1451</v>
      </c>
      <c r="D3530" s="116" t="s">
        <v>13315</v>
      </c>
      <c r="E3530" s="116" t="s">
        <v>2614</v>
      </c>
      <c r="F3530" s="116" t="s">
        <v>2615</v>
      </c>
      <c r="G3530" s="115" t="s">
        <v>600</v>
      </c>
      <c r="H3530" s="118" t="s">
        <v>13317</v>
      </c>
      <c r="I3530" s="118" t="s">
        <v>2619</v>
      </c>
    </row>
    <row r="3531" spans="1:9" x14ac:dyDescent="0.2">
      <c r="A3531" s="117" t="s">
        <v>13319</v>
      </c>
      <c r="B3531" s="131" t="s">
        <v>13319</v>
      </c>
      <c r="C3531" s="117" t="s">
        <v>1451</v>
      </c>
      <c r="D3531" s="116" t="s">
        <v>13315</v>
      </c>
      <c r="E3531" s="116" t="s">
        <v>2614</v>
      </c>
      <c r="F3531" s="116" t="s">
        <v>2620</v>
      </c>
      <c r="G3531" s="115" t="s">
        <v>13318</v>
      </c>
      <c r="H3531" s="118" t="s">
        <v>13317</v>
      </c>
      <c r="I3531" s="118" t="s">
        <v>2619</v>
      </c>
    </row>
    <row r="3532" spans="1:9" x14ac:dyDescent="0.2">
      <c r="A3532" s="117" t="s">
        <v>7311</v>
      </c>
      <c r="B3532" s="131" t="s">
        <v>7311</v>
      </c>
      <c r="C3532" s="117" t="s">
        <v>992</v>
      </c>
      <c r="D3532" s="116" t="s">
        <v>6091</v>
      </c>
      <c r="E3532" s="116" t="s">
        <v>3150</v>
      </c>
      <c r="F3532" s="116" t="s">
        <v>7309</v>
      </c>
      <c r="G3532" s="115" t="s">
        <v>7310</v>
      </c>
      <c r="H3532" s="118" t="s">
        <v>6097</v>
      </c>
      <c r="I3532" s="118" t="s">
        <v>2619</v>
      </c>
    </row>
    <row r="3533" spans="1:9" x14ac:dyDescent="0.2">
      <c r="A3533" s="117" t="s">
        <v>4720</v>
      </c>
      <c r="B3533" s="131" t="s">
        <v>4720</v>
      </c>
      <c r="C3533" s="117" t="s">
        <v>1452</v>
      </c>
      <c r="D3533" s="116" t="s">
        <v>4712</v>
      </c>
      <c r="E3533" s="116" t="s">
        <v>3415</v>
      </c>
      <c r="F3533" s="116" t="s">
        <v>2653</v>
      </c>
      <c r="G3533" s="115" t="s">
        <v>4719</v>
      </c>
      <c r="I3533" s="118" t="s">
        <v>2619</v>
      </c>
    </row>
    <row r="3534" spans="1:9" x14ac:dyDescent="0.2">
      <c r="A3534" s="117" t="s">
        <v>4713</v>
      </c>
      <c r="B3534" s="131" t="s">
        <v>4713</v>
      </c>
      <c r="C3534" s="117" t="s">
        <v>1452</v>
      </c>
      <c r="D3534" s="116" t="s">
        <v>4712</v>
      </c>
      <c r="E3534" s="116" t="s">
        <v>3415</v>
      </c>
      <c r="F3534" s="116" t="s">
        <v>2615</v>
      </c>
      <c r="G3534" s="115" t="s">
        <v>601</v>
      </c>
      <c r="H3534" s="118" t="s">
        <v>4714</v>
      </c>
      <c r="I3534" s="118" t="s">
        <v>2619</v>
      </c>
    </row>
    <row r="3535" spans="1:9" x14ac:dyDescent="0.2">
      <c r="A3535" s="117" t="s">
        <v>13833</v>
      </c>
      <c r="B3535" s="131" t="s">
        <v>13833</v>
      </c>
      <c r="C3535" s="117" t="s">
        <v>1453</v>
      </c>
      <c r="D3535" s="116" t="s">
        <v>13832</v>
      </c>
      <c r="E3535" s="116" t="s">
        <v>2614</v>
      </c>
      <c r="F3535" s="116" t="s">
        <v>2615</v>
      </c>
      <c r="G3535" s="115" t="s">
        <v>602</v>
      </c>
      <c r="H3535" s="118" t="s">
        <v>13834</v>
      </c>
      <c r="I3535" s="118" t="s">
        <v>2619</v>
      </c>
    </row>
    <row r="3536" spans="1:9" x14ac:dyDescent="0.2">
      <c r="A3536" s="117" t="s">
        <v>13836</v>
      </c>
      <c r="B3536" s="131" t="s">
        <v>13836</v>
      </c>
      <c r="C3536" s="117" t="s">
        <v>1453</v>
      </c>
      <c r="D3536" s="116" t="s">
        <v>13832</v>
      </c>
      <c r="E3536" s="116" t="s">
        <v>2614</v>
      </c>
      <c r="F3536" s="116" t="s">
        <v>2716</v>
      </c>
      <c r="G3536" s="115" t="s">
        <v>13835</v>
      </c>
      <c r="H3536" s="118" t="s">
        <v>13834</v>
      </c>
      <c r="I3536" s="118" t="s">
        <v>2619</v>
      </c>
    </row>
    <row r="3537" spans="1:9" x14ac:dyDescent="0.2">
      <c r="A3537" s="117" t="s">
        <v>7705</v>
      </c>
      <c r="B3537" s="131" t="s">
        <v>7705</v>
      </c>
      <c r="C3537" s="117" t="s">
        <v>992</v>
      </c>
      <c r="D3537" s="116" t="s">
        <v>6091</v>
      </c>
      <c r="E3537" s="116" t="s">
        <v>3150</v>
      </c>
      <c r="F3537" s="116" t="s">
        <v>7703</v>
      </c>
      <c r="G3537" s="115" t="s">
        <v>7704</v>
      </c>
      <c r="H3537" s="118" t="s">
        <v>6097</v>
      </c>
      <c r="I3537" s="118" t="s">
        <v>2619</v>
      </c>
    </row>
    <row r="3538" spans="1:9" x14ac:dyDescent="0.2">
      <c r="A3538" s="117" t="s">
        <v>8245</v>
      </c>
      <c r="B3538" s="131" t="s">
        <v>8245</v>
      </c>
      <c r="C3538" s="117" t="s">
        <v>1454</v>
      </c>
      <c r="D3538" s="116" t="s">
        <v>8244</v>
      </c>
      <c r="E3538" s="116" t="s">
        <v>2614</v>
      </c>
      <c r="F3538" s="116" t="s">
        <v>2615</v>
      </c>
      <c r="G3538" s="115" t="s">
        <v>603</v>
      </c>
      <c r="I3538" s="118" t="s">
        <v>2619</v>
      </c>
    </row>
    <row r="3539" spans="1:9" x14ac:dyDescent="0.2">
      <c r="A3539" s="117" t="s">
        <v>8254</v>
      </c>
      <c r="B3539" s="131" t="s">
        <v>8254</v>
      </c>
      <c r="C3539" s="117" t="s">
        <v>1454</v>
      </c>
      <c r="D3539" s="116" t="s">
        <v>8244</v>
      </c>
      <c r="E3539" s="116" t="s">
        <v>2614</v>
      </c>
      <c r="F3539" s="116" t="s">
        <v>2734</v>
      </c>
      <c r="G3539" s="115" t="s">
        <v>8253</v>
      </c>
      <c r="H3539" s="118" t="s">
        <v>8248</v>
      </c>
      <c r="I3539" s="118" t="s">
        <v>2619</v>
      </c>
    </row>
    <row r="3540" spans="1:9" x14ac:dyDescent="0.2">
      <c r="A3540" s="117" t="s">
        <v>8247</v>
      </c>
      <c r="B3540" s="131" t="s">
        <v>8247</v>
      </c>
      <c r="C3540" s="117" t="s">
        <v>1454</v>
      </c>
      <c r="D3540" s="116" t="s">
        <v>8244</v>
      </c>
      <c r="E3540" s="116" t="s">
        <v>2614</v>
      </c>
      <c r="F3540" s="116" t="s">
        <v>2620</v>
      </c>
      <c r="G3540" s="115" t="s">
        <v>8246</v>
      </c>
      <c r="H3540" s="118" t="s">
        <v>8248</v>
      </c>
      <c r="I3540" s="118" t="s">
        <v>2619</v>
      </c>
    </row>
    <row r="3541" spans="1:9" x14ac:dyDescent="0.2">
      <c r="A3541" s="117" t="s">
        <v>8250</v>
      </c>
      <c r="B3541" s="131" t="s">
        <v>8250</v>
      </c>
      <c r="C3541" s="117" t="s">
        <v>1454</v>
      </c>
      <c r="D3541" s="116" t="s">
        <v>8244</v>
      </c>
      <c r="E3541" s="116" t="s">
        <v>2614</v>
      </c>
      <c r="F3541" s="116" t="s">
        <v>2638</v>
      </c>
      <c r="G3541" s="115" t="s">
        <v>8249</v>
      </c>
      <c r="H3541" s="118" t="s">
        <v>8248</v>
      </c>
      <c r="I3541" s="118" t="s">
        <v>2619</v>
      </c>
    </row>
    <row r="3542" spans="1:9" x14ac:dyDescent="0.2">
      <c r="A3542" s="117" t="s">
        <v>8256</v>
      </c>
      <c r="B3542" s="131" t="s">
        <v>8256</v>
      </c>
      <c r="C3542" s="117" t="s">
        <v>1454</v>
      </c>
      <c r="D3542" s="116" t="s">
        <v>8244</v>
      </c>
      <c r="E3542" s="116" t="s">
        <v>2614</v>
      </c>
      <c r="F3542" s="116" t="s">
        <v>2653</v>
      </c>
      <c r="G3542" s="115" t="s">
        <v>8255</v>
      </c>
      <c r="H3542" s="118" t="s">
        <v>8248</v>
      </c>
      <c r="I3542" s="118" t="s">
        <v>2619</v>
      </c>
    </row>
    <row r="3543" spans="1:9" x14ac:dyDescent="0.2">
      <c r="A3543" s="117" t="s">
        <v>8252</v>
      </c>
      <c r="B3543" s="131" t="s">
        <v>8252</v>
      </c>
      <c r="C3543" s="117" t="s">
        <v>1454</v>
      </c>
      <c r="D3543" s="116" t="s">
        <v>8244</v>
      </c>
      <c r="E3543" s="116" t="s">
        <v>2614</v>
      </c>
      <c r="F3543" s="116" t="s">
        <v>2716</v>
      </c>
      <c r="G3543" s="115" t="s">
        <v>8251</v>
      </c>
      <c r="H3543" s="118" t="s">
        <v>8248</v>
      </c>
      <c r="I3543" s="118" t="s">
        <v>2619</v>
      </c>
    </row>
    <row r="3544" spans="1:9" x14ac:dyDescent="0.2">
      <c r="A3544" s="117" t="s">
        <v>8258</v>
      </c>
      <c r="B3544" s="131" t="s">
        <v>8258</v>
      </c>
      <c r="C3544" s="117" t="s">
        <v>1454</v>
      </c>
      <c r="D3544" s="116" t="s">
        <v>8244</v>
      </c>
      <c r="E3544" s="116" t="s">
        <v>2614</v>
      </c>
      <c r="F3544" s="116" t="s">
        <v>2656</v>
      </c>
      <c r="G3544" s="115" t="s">
        <v>8257</v>
      </c>
      <c r="H3544" s="118" t="s">
        <v>8248</v>
      </c>
      <c r="I3544" s="118" t="s">
        <v>2619</v>
      </c>
    </row>
    <row r="3545" spans="1:9" x14ac:dyDescent="0.2">
      <c r="A3545" s="117" t="s">
        <v>9103</v>
      </c>
      <c r="B3545" s="131" t="s">
        <v>9103</v>
      </c>
      <c r="C3545" s="117" t="s">
        <v>1199</v>
      </c>
      <c r="D3545" s="116" t="s">
        <v>9031</v>
      </c>
      <c r="E3545" s="116" t="s">
        <v>2614</v>
      </c>
      <c r="F3545" s="116" t="s">
        <v>3022</v>
      </c>
      <c r="G3545" s="115" t="s">
        <v>9102</v>
      </c>
      <c r="H3545" s="118" t="s">
        <v>9104</v>
      </c>
      <c r="I3545" s="118" t="s">
        <v>2619</v>
      </c>
    </row>
    <row r="3546" spans="1:9" x14ac:dyDescent="0.2">
      <c r="A3546" s="117" t="s">
        <v>11512</v>
      </c>
      <c r="B3546" s="131" t="s">
        <v>11512</v>
      </c>
      <c r="C3546" s="117" t="s">
        <v>14389</v>
      </c>
      <c r="D3546" s="116" t="s">
        <v>11511</v>
      </c>
      <c r="E3546" s="116" t="s">
        <v>3150</v>
      </c>
      <c r="F3546" s="116" t="s">
        <v>2615</v>
      </c>
      <c r="G3546" s="115" t="s">
        <v>604</v>
      </c>
      <c r="H3546" s="118" t="s">
        <v>11513</v>
      </c>
      <c r="I3546" s="118" t="s">
        <v>2619</v>
      </c>
    </row>
    <row r="3547" spans="1:9" x14ac:dyDescent="0.2">
      <c r="A3547" s="117" t="s">
        <v>11514</v>
      </c>
      <c r="B3547" s="131" t="s">
        <v>11514</v>
      </c>
      <c r="C3547" s="117" t="s">
        <v>14389</v>
      </c>
      <c r="D3547" s="116" t="s">
        <v>11511</v>
      </c>
      <c r="E3547" s="116" t="s">
        <v>3150</v>
      </c>
      <c r="F3547" s="116" t="s">
        <v>3186</v>
      </c>
      <c r="G3547" s="115" t="s">
        <v>604</v>
      </c>
      <c r="H3547" s="118" t="s">
        <v>11513</v>
      </c>
      <c r="I3547" s="118" t="s">
        <v>2619</v>
      </c>
    </row>
    <row r="3548" spans="1:9" x14ac:dyDescent="0.2">
      <c r="A3548" s="117" t="s">
        <v>12482</v>
      </c>
      <c r="B3548" s="131" t="s">
        <v>12482</v>
      </c>
      <c r="C3548" s="117" t="s">
        <v>1456</v>
      </c>
      <c r="D3548" s="116" t="s">
        <v>12481</v>
      </c>
      <c r="E3548" s="116" t="s">
        <v>3116</v>
      </c>
      <c r="F3548" s="116" t="s">
        <v>2615</v>
      </c>
      <c r="G3548" s="115" t="s">
        <v>605</v>
      </c>
      <c r="I3548" s="118" t="s">
        <v>2619</v>
      </c>
    </row>
    <row r="3549" spans="1:9" x14ac:dyDescent="0.2">
      <c r="A3549" s="117" t="s">
        <v>12484</v>
      </c>
      <c r="B3549" s="131" t="s">
        <v>12484</v>
      </c>
      <c r="C3549" s="117" t="s">
        <v>1456</v>
      </c>
      <c r="D3549" s="116" t="s">
        <v>12481</v>
      </c>
      <c r="E3549" s="116" t="s">
        <v>3116</v>
      </c>
      <c r="F3549" s="116" t="s">
        <v>2716</v>
      </c>
      <c r="G3549" s="115" t="s">
        <v>12483</v>
      </c>
      <c r="H3549" s="118" t="s">
        <v>12485</v>
      </c>
      <c r="I3549" s="118" t="s">
        <v>2619</v>
      </c>
    </row>
    <row r="3550" spans="1:9" x14ac:dyDescent="0.2">
      <c r="A3550" s="117" t="s">
        <v>4659</v>
      </c>
      <c r="B3550" s="131" t="s">
        <v>4659</v>
      </c>
      <c r="C3550" s="117" t="s">
        <v>1409</v>
      </c>
      <c r="D3550" s="116" t="s">
        <v>4645</v>
      </c>
      <c r="E3550" s="116" t="s">
        <v>3415</v>
      </c>
      <c r="F3550" s="116" t="s">
        <v>2656</v>
      </c>
      <c r="G3550" s="115" t="s">
        <v>4658</v>
      </c>
      <c r="H3550" s="118" t="s">
        <v>4647</v>
      </c>
      <c r="I3550" s="118" t="s">
        <v>2619</v>
      </c>
    </row>
    <row r="3551" spans="1:9" x14ac:dyDescent="0.2">
      <c r="A3551" s="117" t="s">
        <v>9004</v>
      </c>
      <c r="B3551" s="131" t="s">
        <v>9004</v>
      </c>
      <c r="C3551" s="117" t="s">
        <v>1350</v>
      </c>
      <c r="D3551" s="116" t="s">
        <v>8968</v>
      </c>
      <c r="E3551" s="116" t="s">
        <v>2614</v>
      </c>
      <c r="F3551" s="116" t="s">
        <v>2656</v>
      </c>
      <c r="G3551" s="115" t="s">
        <v>4658</v>
      </c>
      <c r="H3551" s="118" t="s">
        <v>9005</v>
      </c>
      <c r="I3551" s="118" t="s">
        <v>2619</v>
      </c>
    </row>
    <row r="3552" spans="1:9" x14ac:dyDescent="0.2">
      <c r="A3552" s="117" t="s">
        <v>11271</v>
      </c>
      <c r="B3552" s="131" t="s">
        <v>11271</v>
      </c>
      <c r="C3552" s="117" t="s">
        <v>1224</v>
      </c>
      <c r="D3552" s="116" t="s">
        <v>11259</v>
      </c>
      <c r="E3552" s="116" t="s">
        <v>3116</v>
      </c>
      <c r="F3552" s="116" t="s">
        <v>2669</v>
      </c>
      <c r="G3552" s="115" t="s">
        <v>11270</v>
      </c>
      <c r="H3552" s="118" t="s">
        <v>11261</v>
      </c>
      <c r="I3552" s="118" t="s">
        <v>2619</v>
      </c>
    </row>
    <row r="3553" spans="1:9" x14ac:dyDescent="0.2">
      <c r="A3553" s="117" t="s">
        <v>12277</v>
      </c>
      <c r="B3553" s="131" t="s">
        <v>12277</v>
      </c>
      <c r="C3553" s="117" t="s">
        <v>1457</v>
      </c>
      <c r="D3553" s="116" t="s">
        <v>12276</v>
      </c>
      <c r="E3553" s="116" t="s">
        <v>3713</v>
      </c>
      <c r="F3553" s="116" t="s">
        <v>2615</v>
      </c>
      <c r="G3553" s="115" t="s">
        <v>606</v>
      </c>
      <c r="H3553" s="118" t="s">
        <v>12278</v>
      </c>
      <c r="I3553" s="118" t="s">
        <v>2619</v>
      </c>
    </row>
    <row r="3554" spans="1:9" x14ac:dyDescent="0.2">
      <c r="A3554" s="117" t="s">
        <v>12282</v>
      </c>
      <c r="B3554" s="131" t="s">
        <v>12282</v>
      </c>
      <c r="C3554" s="117" t="s">
        <v>1457</v>
      </c>
      <c r="D3554" s="116" t="s">
        <v>12276</v>
      </c>
      <c r="E3554" s="116" t="s">
        <v>3713</v>
      </c>
      <c r="F3554" s="116" t="s">
        <v>2716</v>
      </c>
      <c r="G3554" s="115" t="s">
        <v>12281</v>
      </c>
      <c r="H3554" s="118" t="s">
        <v>12278</v>
      </c>
      <c r="I3554" s="118" t="s">
        <v>2619</v>
      </c>
    </row>
    <row r="3555" spans="1:9" x14ac:dyDescent="0.2">
      <c r="A3555" s="117" t="s">
        <v>12280</v>
      </c>
      <c r="B3555" s="131" t="s">
        <v>12280</v>
      </c>
      <c r="C3555" s="117" t="s">
        <v>1457</v>
      </c>
      <c r="D3555" s="116" t="s">
        <v>12276</v>
      </c>
      <c r="E3555" s="116" t="s">
        <v>3713</v>
      </c>
      <c r="F3555" s="116" t="s">
        <v>2638</v>
      </c>
      <c r="G3555" s="115" t="s">
        <v>12279</v>
      </c>
      <c r="H3555" s="118" t="s">
        <v>12278</v>
      </c>
      <c r="I3555" s="118" t="s">
        <v>2619</v>
      </c>
    </row>
    <row r="3556" spans="1:9" x14ac:dyDescent="0.2">
      <c r="A3556" s="117" t="s">
        <v>3129</v>
      </c>
      <c r="B3556" s="131" t="s">
        <v>3129</v>
      </c>
      <c r="C3556" s="117" t="s">
        <v>1458</v>
      </c>
      <c r="D3556" s="116" t="s">
        <v>3128</v>
      </c>
      <c r="E3556" s="116" t="s">
        <v>3116</v>
      </c>
      <c r="F3556" s="116" t="s">
        <v>2615</v>
      </c>
      <c r="G3556" s="115" t="s">
        <v>607</v>
      </c>
      <c r="H3556" s="118" t="s">
        <v>3130</v>
      </c>
      <c r="I3556" s="118" t="s">
        <v>2619</v>
      </c>
    </row>
    <row r="3557" spans="1:9" x14ac:dyDescent="0.2">
      <c r="A3557" s="117" t="s">
        <v>3134</v>
      </c>
      <c r="B3557" s="131" t="s">
        <v>3134</v>
      </c>
      <c r="C3557" s="117" t="s">
        <v>1458</v>
      </c>
      <c r="D3557" s="116" t="s">
        <v>3128</v>
      </c>
      <c r="E3557" s="116" t="s">
        <v>3116</v>
      </c>
      <c r="F3557" s="116" t="s">
        <v>2716</v>
      </c>
      <c r="G3557" s="115" t="s">
        <v>3133</v>
      </c>
      <c r="H3557" s="118" t="s">
        <v>3130</v>
      </c>
      <c r="I3557" s="118" t="s">
        <v>2619</v>
      </c>
    </row>
    <row r="3558" spans="1:9" x14ac:dyDescent="0.2">
      <c r="A3558" s="117" t="s">
        <v>4565</v>
      </c>
      <c r="B3558" s="131" t="s">
        <v>4565</v>
      </c>
      <c r="C3558" s="117" t="s">
        <v>852</v>
      </c>
      <c r="D3558" s="116" t="s">
        <v>4561</v>
      </c>
      <c r="E3558" s="116" t="s">
        <v>3415</v>
      </c>
      <c r="F3558" s="116" t="s">
        <v>2886</v>
      </c>
      <c r="G3558" s="115" t="s">
        <v>4564</v>
      </c>
      <c r="H3558" s="118" t="s">
        <v>4563</v>
      </c>
      <c r="I3558" s="118" t="s">
        <v>2619</v>
      </c>
    </row>
    <row r="3559" spans="1:9" x14ac:dyDescent="0.2">
      <c r="A3559" s="117" t="s">
        <v>10534</v>
      </c>
      <c r="B3559" s="131" t="s">
        <v>10534</v>
      </c>
      <c r="C3559" s="117" t="s">
        <v>966</v>
      </c>
      <c r="D3559" s="116" t="s">
        <v>10527</v>
      </c>
      <c r="E3559" s="116" t="s">
        <v>2614</v>
      </c>
      <c r="F3559" s="116" t="s">
        <v>2694</v>
      </c>
      <c r="G3559" s="115" t="s">
        <v>10533</v>
      </c>
      <c r="H3559" s="118" t="s">
        <v>10535</v>
      </c>
      <c r="I3559" s="118" t="s">
        <v>2619</v>
      </c>
    </row>
    <row r="3560" spans="1:9" x14ac:dyDescent="0.2">
      <c r="A3560" s="117" t="s">
        <v>4203</v>
      </c>
      <c r="B3560" s="131" t="s">
        <v>4203</v>
      </c>
      <c r="C3560" s="117" t="s">
        <v>901</v>
      </c>
      <c r="D3560" s="116" t="s">
        <v>4198</v>
      </c>
      <c r="E3560" s="116" t="s">
        <v>3415</v>
      </c>
      <c r="F3560" s="116" t="s">
        <v>2716</v>
      </c>
      <c r="G3560" s="115" t="s">
        <v>4202</v>
      </c>
      <c r="H3560" s="118" t="s">
        <v>4200</v>
      </c>
      <c r="I3560" s="118" t="s">
        <v>2619</v>
      </c>
    </row>
    <row r="3561" spans="1:9" x14ac:dyDescent="0.2">
      <c r="A3561" s="117" t="s">
        <v>9674</v>
      </c>
      <c r="B3561" s="131" t="s">
        <v>9674</v>
      </c>
      <c r="C3561" s="117" t="s">
        <v>14384</v>
      </c>
      <c r="D3561" s="116" t="s">
        <v>9640</v>
      </c>
      <c r="E3561" s="116" t="s">
        <v>2614</v>
      </c>
      <c r="F3561" s="116" t="s">
        <v>3103</v>
      </c>
      <c r="G3561" s="115" t="s">
        <v>9673</v>
      </c>
      <c r="H3561" s="118" t="s">
        <v>9643</v>
      </c>
      <c r="I3561" s="118" t="s">
        <v>2619</v>
      </c>
    </row>
    <row r="3562" spans="1:9" x14ac:dyDescent="0.2">
      <c r="A3562" s="117" t="s">
        <v>12348</v>
      </c>
      <c r="B3562" s="131" t="s">
        <v>12348</v>
      </c>
      <c r="C3562" s="117" t="s">
        <v>986</v>
      </c>
      <c r="D3562" s="116" t="s">
        <v>12338</v>
      </c>
      <c r="E3562" s="116" t="s">
        <v>3056</v>
      </c>
      <c r="F3562" s="116" t="s">
        <v>3159</v>
      </c>
      <c r="G3562" s="115" t="s">
        <v>12347</v>
      </c>
      <c r="H3562" s="118" t="s">
        <v>12349</v>
      </c>
      <c r="I3562" s="118" t="s">
        <v>2619</v>
      </c>
    </row>
    <row r="3563" spans="1:9" x14ac:dyDescent="0.2">
      <c r="A3563" s="117" t="s">
        <v>11072</v>
      </c>
      <c r="B3563" s="131" t="s">
        <v>11072</v>
      </c>
      <c r="C3563" s="117" t="s">
        <v>1154</v>
      </c>
      <c r="D3563" s="116" t="s">
        <v>11066</v>
      </c>
      <c r="E3563" s="116" t="s">
        <v>3415</v>
      </c>
      <c r="F3563" s="116" t="s">
        <v>2716</v>
      </c>
      <c r="G3563" s="115" t="s">
        <v>11071</v>
      </c>
      <c r="H3563" s="118" t="s">
        <v>11068</v>
      </c>
      <c r="I3563" s="118" t="s">
        <v>2619</v>
      </c>
    </row>
    <row r="3564" spans="1:9" x14ac:dyDescent="0.2">
      <c r="A3564" s="117" t="s">
        <v>3457</v>
      </c>
      <c r="B3564" s="131" t="s">
        <v>3457</v>
      </c>
      <c r="C3564" s="117" t="s">
        <v>1493</v>
      </c>
      <c r="D3564" s="116" t="s">
        <v>3448</v>
      </c>
      <c r="E3564" s="116" t="s">
        <v>3415</v>
      </c>
      <c r="F3564" s="116" t="s">
        <v>2669</v>
      </c>
      <c r="G3564" s="115" t="s">
        <v>3456</v>
      </c>
      <c r="I3564" s="118" t="s">
        <v>2619</v>
      </c>
    </row>
    <row r="3565" spans="1:9" x14ac:dyDescent="0.2">
      <c r="A3565" s="117" t="s">
        <v>8194</v>
      </c>
      <c r="B3565" s="131" t="s">
        <v>8194</v>
      </c>
      <c r="C3565" s="117" t="s">
        <v>1527</v>
      </c>
      <c r="D3565" s="116" t="s">
        <v>8182</v>
      </c>
      <c r="E3565" s="116" t="s">
        <v>2614</v>
      </c>
      <c r="F3565" s="116" t="s">
        <v>2653</v>
      </c>
      <c r="G3565" s="115" t="s">
        <v>8193</v>
      </c>
      <c r="H3565" s="118" t="s">
        <v>8184</v>
      </c>
      <c r="I3565" s="118" t="s">
        <v>2619</v>
      </c>
    </row>
    <row r="3566" spans="1:9" x14ac:dyDescent="0.2">
      <c r="A3566" s="117" t="s">
        <v>10543</v>
      </c>
      <c r="B3566" s="131" t="s">
        <v>10543</v>
      </c>
      <c r="C3566" s="117" t="s">
        <v>966</v>
      </c>
      <c r="D3566" s="116" t="s">
        <v>10527</v>
      </c>
      <c r="E3566" s="116" t="s">
        <v>2614</v>
      </c>
      <c r="F3566" s="116" t="s">
        <v>2653</v>
      </c>
      <c r="G3566" s="115" t="s">
        <v>10542</v>
      </c>
      <c r="H3566" s="118" t="s">
        <v>10544</v>
      </c>
      <c r="I3566" s="118" t="s">
        <v>2619</v>
      </c>
    </row>
    <row r="3567" spans="1:9" x14ac:dyDescent="0.2">
      <c r="A3567" s="117" t="s">
        <v>4673</v>
      </c>
      <c r="B3567" s="131" t="s">
        <v>4673</v>
      </c>
      <c r="C3567" s="117" t="s">
        <v>1227</v>
      </c>
      <c r="D3567" s="116" t="s">
        <v>4667</v>
      </c>
      <c r="E3567" s="116" t="s">
        <v>3415</v>
      </c>
      <c r="F3567" s="116" t="s">
        <v>3470</v>
      </c>
      <c r="G3567" s="115" t="s">
        <v>4672</v>
      </c>
      <c r="H3567" s="118" t="s">
        <v>4674</v>
      </c>
      <c r="I3567" s="118" t="s">
        <v>2619</v>
      </c>
    </row>
    <row r="3568" spans="1:9" x14ac:dyDescent="0.2">
      <c r="A3568" s="117" t="s">
        <v>4726</v>
      </c>
      <c r="B3568" s="131" t="s">
        <v>4726</v>
      </c>
      <c r="C3568" s="117" t="s">
        <v>1459</v>
      </c>
      <c r="D3568" s="116" t="s">
        <v>4725</v>
      </c>
      <c r="E3568" s="116" t="s">
        <v>3415</v>
      </c>
      <c r="F3568" s="116" t="s">
        <v>2615</v>
      </c>
      <c r="G3568" s="115" t="s">
        <v>608</v>
      </c>
      <c r="I3568" s="118" t="s">
        <v>2619</v>
      </c>
    </row>
    <row r="3569" spans="1:9" x14ac:dyDescent="0.2">
      <c r="A3569" s="117" t="s">
        <v>4728</v>
      </c>
      <c r="B3569" s="131" t="s">
        <v>4728</v>
      </c>
      <c r="C3569" s="117" t="s">
        <v>1459</v>
      </c>
      <c r="D3569" s="116" t="s">
        <v>4725</v>
      </c>
      <c r="E3569" s="116" t="s">
        <v>3415</v>
      </c>
      <c r="F3569" s="116" t="s">
        <v>2694</v>
      </c>
      <c r="G3569" s="115" t="s">
        <v>4727</v>
      </c>
      <c r="H3569" s="118" t="s">
        <v>4729</v>
      </c>
      <c r="I3569" s="118" t="s">
        <v>2619</v>
      </c>
    </row>
    <row r="3570" spans="1:9" x14ac:dyDescent="0.2">
      <c r="A3570" s="117" t="s">
        <v>4742</v>
      </c>
      <c r="B3570" s="131" t="s">
        <v>4742</v>
      </c>
      <c r="C3570" s="117" t="s">
        <v>1459</v>
      </c>
      <c r="D3570" s="116" t="s">
        <v>4725</v>
      </c>
      <c r="E3570" s="116" t="s">
        <v>3415</v>
      </c>
      <c r="F3570" s="116" t="s">
        <v>3103</v>
      </c>
      <c r="G3570" s="115" t="s">
        <v>4741</v>
      </c>
      <c r="I3570" s="118" t="s">
        <v>2619</v>
      </c>
    </row>
    <row r="3571" spans="1:9" x14ac:dyDescent="0.2">
      <c r="A3571" s="117" t="s">
        <v>8429</v>
      </c>
      <c r="B3571" s="131" t="s">
        <v>8429</v>
      </c>
      <c r="C3571" s="117" t="s">
        <v>1307</v>
      </c>
      <c r="D3571" s="116" t="s">
        <v>8386</v>
      </c>
      <c r="E3571" s="116" t="s">
        <v>2614</v>
      </c>
      <c r="F3571" s="116" t="s">
        <v>2677</v>
      </c>
      <c r="G3571" s="115" t="s">
        <v>8428</v>
      </c>
      <c r="H3571" s="118" t="s">
        <v>8388</v>
      </c>
      <c r="I3571" s="118" t="s">
        <v>2619</v>
      </c>
    </row>
    <row r="3572" spans="1:9" x14ac:dyDescent="0.2">
      <c r="A3572" s="117" t="s">
        <v>8771</v>
      </c>
      <c r="B3572" s="131" t="s">
        <v>8771</v>
      </c>
      <c r="C3572" s="117" t="s">
        <v>961</v>
      </c>
      <c r="D3572" s="116" t="s">
        <v>8763</v>
      </c>
      <c r="E3572" s="116" t="s">
        <v>3415</v>
      </c>
      <c r="F3572" s="116" t="s">
        <v>2669</v>
      </c>
      <c r="G3572" s="115" t="s">
        <v>8770</v>
      </c>
      <c r="H3572" s="118" t="s">
        <v>8765</v>
      </c>
      <c r="I3572" s="118" t="s">
        <v>2619</v>
      </c>
    </row>
    <row r="3573" spans="1:9" x14ac:dyDescent="0.2">
      <c r="A3573" s="117" t="s">
        <v>10319</v>
      </c>
      <c r="B3573" s="131" t="s">
        <v>10319</v>
      </c>
      <c r="C3573" s="117" t="s">
        <v>1537</v>
      </c>
      <c r="D3573" s="116" t="s">
        <v>10191</v>
      </c>
      <c r="E3573" s="116" t="s">
        <v>2660</v>
      </c>
      <c r="F3573" s="116" t="s">
        <v>6570</v>
      </c>
      <c r="G3573" s="115" t="s">
        <v>8770</v>
      </c>
      <c r="H3573" s="118" t="s">
        <v>10320</v>
      </c>
      <c r="I3573" s="118" t="s">
        <v>2619</v>
      </c>
    </row>
    <row r="3574" spans="1:9" x14ac:dyDescent="0.2">
      <c r="A3574" s="117" t="s">
        <v>11050</v>
      </c>
      <c r="B3574" s="131" t="s">
        <v>11050</v>
      </c>
      <c r="C3574" s="117" t="s">
        <v>1148</v>
      </c>
      <c r="D3574" s="116" t="s">
        <v>11034</v>
      </c>
      <c r="E3574" s="116" t="s">
        <v>3116</v>
      </c>
      <c r="F3574" s="116" t="s">
        <v>2653</v>
      </c>
      <c r="G3574" s="115" t="s">
        <v>11049</v>
      </c>
      <c r="H3574" s="118" t="s">
        <v>11036</v>
      </c>
      <c r="I3574" s="118" t="s">
        <v>2619</v>
      </c>
    </row>
    <row r="3575" spans="1:9" x14ac:dyDescent="0.2">
      <c r="A3575" s="117" t="s">
        <v>5449</v>
      </c>
      <c r="B3575" s="131" t="s">
        <v>5449</v>
      </c>
      <c r="C3575" s="117" t="s">
        <v>1460</v>
      </c>
      <c r="D3575" s="116" t="s">
        <v>5448</v>
      </c>
      <c r="E3575" s="116" t="s">
        <v>3116</v>
      </c>
      <c r="F3575" s="116" t="s">
        <v>2615</v>
      </c>
      <c r="G3575" s="115" t="s">
        <v>609</v>
      </c>
      <c r="H3575" s="118" t="s">
        <v>5450</v>
      </c>
      <c r="I3575" s="118" t="s">
        <v>2619</v>
      </c>
    </row>
    <row r="3576" spans="1:9" x14ac:dyDescent="0.2">
      <c r="A3576" s="117" t="s">
        <v>5452</v>
      </c>
      <c r="B3576" s="131" t="s">
        <v>5452</v>
      </c>
      <c r="C3576" s="117" t="s">
        <v>1460</v>
      </c>
      <c r="D3576" s="116" t="s">
        <v>5448</v>
      </c>
      <c r="E3576" s="116" t="s">
        <v>3116</v>
      </c>
      <c r="F3576" s="116" t="s">
        <v>2638</v>
      </c>
      <c r="G3576" s="115" t="s">
        <v>5451</v>
      </c>
      <c r="H3576" s="118" t="s">
        <v>5450</v>
      </c>
      <c r="I3576" s="118" t="s">
        <v>2619</v>
      </c>
    </row>
    <row r="3577" spans="1:9" x14ac:dyDescent="0.2">
      <c r="A3577" s="117" t="s">
        <v>5454</v>
      </c>
      <c r="B3577" s="131" t="s">
        <v>5454</v>
      </c>
      <c r="C3577" s="117" t="s">
        <v>1460</v>
      </c>
      <c r="D3577" s="116" t="s">
        <v>5448</v>
      </c>
      <c r="E3577" s="116" t="s">
        <v>3116</v>
      </c>
      <c r="F3577" s="116" t="s">
        <v>2716</v>
      </c>
      <c r="G3577" s="115" t="s">
        <v>5453</v>
      </c>
      <c r="H3577" s="118" t="s">
        <v>5450</v>
      </c>
      <c r="I3577" s="118" t="s">
        <v>2619</v>
      </c>
    </row>
    <row r="3578" spans="1:9" x14ac:dyDescent="0.2">
      <c r="A3578" s="117" t="s">
        <v>5456</v>
      </c>
      <c r="B3578" s="131" t="s">
        <v>5456</v>
      </c>
      <c r="C3578" s="117" t="s">
        <v>1460</v>
      </c>
      <c r="D3578" s="116" t="s">
        <v>5448</v>
      </c>
      <c r="E3578" s="116" t="s">
        <v>3116</v>
      </c>
      <c r="F3578" s="116" t="s">
        <v>2623</v>
      </c>
      <c r="G3578" s="115" t="s">
        <v>5455</v>
      </c>
      <c r="H3578" s="118" t="s">
        <v>5450</v>
      </c>
      <c r="I3578" s="118" t="s">
        <v>2619</v>
      </c>
    </row>
    <row r="3579" spans="1:9" x14ac:dyDescent="0.2">
      <c r="A3579" s="117" t="s">
        <v>12425</v>
      </c>
      <c r="B3579" s="131" t="s">
        <v>12425</v>
      </c>
      <c r="C3579" s="117" t="s">
        <v>1684</v>
      </c>
      <c r="D3579" s="116" t="s">
        <v>12393</v>
      </c>
      <c r="E3579" s="116" t="s">
        <v>2614</v>
      </c>
      <c r="F3579" s="116" t="s">
        <v>2818</v>
      </c>
      <c r="G3579" s="115" t="s">
        <v>12424</v>
      </c>
      <c r="H3579" s="118" t="s">
        <v>12426</v>
      </c>
      <c r="I3579" s="118" t="s">
        <v>2619</v>
      </c>
    </row>
    <row r="3580" spans="1:9" x14ac:dyDescent="0.2">
      <c r="A3580" s="117" t="s">
        <v>12101</v>
      </c>
      <c r="B3580" s="131" t="s">
        <v>12101</v>
      </c>
      <c r="C3580" s="117" t="s">
        <v>1143</v>
      </c>
      <c r="D3580" s="116" t="s">
        <v>12086</v>
      </c>
      <c r="E3580" s="116" t="s">
        <v>2614</v>
      </c>
      <c r="F3580" s="116" t="s">
        <v>3190</v>
      </c>
      <c r="G3580" s="115" t="s">
        <v>12100</v>
      </c>
      <c r="H3580" s="118" t="s">
        <v>12088</v>
      </c>
      <c r="I3580" s="118" t="s">
        <v>2619</v>
      </c>
    </row>
    <row r="3581" spans="1:9" x14ac:dyDescent="0.2">
      <c r="A3581" s="117" t="s">
        <v>9316</v>
      </c>
      <c r="B3581" s="131" t="s">
        <v>9316</v>
      </c>
      <c r="C3581" s="117" t="s">
        <v>949</v>
      </c>
      <c r="D3581" s="116" t="s">
        <v>9300</v>
      </c>
      <c r="E3581" s="116" t="s">
        <v>2614</v>
      </c>
      <c r="F3581" s="116" t="s">
        <v>2708</v>
      </c>
      <c r="G3581" s="115" t="s">
        <v>9315</v>
      </c>
      <c r="H3581" s="118" t="s">
        <v>9302</v>
      </c>
      <c r="I3581" s="118" t="s">
        <v>2619</v>
      </c>
    </row>
    <row r="3582" spans="1:9" x14ac:dyDescent="0.2">
      <c r="A3582" s="117" t="s">
        <v>7318</v>
      </c>
      <c r="B3582" s="131" t="s">
        <v>7318</v>
      </c>
      <c r="C3582" s="117" t="s">
        <v>992</v>
      </c>
      <c r="D3582" s="116" t="s">
        <v>6091</v>
      </c>
      <c r="E3582" s="116" t="s">
        <v>3150</v>
      </c>
      <c r="F3582" s="116" t="s">
        <v>7316</v>
      </c>
      <c r="G3582" s="115" t="s">
        <v>7317</v>
      </c>
      <c r="H3582" s="118" t="s">
        <v>6097</v>
      </c>
      <c r="I3582" s="118" t="s">
        <v>2619</v>
      </c>
    </row>
    <row r="3583" spans="1:9" x14ac:dyDescent="0.2">
      <c r="A3583" s="117" t="s">
        <v>7949</v>
      </c>
      <c r="B3583" s="131" t="s">
        <v>7949</v>
      </c>
      <c r="C3583" s="117" t="s">
        <v>992</v>
      </c>
      <c r="D3583" s="116" t="s">
        <v>6091</v>
      </c>
      <c r="E3583" s="116" t="s">
        <v>3150</v>
      </c>
      <c r="F3583" s="116" t="s">
        <v>7947</v>
      </c>
      <c r="G3583" s="115" t="s">
        <v>7948</v>
      </c>
      <c r="H3583" s="118" t="s">
        <v>6097</v>
      </c>
      <c r="I3583" s="118" t="s">
        <v>2619</v>
      </c>
    </row>
    <row r="3584" spans="1:9" x14ac:dyDescent="0.2">
      <c r="A3584" s="117" t="s">
        <v>4744</v>
      </c>
      <c r="B3584" s="131" t="s">
        <v>4744</v>
      </c>
      <c r="C3584" s="117" t="s">
        <v>1459</v>
      </c>
      <c r="D3584" s="116" t="s">
        <v>4725</v>
      </c>
      <c r="E3584" s="116" t="s">
        <v>3415</v>
      </c>
      <c r="F3584" s="116" t="s">
        <v>3022</v>
      </c>
      <c r="G3584" s="115" t="s">
        <v>4743</v>
      </c>
      <c r="I3584" s="118" t="s">
        <v>2619</v>
      </c>
    </row>
    <row r="3585" spans="1:9" x14ac:dyDescent="0.2">
      <c r="A3585" s="117" t="s">
        <v>9867</v>
      </c>
      <c r="B3585" s="131" t="s">
        <v>9867</v>
      </c>
      <c r="C3585" s="117" t="s">
        <v>1461</v>
      </c>
      <c r="D3585" s="116" t="s">
        <v>9866</v>
      </c>
      <c r="E3585" s="116" t="s">
        <v>3415</v>
      </c>
      <c r="F3585" s="116" t="s">
        <v>2615</v>
      </c>
      <c r="G3585" s="115" t="s">
        <v>610</v>
      </c>
      <c r="H3585" s="118" t="s">
        <v>9868</v>
      </c>
      <c r="I3585" s="118" t="s">
        <v>2619</v>
      </c>
    </row>
    <row r="3586" spans="1:9" x14ac:dyDescent="0.2">
      <c r="A3586" s="117" t="s">
        <v>9900</v>
      </c>
      <c r="B3586" s="131" t="s">
        <v>9900</v>
      </c>
      <c r="C3586" s="117" t="s">
        <v>1462</v>
      </c>
      <c r="D3586" s="116" t="s">
        <v>9896</v>
      </c>
      <c r="E3586" s="116" t="s">
        <v>2616</v>
      </c>
      <c r="F3586" s="116" t="s">
        <v>2620</v>
      </c>
      <c r="G3586" s="115" t="s">
        <v>9899</v>
      </c>
      <c r="H3586" s="118" t="s">
        <v>9898</v>
      </c>
      <c r="I3586" s="118" t="s">
        <v>2619</v>
      </c>
    </row>
    <row r="3587" spans="1:9" x14ac:dyDescent="0.2">
      <c r="A3587" s="117" t="s">
        <v>9897</v>
      </c>
      <c r="B3587" s="131" t="s">
        <v>9897</v>
      </c>
      <c r="C3587" s="117" t="s">
        <v>1462</v>
      </c>
      <c r="D3587" s="116" t="s">
        <v>9896</v>
      </c>
      <c r="E3587" s="116" t="s">
        <v>2616</v>
      </c>
      <c r="F3587" s="116" t="s">
        <v>2615</v>
      </c>
      <c r="G3587" s="115" t="s">
        <v>611</v>
      </c>
      <c r="H3587" s="118" t="s">
        <v>9898</v>
      </c>
      <c r="I3587" s="118" t="s">
        <v>2619</v>
      </c>
    </row>
    <row r="3588" spans="1:9" x14ac:dyDescent="0.2">
      <c r="A3588" s="117" t="s">
        <v>12893</v>
      </c>
      <c r="B3588" s="131" t="s">
        <v>12893</v>
      </c>
      <c r="C3588" s="117" t="s">
        <v>1463</v>
      </c>
      <c r="D3588" s="116" t="s">
        <v>12892</v>
      </c>
      <c r="E3588" s="116" t="s">
        <v>2614</v>
      </c>
      <c r="F3588" s="116" t="s">
        <v>2615</v>
      </c>
      <c r="G3588" s="115" t="s">
        <v>612</v>
      </c>
      <c r="H3588" s="118" t="s">
        <v>12894</v>
      </c>
      <c r="I3588" s="118" t="s">
        <v>2619</v>
      </c>
    </row>
    <row r="3589" spans="1:9" x14ac:dyDescent="0.2">
      <c r="A3589" s="117" t="s">
        <v>12898</v>
      </c>
      <c r="B3589" s="131" t="s">
        <v>12898</v>
      </c>
      <c r="C3589" s="117" t="s">
        <v>1463</v>
      </c>
      <c r="D3589" s="116" t="s">
        <v>12892</v>
      </c>
      <c r="E3589" s="116" t="s">
        <v>2614</v>
      </c>
      <c r="F3589" s="116" t="s">
        <v>2669</v>
      </c>
      <c r="G3589" s="115" t="s">
        <v>12897</v>
      </c>
      <c r="H3589" s="118" t="s">
        <v>12894</v>
      </c>
      <c r="I3589" s="118" t="s">
        <v>2619</v>
      </c>
    </row>
    <row r="3590" spans="1:9" x14ac:dyDescent="0.2">
      <c r="A3590" s="117" t="s">
        <v>12896</v>
      </c>
      <c r="B3590" s="131" t="s">
        <v>12896</v>
      </c>
      <c r="C3590" s="117" t="s">
        <v>1463</v>
      </c>
      <c r="D3590" s="116" t="s">
        <v>12892</v>
      </c>
      <c r="E3590" s="116" t="s">
        <v>2614</v>
      </c>
      <c r="F3590" s="116" t="s">
        <v>3945</v>
      </c>
      <c r="G3590" s="115" t="s">
        <v>12895</v>
      </c>
      <c r="H3590" s="118" t="s">
        <v>12894</v>
      </c>
      <c r="I3590" s="118" t="s">
        <v>2619</v>
      </c>
    </row>
    <row r="3591" spans="1:9" x14ac:dyDescent="0.2">
      <c r="A3591" s="117" t="s">
        <v>7532</v>
      </c>
      <c r="B3591" s="131" t="s">
        <v>7532</v>
      </c>
      <c r="C3591" s="117" t="s">
        <v>992</v>
      </c>
      <c r="D3591" s="116" t="s">
        <v>6091</v>
      </c>
      <c r="E3591" s="116" t="s">
        <v>3150</v>
      </c>
      <c r="F3591" s="116" t="s">
        <v>7530</v>
      </c>
      <c r="G3591" s="115" t="s">
        <v>7531</v>
      </c>
      <c r="H3591" s="118" t="s">
        <v>6097</v>
      </c>
      <c r="I3591" s="118" t="s">
        <v>2619</v>
      </c>
    </row>
    <row r="3592" spans="1:9" x14ac:dyDescent="0.2">
      <c r="A3592" s="117" t="s">
        <v>10798</v>
      </c>
      <c r="B3592" s="131" t="s">
        <v>10798</v>
      </c>
      <c r="C3592" s="117" t="s">
        <v>1218</v>
      </c>
      <c r="D3592" s="116" t="s">
        <v>10776</v>
      </c>
      <c r="E3592" s="116" t="s">
        <v>3150</v>
      </c>
      <c r="F3592" s="116" t="s">
        <v>4086</v>
      </c>
      <c r="G3592" s="115" t="s">
        <v>10797</v>
      </c>
      <c r="H3592" s="118" t="s">
        <v>10778</v>
      </c>
      <c r="I3592" s="118" t="s">
        <v>2619</v>
      </c>
    </row>
    <row r="3593" spans="1:9" x14ac:dyDescent="0.2">
      <c r="A3593" s="117" t="s">
        <v>12654</v>
      </c>
      <c r="B3593" s="131" t="s">
        <v>12654</v>
      </c>
      <c r="C3593" s="117" t="s">
        <v>1464</v>
      </c>
      <c r="D3593" s="116" t="s">
        <v>12644</v>
      </c>
      <c r="E3593" s="116" t="s">
        <v>2614</v>
      </c>
      <c r="F3593" s="116" t="s">
        <v>2653</v>
      </c>
      <c r="G3593" s="115" t="s">
        <v>12653</v>
      </c>
      <c r="H3593" s="118" t="s">
        <v>12646</v>
      </c>
      <c r="I3593" s="118" t="s">
        <v>2619</v>
      </c>
    </row>
    <row r="3594" spans="1:9" x14ac:dyDescent="0.2">
      <c r="A3594" s="117" t="s">
        <v>12648</v>
      </c>
      <c r="B3594" s="131" t="s">
        <v>12648</v>
      </c>
      <c r="C3594" s="117" t="s">
        <v>1464</v>
      </c>
      <c r="D3594" s="116" t="s">
        <v>12644</v>
      </c>
      <c r="E3594" s="116" t="s">
        <v>2614</v>
      </c>
      <c r="F3594" s="116" t="s">
        <v>2620</v>
      </c>
      <c r="G3594" s="115" t="s">
        <v>12647</v>
      </c>
      <c r="H3594" s="118" t="s">
        <v>12646</v>
      </c>
      <c r="I3594" s="118" t="s">
        <v>2619</v>
      </c>
    </row>
    <row r="3595" spans="1:9" x14ac:dyDescent="0.2">
      <c r="A3595" s="117" t="s">
        <v>12645</v>
      </c>
      <c r="B3595" s="131" t="s">
        <v>12645</v>
      </c>
      <c r="C3595" s="117" t="s">
        <v>1464</v>
      </c>
      <c r="D3595" s="116" t="s">
        <v>12644</v>
      </c>
      <c r="E3595" s="116" t="s">
        <v>2614</v>
      </c>
      <c r="F3595" s="116" t="s">
        <v>2615</v>
      </c>
      <c r="G3595" s="115" t="s">
        <v>613</v>
      </c>
      <c r="H3595" s="118" t="s">
        <v>12646</v>
      </c>
      <c r="I3595" s="118" t="s">
        <v>2619</v>
      </c>
    </row>
    <row r="3596" spans="1:9" x14ac:dyDescent="0.2">
      <c r="A3596" s="117" t="s">
        <v>8904</v>
      </c>
      <c r="B3596" s="131" t="s">
        <v>8904</v>
      </c>
      <c r="C3596" s="117" t="s">
        <v>1181</v>
      </c>
      <c r="D3596" s="116" t="s">
        <v>8890</v>
      </c>
      <c r="E3596" s="116" t="s">
        <v>3116</v>
      </c>
      <c r="F3596" s="116" t="s">
        <v>2656</v>
      </c>
      <c r="G3596" s="115" t="s">
        <v>8903</v>
      </c>
      <c r="H3596" s="118" t="s">
        <v>8892</v>
      </c>
      <c r="I3596" s="118" t="s">
        <v>2619</v>
      </c>
    </row>
    <row r="3597" spans="1:9" x14ac:dyDescent="0.2">
      <c r="A3597" s="117" t="s">
        <v>3416</v>
      </c>
      <c r="B3597" s="131" t="s">
        <v>3416</v>
      </c>
      <c r="C3597" s="117" t="s">
        <v>1465</v>
      </c>
      <c r="D3597" s="116" t="s">
        <v>3414</v>
      </c>
      <c r="E3597" s="116" t="s">
        <v>3415</v>
      </c>
      <c r="F3597" s="116" t="s">
        <v>2615</v>
      </c>
      <c r="G3597" s="115" t="s">
        <v>614</v>
      </c>
      <c r="H3597" s="118" t="s">
        <v>3417</v>
      </c>
      <c r="I3597" s="118" t="s">
        <v>2619</v>
      </c>
    </row>
    <row r="3598" spans="1:9" x14ac:dyDescent="0.2">
      <c r="A3598" s="117" t="s">
        <v>3947</v>
      </c>
      <c r="B3598" s="131" t="s">
        <v>3947</v>
      </c>
      <c r="C3598" s="117" t="s">
        <v>1607</v>
      </c>
      <c r="D3598" s="116" t="s">
        <v>3938</v>
      </c>
      <c r="E3598" s="116" t="s">
        <v>3091</v>
      </c>
      <c r="F3598" s="116" t="s">
        <v>3945</v>
      </c>
      <c r="G3598" s="115" t="s">
        <v>3946</v>
      </c>
      <c r="H3598" s="118" t="s">
        <v>3940</v>
      </c>
      <c r="I3598" s="118" t="s">
        <v>2619</v>
      </c>
    </row>
    <row r="3599" spans="1:9" x14ac:dyDescent="0.2">
      <c r="A3599" s="117" t="s">
        <v>6312</v>
      </c>
      <c r="B3599" s="131" t="s">
        <v>6312</v>
      </c>
      <c r="C3599" s="117" t="s">
        <v>992</v>
      </c>
      <c r="D3599" s="116" t="s">
        <v>6091</v>
      </c>
      <c r="E3599" s="116" t="s">
        <v>3150</v>
      </c>
      <c r="F3599" s="116" t="s">
        <v>6310</v>
      </c>
      <c r="G3599" s="115" t="s">
        <v>6311</v>
      </c>
      <c r="H3599" s="118" t="s">
        <v>6097</v>
      </c>
      <c r="I3599" s="118" t="s">
        <v>2619</v>
      </c>
    </row>
    <row r="3600" spans="1:9" x14ac:dyDescent="0.2">
      <c r="A3600" s="117" t="s">
        <v>6972</v>
      </c>
      <c r="B3600" s="131" t="s">
        <v>6972</v>
      </c>
      <c r="C3600" s="117" t="s">
        <v>992</v>
      </c>
      <c r="D3600" s="116" t="s">
        <v>6091</v>
      </c>
      <c r="E3600" s="116" t="s">
        <v>3150</v>
      </c>
      <c r="F3600" s="116" t="s">
        <v>6970</v>
      </c>
      <c r="G3600" s="115" t="s">
        <v>6971</v>
      </c>
      <c r="H3600" s="118" t="s">
        <v>6973</v>
      </c>
      <c r="I3600" s="118" t="s">
        <v>2619</v>
      </c>
    </row>
    <row r="3601" spans="1:9" x14ac:dyDescent="0.2">
      <c r="A3601" s="117" t="s">
        <v>4384</v>
      </c>
      <c r="B3601" s="131" t="s">
        <v>4384</v>
      </c>
      <c r="C3601" s="117" t="s">
        <v>1466</v>
      </c>
      <c r="D3601" s="116" t="s">
        <v>4380</v>
      </c>
      <c r="E3601" s="116" t="s">
        <v>3091</v>
      </c>
      <c r="F3601" s="116" t="s">
        <v>2620</v>
      </c>
      <c r="G3601" s="115" t="s">
        <v>4383</v>
      </c>
      <c r="H3601" s="118" t="s">
        <v>4385</v>
      </c>
      <c r="I3601" s="118" t="s">
        <v>2619</v>
      </c>
    </row>
    <row r="3602" spans="1:9" x14ac:dyDescent="0.2">
      <c r="A3602" s="117" t="s">
        <v>4390</v>
      </c>
      <c r="B3602" s="131" t="s">
        <v>4390</v>
      </c>
      <c r="C3602" s="117" t="s">
        <v>1466</v>
      </c>
      <c r="D3602" s="116" t="s">
        <v>4380</v>
      </c>
      <c r="E3602" s="116" t="s">
        <v>3091</v>
      </c>
      <c r="F3602" s="116" t="s">
        <v>2663</v>
      </c>
      <c r="G3602" s="115" t="s">
        <v>4389</v>
      </c>
      <c r="H3602" s="118" t="s">
        <v>4391</v>
      </c>
      <c r="I3602" s="118" t="s">
        <v>2619</v>
      </c>
    </row>
    <row r="3603" spans="1:9" x14ac:dyDescent="0.2">
      <c r="A3603" s="117" t="s">
        <v>4381</v>
      </c>
      <c r="B3603" s="131" t="s">
        <v>4381</v>
      </c>
      <c r="C3603" s="117" t="s">
        <v>1466</v>
      </c>
      <c r="D3603" s="116" t="s">
        <v>4380</v>
      </c>
      <c r="E3603" s="116" t="s">
        <v>3091</v>
      </c>
      <c r="F3603" s="116" t="s">
        <v>2615</v>
      </c>
      <c r="G3603" s="115" t="s">
        <v>615</v>
      </c>
      <c r="H3603" s="118" t="s">
        <v>4382</v>
      </c>
      <c r="I3603" s="118" t="s">
        <v>2619</v>
      </c>
    </row>
    <row r="3604" spans="1:9" x14ac:dyDescent="0.2">
      <c r="A3604" s="117" t="s">
        <v>4387</v>
      </c>
      <c r="B3604" s="131" t="s">
        <v>4387</v>
      </c>
      <c r="C3604" s="117" t="s">
        <v>1466</v>
      </c>
      <c r="D3604" s="116" t="s">
        <v>4380</v>
      </c>
      <c r="E3604" s="116" t="s">
        <v>3091</v>
      </c>
      <c r="F3604" s="116" t="s">
        <v>2722</v>
      </c>
      <c r="G3604" s="115" t="s">
        <v>4386</v>
      </c>
      <c r="H3604" s="118" t="s">
        <v>4388</v>
      </c>
      <c r="I3604" s="118" t="s">
        <v>2619</v>
      </c>
    </row>
    <row r="3605" spans="1:9" x14ac:dyDescent="0.2">
      <c r="A3605" s="117" t="s">
        <v>7321</v>
      </c>
      <c r="B3605" s="131" t="s">
        <v>7321</v>
      </c>
      <c r="C3605" s="117" t="s">
        <v>992</v>
      </c>
      <c r="D3605" s="116" t="s">
        <v>6091</v>
      </c>
      <c r="E3605" s="116" t="s">
        <v>3150</v>
      </c>
      <c r="F3605" s="116" t="s">
        <v>7319</v>
      </c>
      <c r="G3605" s="115" t="s">
        <v>7320</v>
      </c>
      <c r="H3605" s="118" t="s">
        <v>6097</v>
      </c>
      <c r="I3605" s="118" t="s">
        <v>2619</v>
      </c>
    </row>
    <row r="3606" spans="1:9" x14ac:dyDescent="0.2">
      <c r="A3606" s="117" t="s">
        <v>7324</v>
      </c>
      <c r="B3606" s="131" t="s">
        <v>7324</v>
      </c>
      <c r="C3606" s="117" t="s">
        <v>992</v>
      </c>
      <c r="D3606" s="116" t="s">
        <v>6091</v>
      </c>
      <c r="E3606" s="116" t="s">
        <v>3150</v>
      </c>
      <c r="F3606" s="116" t="s">
        <v>7322</v>
      </c>
      <c r="G3606" s="115" t="s">
        <v>7323</v>
      </c>
      <c r="H3606" s="118" t="s">
        <v>6097</v>
      </c>
      <c r="I3606" s="118" t="s">
        <v>2619</v>
      </c>
    </row>
    <row r="3607" spans="1:9" x14ac:dyDescent="0.2">
      <c r="A3607" s="117" t="s">
        <v>7327</v>
      </c>
      <c r="B3607" s="131" t="s">
        <v>7327</v>
      </c>
      <c r="C3607" s="117" t="s">
        <v>992</v>
      </c>
      <c r="D3607" s="116" t="s">
        <v>6091</v>
      </c>
      <c r="E3607" s="116" t="s">
        <v>3150</v>
      </c>
      <c r="F3607" s="116" t="s">
        <v>7325</v>
      </c>
      <c r="G3607" s="115" t="s">
        <v>7326</v>
      </c>
      <c r="H3607" s="118" t="s">
        <v>6097</v>
      </c>
      <c r="I3607" s="118" t="s">
        <v>2619</v>
      </c>
    </row>
    <row r="3608" spans="1:9" x14ac:dyDescent="0.2">
      <c r="A3608" s="117" t="s">
        <v>11706</v>
      </c>
      <c r="B3608" s="131" t="s">
        <v>11706</v>
      </c>
      <c r="C3608" s="117" t="s">
        <v>1467</v>
      </c>
      <c r="D3608" s="116" t="s">
        <v>11696</v>
      </c>
      <c r="E3608" s="116" t="s">
        <v>2614</v>
      </c>
      <c r="F3608" s="116" t="s">
        <v>2653</v>
      </c>
      <c r="G3608" s="115" t="s">
        <v>11705</v>
      </c>
      <c r="H3608" s="118" t="s">
        <v>11704</v>
      </c>
      <c r="I3608" s="118" t="s">
        <v>2619</v>
      </c>
    </row>
    <row r="3609" spans="1:9" x14ac:dyDescent="0.2">
      <c r="A3609" s="117" t="s">
        <v>11697</v>
      </c>
      <c r="B3609" s="131" t="s">
        <v>11697</v>
      </c>
      <c r="C3609" s="117" t="s">
        <v>1467</v>
      </c>
      <c r="D3609" s="116" t="s">
        <v>11696</v>
      </c>
      <c r="E3609" s="116" t="s">
        <v>2614</v>
      </c>
      <c r="F3609" s="116" t="s">
        <v>2615</v>
      </c>
      <c r="G3609" s="115" t="s">
        <v>616</v>
      </c>
      <c r="I3609" s="118" t="s">
        <v>2619</v>
      </c>
    </row>
    <row r="3610" spans="1:9" x14ac:dyDescent="0.2">
      <c r="A3610" s="117" t="s">
        <v>11703</v>
      </c>
      <c r="B3610" s="131" t="s">
        <v>11703</v>
      </c>
      <c r="C3610" s="117" t="s">
        <v>1467</v>
      </c>
      <c r="D3610" s="116" t="s">
        <v>11696</v>
      </c>
      <c r="E3610" s="116" t="s">
        <v>2614</v>
      </c>
      <c r="F3610" s="116" t="s">
        <v>2669</v>
      </c>
      <c r="G3610" s="115" t="s">
        <v>11702</v>
      </c>
      <c r="H3610" s="118" t="s">
        <v>11704</v>
      </c>
      <c r="I3610" s="118" t="s">
        <v>2619</v>
      </c>
    </row>
    <row r="3611" spans="1:9" x14ac:dyDescent="0.2">
      <c r="A3611" s="117" t="s">
        <v>11699</v>
      </c>
      <c r="B3611" s="131" t="s">
        <v>11699</v>
      </c>
      <c r="C3611" s="117" t="s">
        <v>1467</v>
      </c>
      <c r="D3611" s="116" t="s">
        <v>11696</v>
      </c>
      <c r="E3611" s="116" t="s">
        <v>2614</v>
      </c>
      <c r="F3611" s="116" t="s">
        <v>2722</v>
      </c>
      <c r="G3611" s="115" t="s">
        <v>11698</v>
      </c>
      <c r="I3611" s="118" t="s">
        <v>2619</v>
      </c>
    </row>
    <row r="3612" spans="1:9" x14ac:dyDescent="0.2">
      <c r="A3612" s="117" t="s">
        <v>11701</v>
      </c>
      <c r="B3612" s="131" t="s">
        <v>11701</v>
      </c>
      <c r="C3612" s="117" t="s">
        <v>1467</v>
      </c>
      <c r="D3612" s="116" t="s">
        <v>11696</v>
      </c>
      <c r="E3612" s="116" t="s">
        <v>2614</v>
      </c>
      <c r="F3612" s="116" t="s">
        <v>2638</v>
      </c>
      <c r="G3612" s="115" t="s">
        <v>11700</v>
      </c>
      <c r="I3612" s="118" t="s">
        <v>2619</v>
      </c>
    </row>
    <row r="3613" spans="1:9" x14ac:dyDescent="0.2">
      <c r="A3613" s="117" t="s">
        <v>8589</v>
      </c>
      <c r="B3613" s="131" t="s">
        <v>8589</v>
      </c>
      <c r="C3613" s="117" t="s">
        <v>1468</v>
      </c>
      <c r="D3613" s="116" t="s">
        <v>8579</v>
      </c>
      <c r="E3613" s="116" t="s">
        <v>3415</v>
      </c>
      <c r="F3613" s="116" t="s">
        <v>3022</v>
      </c>
      <c r="G3613" s="115" t="s">
        <v>8588</v>
      </c>
      <c r="I3613" s="118" t="s">
        <v>2619</v>
      </c>
    </row>
    <row r="3614" spans="1:9" x14ac:dyDescent="0.2">
      <c r="A3614" s="117" t="s">
        <v>8580</v>
      </c>
      <c r="B3614" s="131" t="s">
        <v>8580</v>
      </c>
      <c r="C3614" s="117" t="s">
        <v>1468</v>
      </c>
      <c r="D3614" s="116" t="s">
        <v>8579</v>
      </c>
      <c r="E3614" s="116" t="s">
        <v>3415</v>
      </c>
      <c r="F3614" s="116" t="s">
        <v>2615</v>
      </c>
      <c r="G3614" s="115" t="s">
        <v>617</v>
      </c>
      <c r="H3614" s="118" t="s">
        <v>8581</v>
      </c>
      <c r="I3614" s="118" t="s">
        <v>2619</v>
      </c>
    </row>
    <row r="3615" spans="1:9" x14ac:dyDescent="0.2">
      <c r="A3615" s="117" t="s">
        <v>12754</v>
      </c>
      <c r="B3615" s="131" t="s">
        <v>12754</v>
      </c>
      <c r="C3615" s="117" t="s">
        <v>1433</v>
      </c>
      <c r="D3615" s="116" t="s">
        <v>12740</v>
      </c>
      <c r="E3615" s="116" t="s">
        <v>3150</v>
      </c>
      <c r="F3615" s="116" t="s">
        <v>12752</v>
      </c>
      <c r="G3615" s="115" t="s">
        <v>12753</v>
      </c>
      <c r="H3615" s="118" t="s">
        <v>12755</v>
      </c>
      <c r="I3615" s="118" t="s">
        <v>2619</v>
      </c>
    </row>
    <row r="3616" spans="1:9" x14ac:dyDescent="0.2">
      <c r="A3616" s="117" t="s">
        <v>2668</v>
      </c>
      <c r="B3616" s="131" t="s">
        <v>2668</v>
      </c>
      <c r="C3616" s="117" t="s">
        <v>1469</v>
      </c>
      <c r="D3616" s="116" t="s">
        <v>2659</v>
      </c>
      <c r="E3616" s="116" t="s">
        <v>2660</v>
      </c>
      <c r="F3616" s="116" t="s">
        <v>2666</v>
      </c>
      <c r="G3616" s="115" t="s">
        <v>2667</v>
      </c>
      <c r="H3616" s="118" t="s">
        <v>2662</v>
      </c>
      <c r="I3616" s="118" t="s">
        <v>2619</v>
      </c>
    </row>
    <row r="3617" spans="1:9" x14ac:dyDescent="0.2">
      <c r="A3617" s="117" t="s">
        <v>2661</v>
      </c>
      <c r="B3617" s="131" t="s">
        <v>2661</v>
      </c>
      <c r="C3617" s="117" t="s">
        <v>1469</v>
      </c>
      <c r="D3617" s="116" t="s">
        <v>2659</v>
      </c>
      <c r="E3617" s="116" t="s">
        <v>2660</v>
      </c>
      <c r="F3617" s="116" t="s">
        <v>2615</v>
      </c>
      <c r="G3617" s="115" t="s">
        <v>618</v>
      </c>
      <c r="H3617" s="118" t="s">
        <v>2662</v>
      </c>
      <c r="I3617" s="118" t="s">
        <v>2619</v>
      </c>
    </row>
    <row r="3618" spans="1:9" x14ac:dyDescent="0.2">
      <c r="A3618" s="117" t="s">
        <v>2665</v>
      </c>
      <c r="B3618" s="131" t="s">
        <v>2665</v>
      </c>
      <c r="C3618" s="117" t="s">
        <v>1469</v>
      </c>
      <c r="D3618" s="116" t="s">
        <v>2659</v>
      </c>
      <c r="E3618" s="116" t="s">
        <v>2660</v>
      </c>
      <c r="F3618" s="116" t="s">
        <v>2663</v>
      </c>
      <c r="G3618" s="115" t="s">
        <v>2664</v>
      </c>
      <c r="H3618" s="118" t="s">
        <v>2662</v>
      </c>
      <c r="I3618" s="118" t="s">
        <v>2619</v>
      </c>
    </row>
    <row r="3619" spans="1:9" x14ac:dyDescent="0.2">
      <c r="A3619" s="117" t="s">
        <v>3239</v>
      </c>
      <c r="B3619" s="131" t="s">
        <v>3239</v>
      </c>
      <c r="C3619" s="117" t="s">
        <v>1509</v>
      </c>
      <c r="D3619" s="116" t="s">
        <v>3149</v>
      </c>
      <c r="E3619" s="116" t="s">
        <v>3150</v>
      </c>
      <c r="F3619" s="116" t="s">
        <v>3237</v>
      </c>
      <c r="G3619" s="115" t="s">
        <v>3238</v>
      </c>
      <c r="H3619" s="118" t="s">
        <v>3152</v>
      </c>
      <c r="I3619" s="118" t="s">
        <v>2619</v>
      </c>
    </row>
    <row r="3620" spans="1:9" x14ac:dyDescent="0.2">
      <c r="A3620" s="117" t="s">
        <v>10879</v>
      </c>
      <c r="B3620" s="131" t="s">
        <v>10879</v>
      </c>
      <c r="C3620" s="117" t="s">
        <v>1470</v>
      </c>
      <c r="D3620" s="116" t="s">
        <v>10873</v>
      </c>
      <c r="E3620" s="116" t="s">
        <v>2614</v>
      </c>
      <c r="F3620" s="116" t="s">
        <v>2716</v>
      </c>
      <c r="G3620" s="115" t="s">
        <v>10878</v>
      </c>
      <c r="H3620" s="118" t="s">
        <v>10880</v>
      </c>
      <c r="I3620" s="118" t="s">
        <v>2619</v>
      </c>
    </row>
    <row r="3621" spans="1:9" x14ac:dyDescent="0.2">
      <c r="A3621" s="117" t="s">
        <v>10874</v>
      </c>
      <c r="B3621" s="131" t="s">
        <v>10874</v>
      </c>
      <c r="C3621" s="117" t="s">
        <v>1470</v>
      </c>
      <c r="D3621" s="116" t="s">
        <v>10873</v>
      </c>
      <c r="E3621" s="116" t="s">
        <v>2614</v>
      </c>
      <c r="F3621" s="116" t="s">
        <v>2615</v>
      </c>
      <c r="G3621" s="115" t="s">
        <v>619</v>
      </c>
      <c r="H3621" s="118" t="s">
        <v>10875</v>
      </c>
      <c r="I3621" s="118" t="s">
        <v>2619</v>
      </c>
    </row>
    <row r="3622" spans="1:9" x14ac:dyDescent="0.2">
      <c r="A3622" s="117" t="s">
        <v>10877</v>
      </c>
      <c r="B3622" s="131" t="s">
        <v>10877</v>
      </c>
      <c r="C3622" s="117" t="s">
        <v>1470</v>
      </c>
      <c r="D3622" s="116" t="s">
        <v>10873</v>
      </c>
      <c r="E3622" s="116" t="s">
        <v>2614</v>
      </c>
      <c r="F3622" s="116" t="s">
        <v>2620</v>
      </c>
      <c r="G3622" s="115" t="s">
        <v>10876</v>
      </c>
      <c r="H3622" s="118" t="s">
        <v>10875</v>
      </c>
      <c r="I3622" s="118" t="s">
        <v>2619</v>
      </c>
    </row>
    <row r="3623" spans="1:9" x14ac:dyDescent="0.2">
      <c r="A3623" s="117" t="s">
        <v>6437</v>
      </c>
      <c r="B3623" s="131" t="s">
        <v>6437</v>
      </c>
      <c r="C3623" s="117" t="s">
        <v>992</v>
      </c>
      <c r="D3623" s="116" t="s">
        <v>6091</v>
      </c>
      <c r="E3623" s="116" t="s">
        <v>3150</v>
      </c>
      <c r="F3623" s="116" t="s">
        <v>6435</v>
      </c>
      <c r="G3623" s="115" t="s">
        <v>6436</v>
      </c>
      <c r="H3623" s="118" t="s">
        <v>6097</v>
      </c>
      <c r="I3623" s="118" t="s">
        <v>2619</v>
      </c>
    </row>
    <row r="3624" spans="1:9" x14ac:dyDescent="0.2">
      <c r="A3624" s="117" t="s">
        <v>5972</v>
      </c>
      <c r="B3624" s="131" t="s">
        <v>5972</v>
      </c>
      <c r="C3624" s="117" t="s">
        <v>1471</v>
      </c>
      <c r="D3624" s="116" t="s">
        <v>5968</v>
      </c>
      <c r="E3624" s="116" t="s">
        <v>3713</v>
      </c>
      <c r="F3624" s="116" t="s">
        <v>2716</v>
      </c>
      <c r="G3624" s="115" t="s">
        <v>5971</v>
      </c>
      <c r="H3624" s="118" t="s">
        <v>5970</v>
      </c>
      <c r="I3624" s="118" t="s">
        <v>2619</v>
      </c>
    </row>
    <row r="3625" spans="1:9" x14ac:dyDescent="0.2">
      <c r="A3625" s="117" t="s">
        <v>5969</v>
      </c>
      <c r="B3625" s="131" t="s">
        <v>5969</v>
      </c>
      <c r="C3625" s="117" t="s">
        <v>1471</v>
      </c>
      <c r="D3625" s="116" t="s">
        <v>5968</v>
      </c>
      <c r="E3625" s="116" t="s">
        <v>3713</v>
      </c>
      <c r="F3625" s="116" t="s">
        <v>2615</v>
      </c>
      <c r="G3625" s="115" t="s">
        <v>620</v>
      </c>
      <c r="H3625" s="118" t="s">
        <v>5970</v>
      </c>
      <c r="I3625" s="118" t="s">
        <v>2619</v>
      </c>
    </row>
    <row r="3626" spans="1:9" x14ac:dyDescent="0.2">
      <c r="A3626" s="117" t="s">
        <v>3913</v>
      </c>
      <c r="B3626" s="131" t="s">
        <v>3913</v>
      </c>
      <c r="C3626" s="117" t="s">
        <v>1284</v>
      </c>
      <c r="D3626" s="116" t="s">
        <v>3900</v>
      </c>
      <c r="E3626" s="116" t="s">
        <v>3091</v>
      </c>
      <c r="F3626" s="116" t="s">
        <v>2708</v>
      </c>
      <c r="G3626" s="115" t="s">
        <v>3912</v>
      </c>
      <c r="H3626" s="118" t="s">
        <v>3902</v>
      </c>
      <c r="I3626" s="118" t="s">
        <v>2619</v>
      </c>
    </row>
    <row r="3627" spans="1:9" x14ac:dyDescent="0.2">
      <c r="A3627" s="117" t="s">
        <v>3102</v>
      </c>
      <c r="B3627" s="131" t="s">
        <v>3102</v>
      </c>
      <c r="C3627" s="117" t="s">
        <v>1160</v>
      </c>
      <c r="D3627" s="116" t="s">
        <v>3084</v>
      </c>
      <c r="E3627" s="116" t="s">
        <v>2660</v>
      </c>
      <c r="F3627" s="116" t="s">
        <v>2818</v>
      </c>
      <c r="G3627" s="115" t="s">
        <v>3101</v>
      </c>
      <c r="H3627" s="118" t="s">
        <v>3086</v>
      </c>
      <c r="I3627" s="118" t="s">
        <v>2619</v>
      </c>
    </row>
    <row r="3628" spans="1:9" x14ac:dyDescent="0.2">
      <c r="A3628" s="117" t="s">
        <v>2995</v>
      </c>
      <c r="B3628" s="131" t="s">
        <v>2995</v>
      </c>
      <c r="C3628" s="117" t="s">
        <v>1472</v>
      </c>
      <c r="D3628" s="116" t="s">
        <v>2994</v>
      </c>
      <c r="E3628" s="116" t="s">
        <v>2614</v>
      </c>
      <c r="F3628" s="116" t="s">
        <v>2615</v>
      </c>
      <c r="G3628" s="115" t="s">
        <v>621</v>
      </c>
      <c r="H3628" s="118" t="s">
        <v>2996</v>
      </c>
      <c r="I3628" s="118" t="s">
        <v>2619</v>
      </c>
    </row>
    <row r="3629" spans="1:9" x14ac:dyDescent="0.2">
      <c r="A3629" s="117" t="s">
        <v>3000</v>
      </c>
      <c r="B3629" s="131" t="s">
        <v>3000</v>
      </c>
      <c r="C3629" s="117" t="s">
        <v>1472</v>
      </c>
      <c r="D3629" s="116" t="s">
        <v>2994</v>
      </c>
      <c r="E3629" s="116" t="s">
        <v>2614</v>
      </c>
      <c r="F3629" s="116" t="s">
        <v>2716</v>
      </c>
      <c r="G3629" s="115" t="s">
        <v>2999</v>
      </c>
      <c r="H3629" s="118" t="s">
        <v>2996</v>
      </c>
      <c r="I3629" s="118" t="s">
        <v>2619</v>
      </c>
    </row>
    <row r="3630" spans="1:9" x14ac:dyDescent="0.2">
      <c r="A3630" s="117" t="s">
        <v>2998</v>
      </c>
      <c r="B3630" s="131" t="s">
        <v>2998</v>
      </c>
      <c r="C3630" s="117" t="s">
        <v>1472</v>
      </c>
      <c r="D3630" s="116" t="s">
        <v>2994</v>
      </c>
      <c r="E3630" s="116" t="s">
        <v>2614</v>
      </c>
      <c r="F3630" s="116" t="s">
        <v>2722</v>
      </c>
      <c r="G3630" s="115" t="s">
        <v>2997</v>
      </c>
      <c r="H3630" s="118" t="s">
        <v>2996</v>
      </c>
      <c r="I3630" s="118" t="s">
        <v>2619</v>
      </c>
    </row>
    <row r="3631" spans="1:9" x14ac:dyDescent="0.2">
      <c r="A3631" s="117" t="s">
        <v>9018</v>
      </c>
      <c r="B3631" s="131" t="s">
        <v>9018</v>
      </c>
      <c r="C3631" s="117" t="s">
        <v>1350</v>
      </c>
      <c r="D3631" s="116" t="s">
        <v>8968</v>
      </c>
      <c r="E3631" s="116" t="s">
        <v>2614</v>
      </c>
      <c r="F3631" s="116" t="s">
        <v>3112</v>
      </c>
      <c r="G3631" s="115" t="s">
        <v>9017</v>
      </c>
      <c r="H3631" s="118" t="s">
        <v>9019</v>
      </c>
      <c r="I3631" s="118" t="s">
        <v>2619</v>
      </c>
    </row>
    <row r="3632" spans="1:9" x14ac:dyDescent="0.2">
      <c r="A3632" s="117" t="s">
        <v>7730</v>
      </c>
      <c r="B3632" s="131" t="s">
        <v>7730</v>
      </c>
      <c r="C3632" s="117" t="s">
        <v>992</v>
      </c>
      <c r="D3632" s="116" t="s">
        <v>6091</v>
      </c>
      <c r="E3632" s="116" t="s">
        <v>3150</v>
      </c>
      <c r="F3632" s="116" t="s">
        <v>7728</v>
      </c>
      <c r="G3632" s="115" t="s">
        <v>7729</v>
      </c>
      <c r="H3632" s="118" t="s">
        <v>6097</v>
      </c>
      <c r="I3632" s="118" t="s">
        <v>2619</v>
      </c>
    </row>
    <row r="3633" spans="1:9" x14ac:dyDescent="0.2">
      <c r="A3633" s="117" t="s">
        <v>13618</v>
      </c>
      <c r="B3633" s="131" t="s">
        <v>13618</v>
      </c>
      <c r="C3633" s="117" t="s">
        <v>1473</v>
      </c>
      <c r="D3633" s="116" t="s">
        <v>13617</v>
      </c>
      <c r="E3633" s="116" t="s">
        <v>3415</v>
      </c>
      <c r="F3633" s="116" t="s">
        <v>2615</v>
      </c>
      <c r="G3633" s="115" t="s">
        <v>622</v>
      </c>
      <c r="H3633" s="118" t="s">
        <v>13619</v>
      </c>
      <c r="I3633" s="118" t="s">
        <v>2619</v>
      </c>
    </row>
    <row r="3634" spans="1:9" x14ac:dyDescent="0.2">
      <c r="A3634" s="117" t="s">
        <v>13621</v>
      </c>
      <c r="B3634" s="131" t="s">
        <v>13621</v>
      </c>
      <c r="C3634" s="117" t="s">
        <v>1473</v>
      </c>
      <c r="D3634" s="116" t="s">
        <v>13617</v>
      </c>
      <c r="E3634" s="116" t="s">
        <v>3415</v>
      </c>
      <c r="F3634" s="116" t="s">
        <v>2716</v>
      </c>
      <c r="G3634" s="115" t="s">
        <v>13620</v>
      </c>
      <c r="H3634" s="118" t="s">
        <v>13619</v>
      </c>
      <c r="I3634" s="118" t="s">
        <v>2619</v>
      </c>
    </row>
    <row r="3635" spans="1:9" x14ac:dyDescent="0.2">
      <c r="A3635" s="117" t="s">
        <v>11568</v>
      </c>
      <c r="B3635" s="131" t="s">
        <v>11568</v>
      </c>
      <c r="C3635" s="117" t="s">
        <v>850</v>
      </c>
      <c r="D3635" s="116" t="s">
        <v>11564</v>
      </c>
      <c r="E3635" s="116" t="s">
        <v>3116</v>
      </c>
      <c r="F3635" s="116" t="s">
        <v>2716</v>
      </c>
      <c r="G3635" s="115" t="s">
        <v>11567</v>
      </c>
      <c r="H3635" s="118" t="s">
        <v>11566</v>
      </c>
      <c r="I3635" s="118" t="s">
        <v>2619</v>
      </c>
    </row>
    <row r="3636" spans="1:9" x14ac:dyDescent="0.2">
      <c r="A3636" s="117" t="s">
        <v>5410</v>
      </c>
      <c r="B3636" s="131" t="s">
        <v>5410</v>
      </c>
      <c r="C3636" s="117" t="s">
        <v>1474</v>
      </c>
      <c r="D3636" s="116" t="s">
        <v>5409</v>
      </c>
      <c r="E3636" s="116" t="s">
        <v>3415</v>
      </c>
      <c r="F3636" s="116" t="s">
        <v>2615</v>
      </c>
      <c r="G3636" s="115" t="s">
        <v>623</v>
      </c>
      <c r="H3636" s="118" t="s">
        <v>5411</v>
      </c>
      <c r="I3636" s="118" t="s">
        <v>2619</v>
      </c>
    </row>
    <row r="3637" spans="1:9" x14ac:dyDescent="0.2">
      <c r="A3637" s="117" t="s">
        <v>5444</v>
      </c>
      <c r="B3637" s="131" t="s">
        <v>5444</v>
      </c>
      <c r="C3637" s="117" t="s">
        <v>1475</v>
      </c>
      <c r="D3637" s="116" t="s">
        <v>5443</v>
      </c>
      <c r="E3637" s="116" t="s">
        <v>3091</v>
      </c>
      <c r="F3637" s="116" t="s">
        <v>2615</v>
      </c>
      <c r="G3637" s="115" t="s">
        <v>624</v>
      </c>
      <c r="H3637" s="118" t="s">
        <v>5445</v>
      </c>
      <c r="I3637" s="118" t="s">
        <v>2619</v>
      </c>
    </row>
    <row r="3638" spans="1:9" x14ac:dyDescent="0.2">
      <c r="A3638" s="117" t="s">
        <v>5447</v>
      </c>
      <c r="B3638" s="131" t="s">
        <v>5447</v>
      </c>
      <c r="C3638" s="117" t="s">
        <v>1475</v>
      </c>
      <c r="D3638" s="116" t="s">
        <v>5443</v>
      </c>
      <c r="E3638" s="116" t="s">
        <v>3091</v>
      </c>
      <c r="F3638" s="116" t="s">
        <v>2620</v>
      </c>
      <c r="G3638" s="115" t="s">
        <v>5446</v>
      </c>
      <c r="H3638" s="118" t="s">
        <v>5445</v>
      </c>
      <c r="I3638" s="118" t="s">
        <v>2619</v>
      </c>
    </row>
    <row r="3639" spans="1:9" x14ac:dyDescent="0.2">
      <c r="A3639" s="117" t="s">
        <v>7330</v>
      </c>
      <c r="B3639" s="131" t="s">
        <v>7330</v>
      </c>
      <c r="C3639" s="117" t="s">
        <v>992</v>
      </c>
      <c r="D3639" s="116" t="s">
        <v>6091</v>
      </c>
      <c r="E3639" s="116" t="s">
        <v>3150</v>
      </c>
      <c r="F3639" s="116" t="s">
        <v>7328</v>
      </c>
      <c r="G3639" s="115" t="s">
        <v>7329</v>
      </c>
      <c r="H3639" s="118" t="s">
        <v>6097</v>
      </c>
      <c r="I3639" s="118" t="s">
        <v>2619</v>
      </c>
    </row>
    <row r="3640" spans="1:9" x14ac:dyDescent="0.2">
      <c r="A3640" s="117" t="s">
        <v>11332</v>
      </c>
      <c r="B3640" s="131" t="s">
        <v>11332</v>
      </c>
      <c r="C3640" s="117" t="s">
        <v>1377</v>
      </c>
      <c r="D3640" s="116" t="s">
        <v>11317</v>
      </c>
      <c r="E3640" s="116" t="s">
        <v>3415</v>
      </c>
      <c r="F3640" s="116" t="s">
        <v>2669</v>
      </c>
      <c r="G3640" s="115" t="s">
        <v>11331</v>
      </c>
      <c r="H3640" s="118" t="s">
        <v>11333</v>
      </c>
      <c r="I3640" s="118" t="s">
        <v>2619</v>
      </c>
    </row>
    <row r="3641" spans="1:9" x14ac:dyDescent="0.2">
      <c r="A3641" s="117" t="s">
        <v>7333</v>
      </c>
      <c r="B3641" s="131" t="s">
        <v>7333</v>
      </c>
      <c r="C3641" s="117" t="s">
        <v>992</v>
      </c>
      <c r="D3641" s="116" t="s">
        <v>6091</v>
      </c>
      <c r="E3641" s="116" t="s">
        <v>3150</v>
      </c>
      <c r="F3641" s="116" t="s">
        <v>7331</v>
      </c>
      <c r="G3641" s="115" t="s">
        <v>7332</v>
      </c>
      <c r="H3641" s="118" t="s">
        <v>6097</v>
      </c>
      <c r="I3641" s="118" t="s">
        <v>2619</v>
      </c>
    </row>
    <row r="3642" spans="1:9" x14ac:dyDescent="0.2">
      <c r="A3642" s="117" t="s">
        <v>8540</v>
      </c>
      <c r="B3642" s="131" t="s">
        <v>8540</v>
      </c>
      <c r="C3642" s="117" t="s">
        <v>1205</v>
      </c>
      <c r="D3642" s="116" t="s">
        <v>8532</v>
      </c>
      <c r="E3642" s="116" t="s">
        <v>3415</v>
      </c>
      <c r="F3642" s="116" t="s">
        <v>2641</v>
      </c>
      <c r="G3642" s="115" t="s">
        <v>8539</v>
      </c>
      <c r="H3642" s="118" t="s">
        <v>8534</v>
      </c>
      <c r="I3642" s="118" t="s">
        <v>2619</v>
      </c>
    </row>
    <row r="3643" spans="1:9" x14ac:dyDescent="0.2">
      <c r="A3643" s="117" t="s">
        <v>11375</v>
      </c>
      <c r="B3643" s="131" t="s">
        <v>11375</v>
      </c>
      <c r="C3643" s="117" t="s">
        <v>1518</v>
      </c>
      <c r="D3643" s="116" t="s">
        <v>11365</v>
      </c>
      <c r="E3643" s="116" t="s">
        <v>2614</v>
      </c>
      <c r="F3643" s="116" t="s">
        <v>2716</v>
      </c>
      <c r="G3643" s="115" t="s">
        <v>11374</v>
      </c>
      <c r="H3643" s="118" t="s">
        <v>11367</v>
      </c>
      <c r="I3643" s="118" t="s">
        <v>2619</v>
      </c>
    </row>
    <row r="3644" spans="1:9" x14ac:dyDescent="0.2">
      <c r="A3644" s="117" t="s">
        <v>3012</v>
      </c>
      <c r="B3644" s="131" t="s">
        <v>3012</v>
      </c>
      <c r="C3644" s="117" t="s">
        <v>1417</v>
      </c>
      <c r="D3644" s="116" t="s">
        <v>3001</v>
      </c>
      <c r="E3644" s="116" t="s">
        <v>2614</v>
      </c>
      <c r="F3644" s="116" t="s">
        <v>2734</v>
      </c>
      <c r="G3644" s="115" t="s">
        <v>3011</v>
      </c>
      <c r="H3644" s="118" t="s">
        <v>3003</v>
      </c>
      <c r="I3644" s="118" t="s">
        <v>2619</v>
      </c>
    </row>
    <row r="3645" spans="1:9" x14ac:dyDescent="0.2">
      <c r="A3645" s="117" t="s">
        <v>12517</v>
      </c>
      <c r="B3645" s="131" t="s">
        <v>12517</v>
      </c>
      <c r="C3645" s="117" t="s">
        <v>1038</v>
      </c>
      <c r="D3645" s="116" t="s">
        <v>12511</v>
      </c>
      <c r="E3645" s="116" t="s">
        <v>2660</v>
      </c>
      <c r="F3645" s="116" t="s">
        <v>2638</v>
      </c>
      <c r="G3645" s="115" t="s">
        <v>12516</v>
      </c>
      <c r="H3645" s="118" t="s">
        <v>12513</v>
      </c>
      <c r="I3645" s="118" t="s">
        <v>2619</v>
      </c>
    </row>
    <row r="3646" spans="1:9" x14ac:dyDescent="0.2">
      <c r="A3646" s="117" t="s">
        <v>7336</v>
      </c>
      <c r="B3646" s="131" t="s">
        <v>7336</v>
      </c>
      <c r="C3646" s="117" t="s">
        <v>992</v>
      </c>
      <c r="D3646" s="116" t="s">
        <v>6091</v>
      </c>
      <c r="E3646" s="116" t="s">
        <v>3150</v>
      </c>
      <c r="F3646" s="116" t="s">
        <v>7334</v>
      </c>
      <c r="G3646" s="115" t="s">
        <v>7335</v>
      </c>
      <c r="H3646" s="118" t="s">
        <v>6097</v>
      </c>
      <c r="I3646" s="118" t="s">
        <v>2619</v>
      </c>
    </row>
    <row r="3647" spans="1:9" x14ac:dyDescent="0.2">
      <c r="A3647" s="117" t="s">
        <v>4918</v>
      </c>
      <c r="B3647" s="131" t="s">
        <v>4918</v>
      </c>
      <c r="C3647" s="117" t="s">
        <v>1244</v>
      </c>
      <c r="D3647" s="116" t="s">
        <v>4905</v>
      </c>
      <c r="E3647" s="116" t="s">
        <v>3415</v>
      </c>
      <c r="F3647" s="116" t="s">
        <v>2653</v>
      </c>
      <c r="G3647" s="115" t="s">
        <v>4917</v>
      </c>
      <c r="H3647" s="118" t="s">
        <v>4919</v>
      </c>
      <c r="I3647" s="118" t="s">
        <v>2619</v>
      </c>
    </row>
    <row r="3648" spans="1:9" x14ac:dyDescent="0.2">
      <c r="A3648" s="117" t="s">
        <v>5120</v>
      </c>
      <c r="B3648" s="131" t="s">
        <v>5120</v>
      </c>
      <c r="C3648" s="117" t="s">
        <v>1476</v>
      </c>
      <c r="D3648" s="116" t="s">
        <v>5116</v>
      </c>
      <c r="E3648" s="116" t="s">
        <v>3091</v>
      </c>
      <c r="F3648" s="116" t="s">
        <v>2620</v>
      </c>
      <c r="G3648" s="115" t="s">
        <v>5119</v>
      </c>
      <c r="H3648" s="118" t="s">
        <v>5118</v>
      </c>
      <c r="I3648" s="118" t="s">
        <v>2619</v>
      </c>
    </row>
    <row r="3649" spans="1:9" x14ac:dyDescent="0.2">
      <c r="A3649" s="117" t="s">
        <v>5117</v>
      </c>
      <c r="B3649" s="131" t="s">
        <v>5117</v>
      </c>
      <c r="C3649" s="117" t="s">
        <v>1476</v>
      </c>
      <c r="D3649" s="116" t="s">
        <v>5116</v>
      </c>
      <c r="E3649" s="116" t="s">
        <v>3091</v>
      </c>
      <c r="F3649" s="116" t="s">
        <v>2615</v>
      </c>
      <c r="G3649" s="115" t="s">
        <v>625</v>
      </c>
      <c r="H3649" s="118" t="s">
        <v>5118</v>
      </c>
      <c r="I3649" s="118" t="s">
        <v>2619</v>
      </c>
    </row>
    <row r="3650" spans="1:9" x14ac:dyDescent="0.2">
      <c r="A3650" s="117" t="s">
        <v>9072</v>
      </c>
      <c r="B3650" s="131" t="s">
        <v>9072</v>
      </c>
      <c r="C3650" s="117" t="s">
        <v>1199</v>
      </c>
      <c r="D3650" s="116" t="s">
        <v>9031</v>
      </c>
      <c r="E3650" s="116" t="s">
        <v>2614</v>
      </c>
      <c r="F3650" s="116" t="s">
        <v>3717</v>
      </c>
      <c r="G3650" s="115" t="s">
        <v>9071</v>
      </c>
      <c r="H3650" s="118" t="s">
        <v>9073</v>
      </c>
      <c r="I3650" s="118" t="s">
        <v>2619</v>
      </c>
    </row>
    <row r="3651" spans="1:9" x14ac:dyDescent="0.2">
      <c r="A3651" s="117" t="s">
        <v>12475</v>
      </c>
      <c r="B3651" s="131" t="s">
        <v>12475</v>
      </c>
      <c r="C3651" s="117" t="s">
        <v>1477</v>
      </c>
      <c r="D3651" s="116" t="s">
        <v>12474</v>
      </c>
      <c r="E3651" s="116" t="s">
        <v>2614</v>
      </c>
      <c r="F3651" s="116" t="s">
        <v>2615</v>
      </c>
      <c r="G3651" s="115" t="s">
        <v>626</v>
      </c>
      <c r="H3651" s="118" t="s">
        <v>12476</v>
      </c>
      <c r="I3651" s="118" t="s">
        <v>2619</v>
      </c>
    </row>
    <row r="3652" spans="1:9" x14ac:dyDescent="0.2">
      <c r="A3652" s="117" t="s">
        <v>12480</v>
      </c>
      <c r="B3652" s="131" t="s">
        <v>12480</v>
      </c>
      <c r="C3652" s="117" t="s">
        <v>1477</v>
      </c>
      <c r="D3652" s="116" t="s">
        <v>12474</v>
      </c>
      <c r="E3652" s="116" t="s">
        <v>2614</v>
      </c>
      <c r="F3652" s="116" t="s">
        <v>2623</v>
      </c>
      <c r="G3652" s="115" t="s">
        <v>12479</v>
      </c>
      <c r="H3652" s="118" t="s">
        <v>12476</v>
      </c>
      <c r="I3652" s="118" t="s">
        <v>2619</v>
      </c>
    </row>
    <row r="3653" spans="1:9" x14ac:dyDescent="0.2">
      <c r="A3653" s="117" t="s">
        <v>12478</v>
      </c>
      <c r="B3653" s="131" t="s">
        <v>12478</v>
      </c>
      <c r="C3653" s="117" t="s">
        <v>1477</v>
      </c>
      <c r="D3653" s="116" t="s">
        <v>12474</v>
      </c>
      <c r="E3653" s="116" t="s">
        <v>2614</v>
      </c>
      <c r="F3653" s="116" t="s">
        <v>2620</v>
      </c>
      <c r="G3653" s="115" t="s">
        <v>12477</v>
      </c>
      <c r="H3653" s="118" t="s">
        <v>12476</v>
      </c>
      <c r="I3653" s="118" t="s">
        <v>2619</v>
      </c>
    </row>
    <row r="3654" spans="1:9" x14ac:dyDescent="0.2">
      <c r="A3654" s="117" t="s">
        <v>5780</v>
      </c>
      <c r="B3654" s="131" t="s">
        <v>5780</v>
      </c>
      <c r="C3654" s="117" t="s">
        <v>1478</v>
      </c>
      <c r="D3654" s="116" t="s">
        <v>5779</v>
      </c>
      <c r="E3654" s="116" t="s">
        <v>2614</v>
      </c>
      <c r="F3654" s="116" t="s">
        <v>2615</v>
      </c>
      <c r="G3654" s="115" t="s">
        <v>627</v>
      </c>
      <c r="H3654" s="118" t="s">
        <v>5781</v>
      </c>
      <c r="I3654" s="118" t="s">
        <v>2619</v>
      </c>
    </row>
    <row r="3655" spans="1:9" x14ac:dyDescent="0.2">
      <c r="A3655" s="117" t="s">
        <v>5783</v>
      </c>
      <c r="B3655" s="131" t="s">
        <v>5783</v>
      </c>
      <c r="C3655" s="117" t="s">
        <v>1478</v>
      </c>
      <c r="D3655" s="116" t="s">
        <v>5779</v>
      </c>
      <c r="E3655" s="116" t="s">
        <v>2614</v>
      </c>
      <c r="F3655" s="116" t="s">
        <v>2620</v>
      </c>
      <c r="G3655" s="115" t="s">
        <v>5782</v>
      </c>
      <c r="H3655" s="118" t="s">
        <v>5781</v>
      </c>
      <c r="I3655" s="118" t="s">
        <v>2619</v>
      </c>
    </row>
    <row r="3656" spans="1:9" x14ac:dyDescent="0.2">
      <c r="A3656" s="117" t="s">
        <v>11337</v>
      </c>
      <c r="B3656" s="131" t="s">
        <v>11337</v>
      </c>
      <c r="C3656" s="117" t="s">
        <v>1377</v>
      </c>
      <c r="D3656" s="116" t="s">
        <v>11317</v>
      </c>
      <c r="E3656" s="116" t="s">
        <v>3415</v>
      </c>
      <c r="F3656" s="116" t="s">
        <v>2653</v>
      </c>
      <c r="G3656" s="115" t="s">
        <v>11336</v>
      </c>
      <c r="H3656" s="118" t="s">
        <v>11338</v>
      </c>
      <c r="I3656" s="118" t="s">
        <v>2619</v>
      </c>
    </row>
    <row r="3657" spans="1:9" x14ac:dyDescent="0.2">
      <c r="A3657" s="117" t="s">
        <v>14272</v>
      </c>
      <c r="B3657" s="131" t="s">
        <v>14272</v>
      </c>
      <c r="C3657" s="117" t="s">
        <v>1479</v>
      </c>
      <c r="D3657" s="116" t="s">
        <v>14271</v>
      </c>
      <c r="E3657" s="116" t="s">
        <v>2614</v>
      </c>
      <c r="F3657" s="116" t="s">
        <v>2615</v>
      </c>
      <c r="G3657" s="115" t="s">
        <v>628</v>
      </c>
      <c r="H3657" s="118" t="s">
        <v>14273</v>
      </c>
      <c r="I3657" s="118" t="s">
        <v>2619</v>
      </c>
    </row>
    <row r="3658" spans="1:9" x14ac:dyDescent="0.2">
      <c r="A3658" s="117" t="s">
        <v>14054</v>
      </c>
      <c r="B3658" s="131" t="s">
        <v>14054</v>
      </c>
      <c r="C3658" s="117" t="s">
        <v>1664</v>
      </c>
      <c r="D3658" s="116" t="s">
        <v>14047</v>
      </c>
      <c r="E3658" s="116" t="s">
        <v>3415</v>
      </c>
      <c r="F3658" s="116" t="s">
        <v>2669</v>
      </c>
      <c r="G3658" s="115" t="s">
        <v>14053</v>
      </c>
      <c r="H3658" s="118" t="s">
        <v>14049</v>
      </c>
      <c r="I3658" s="118" t="s">
        <v>2619</v>
      </c>
    </row>
    <row r="3659" spans="1:9" x14ac:dyDescent="0.2">
      <c r="A3659" s="117" t="s">
        <v>14279</v>
      </c>
      <c r="B3659" s="131" t="s">
        <v>14279</v>
      </c>
      <c r="C3659" s="117" t="s">
        <v>1479</v>
      </c>
      <c r="D3659" s="116" t="s">
        <v>14271</v>
      </c>
      <c r="E3659" s="116" t="s">
        <v>2614</v>
      </c>
      <c r="F3659" s="116" t="s">
        <v>2716</v>
      </c>
      <c r="G3659" s="115" t="s">
        <v>14278</v>
      </c>
      <c r="H3659" s="118" t="s">
        <v>14273</v>
      </c>
      <c r="I3659" s="118" t="s">
        <v>2619</v>
      </c>
    </row>
    <row r="3660" spans="1:9" x14ac:dyDescent="0.2">
      <c r="A3660" s="117" t="s">
        <v>14275</v>
      </c>
      <c r="B3660" s="131" t="s">
        <v>14275</v>
      </c>
      <c r="C3660" s="117" t="s">
        <v>1479</v>
      </c>
      <c r="D3660" s="116" t="s">
        <v>14271</v>
      </c>
      <c r="E3660" s="116" t="s">
        <v>2614</v>
      </c>
      <c r="F3660" s="116" t="s">
        <v>2620</v>
      </c>
      <c r="G3660" s="115" t="s">
        <v>14274</v>
      </c>
      <c r="H3660" s="118" t="s">
        <v>14273</v>
      </c>
      <c r="I3660" s="118" t="s">
        <v>2619</v>
      </c>
    </row>
    <row r="3661" spans="1:9" x14ac:dyDescent="0.2">
      <c r="A3661" s="117" t="s">
        <v>14277</v>
      </c>
      <c r="B3661" s="131" t="s">
        <v>14277</v>
      </c>
      <c r="C3661" s="117" t="s">
        <v>1479</v>
      </c>
      <c r="D3661" s="116" t="s">
        <v>14271</v>
      </c>
      <c r="E3661" s="116" t="s">
        <v>2614</v>
      </c>
      <c r="F3661" s="116" t="s">
        <v>2638</v>
      </c>
      <c r="G3661" s="115" t="s">
        <v>14276</v>
      </c>
      <c r="H3661" s="118" t="s">
        <v>14273</v>
      </c>
      <c r="I3661" s="118" t="s">
        <v>2619</v>
      </c>
    </row>
    <row r="3662" spans="1:9" x14ac:dyDescent="0.2">
      <c r="A3662" s="117" t="s">
        <v>7342</v>
      </c>
      <c r="B3662" s="131" t="s">
        <v>7342</v>
      </c>
      <c r="C3662" s="117" t="s">
        <v>992</v>
      </c>
      <c r="D3662" s="116" t="s">
        <v>6091</v>
      </c>
      <c r="E3662" s="116" t="s">
        <v>3150</v>
      </c>
      <c r="F3662" s="116" t="s">
        <v>7340</v>
      </c>
      <c r="G3662" s="115" t="s">
        <v>7341</v>
      </c>
      <c r="H3662" s="118" t="s">
        <v>6097</v>
      </c>
      <c r="I3662" s="118" t="s">
        <v>2619</v>
      </c>
    </row>
    <row r="3663" spans="1:9" x14ac:dyDescent="0.2">
      <c r="A3663" s="117" t="s">
        <v>7345</v>
      </c>
      <c r="B3663" s="131" t="s">
        <v>7345</v>
      </c>
      <c r="C3663" s="117" t="s">
        <v>992</v>
      </c>
      <c r="D3663" s="116" t="s">
        <v>6091</v>
      </c>
      <c r="E3663" s="116" t="s">
        <v>3150</v>
      </c>
      <c r="F3663" s="116" t="s">
        <v>7343</v>
      </c>
      <c r="G3663" s="115" t="s">
        <v>7344</v>
      </c>
      <c r="H3663" s="118" t="s">
        <v>6097</v>
      </c>
      <c r="I3663" s="118" t="s">
        <v>2619</v>
      </c>
    </row>
    <row r="3664" spans="1:9" x14ac:dyDescent="0.2">
      <c r="A3664" s="117" t="s">
        <v>12769</v>
      </c>
      <c r="B3664" s="131" t="s">
        <v>12769</v>
      </c>
      <c r="C3664" s="117" t="s">
        <v>1433</v>
      </c>
      <c r="D3664" s="116" t="s">
        <v>12740</v>
      </c>
      <c r="E3664" s="116" t="s">
        <v>3150</v>
      </c>
      <c r="F3664" s="116" t="s">
        <v>3431</v>
      </c>
      <c r="G3664" s="115" t="s">
        <v>12768</v>
      </c>
      <c r="H3664" s="118" t="s">
        <v>12742</v>
      </c>
      <c r="I3664" s="118" t="s">
        <v>2619</v>
      </c>
    </row>
    <row r="3665" spans="1:9" x14ac:dyDescent="0.2">
      <c r="A3665" s="117" t="s">
        <v>8574</v>
      </c>
      <c r="B3665" s="131" t="s">
        <v>8574</v>
      </c>
      <c r="C3665" s="117" t="s">
        <v>1294</v>
      </c>
      <c r="D3665" s="116" t="s">
        <v>8566</v>
      </c>
      <c r="E3665" s="116" t="s">
        <v>3415</v>
      </c>
      <c r="F3665" s="116" t="s">
        <v>2641</v>
      </c>
      <c r="G3665" s="115" t="s">
        <v>8573</v>
      </c>
      <c r="H3665" s="118" t="s">
        <v>8572</v>
      </c>
      <c r="I3665" s="118" t="s">
        <v>2619</v>
      </c>
    </row>
    <row r="3666" spans="1:9" x14ac:dyDescent="0.2">
      <c r="A3666" s="117" t="s">
        <v>7348</v>
      </c>
      <c r="B3666" s="131" t="s">
        <v>7348</v>
      </c>
      <c r="C3666" s="117" t="s">
        <v>992</v>
      </c>
      <c r="D3666" s="116" t="s">
        <v>6091</v>
      </c>
      <c r="E3666" s="116" t="s">
        <v>3150</v>
      </c>
      <c r="F3666" s="116" t="s">
        <v>7346</v>
      </c>
      <c r="G3666" s="115" t="s">
        <v>7347</v>
      </c>
      <c r="H3666" s="118" t="s">
        <v>6097</v>
      </c>
      <c r="I3666" s="118" t="s">
        <v>2619</v>
      </c>
    </row>
    <row r="3667" spans="1:9" x14ac:dyDescent="0.2">
      <c r="A3667" s="117" t="s">
        <v>4046</v>
      </c>
      <c r="B3667" s="131" t="s">
        <v>4046</v>
      </c>
      <c r="C3667" s="117" t="s">
        <v>1480</v>
      </c>
      <c r="D3667" s="116" t="s">
        <v>4042</v>
      </c>
      <c r="E3667" s="116" t="s">
        <v>3415</v>
      </c>
      <c r="F3667" s="116" t="s">
        <v>2716</v>
      </c>
      <c r="G3667" s="115" t="s">
        <v>4045</v>
      </c>
      <c r="H3667" s="118" t="s">
        <v>4044</v>
      </c>
      <c r="I3667" s="118" t="s">
        <v>2619</v>
      </c>
    </row>
    <row r="3668" spans="1:9" x14ac:dyDescent="0.2">
      <c r="A3668" s="117" t="s">
        <v>4043</v>
      </c>
      <c r="B3668" s="131" t="s">
        <v>4043</v>
      </c>
      <c r="C3668" s="117" t="s">
        <v>1480</v>
      </c>
      <c r="D3668" s="116" t="s">
        <v>4042</v>
      </c>
      <c r="E3668" s="116" t="s">
        <v>3415</v>
      </c>
      <c r="F3668" s="116" t="s">
        <v>2615</v>
      </c>
      <c r="G3668" s="115" t="s">
        <v>629</v>
      </c>
      <c r="H3668" s="118" t="s">
        <v>4044</v>
      </c>
      <c r="I3668" s="118" t="s">
        <v>2619</v>
      </c>
    </row>
    <row r="3669" spans="1:9" x14ac:dyDescent="0.2">
      <c r="A3669" s="117" t="s">
        <v>3804</v>
      </c>
      <c r="B3669" s="131" t="s">
        <v>3804</v>
      </c>
      <c r="C3669" s="117" t="s">
        <v>1082</v>
      </c>
      <c r="D3669" s="116" t="s">
        <v>3755</v>
      </c>
      <c r="E3669" s="116" t="s">
        <v>3116</v>
      </c>
      <c r="F3669" s="116" t="s">
        <v>3802</v>
      </c>
      <c r="G3669" s="115" t="s">
        <v>3803</v>
      </c>
      <c r="H3669" s="118" t="s">
        <v>3805</v>
      </c>
      <c r="I3669" s="118" t="s">
        <v>2619</v>
      </c>
    </row>
    <row r="3670" spans="1:9" x14ac:dyDescent="0.2">
      <c r="A3670" s="117" t="s">
        <v>5125</v>
      </c>
      <c r="B3670" s="131" t="s">
        <v>5125</v>
      </c>
      <c r="C3670" s="117" t="s">
        <v>1481</v>
      </c>
      <c r="D3670" s="116" t="s">
        <v>5121</v>
      </c>
      <c r="E3670" s="116" t="s">
        <v>3091</v>
      </c>
      <c r="F3670" s="116" t="s">
        <v>2722</v>
      </c>
      <c r="G3670" s="115" t="s">
        <v>5124</v>
      </c>
      <c r="H3670" s="118" t="s">
        <v>5126</v>
      </c>
      <c r="I3670" s="118" t="s">
        <v>2619</v>
      </c>
    </row>
    <row r="3671" spans="1:9" x14ac:dyDescent="0.2">
      <c r="A3671" s="117" t="s">
        <v>5128</v>
      </c>
      <c r="B3671" s="131" t="s">
        <v>5128</v>
      </c>
      <c r="C3671" s="117" t="s">
        <v>1481</v>
      </c>
      <c r="D3671" s="116" t="s">
        <v>5121</v>
      </c>
      <c r="E3671" s="116" t="s">
        <v>3091</v>
      </c>
      <c r="F3671" s="116" t="s">
        <v>2708</v>
      </c>
      <c r="G3671" s="115" t="s">
        <v>5127</v>
      </c>
      <c r="I3671" s="118" t="s">
        <v>2619</v>
      </c>
    </row>
    <row r="3672" spans="1:9" x14ac:dyDescent="0.2">
      <c r="A3672" s="117" t="s">
        <v>5122</v>
      </c>
      <c r="B3672" s="131" t="s">
        <v>5122</v>
      </c>
      <c r="C3672" s="117" t="s">
        <v>1481</v>
      </c>
      <c r="D3672" s="116" t="s">
        <v>5121</v>
      </c>
      <c r="E3672" s="116" t="s">
        <v>3091</v>
      </c>
      <c r="F3672" s="116" t="s">
        <v>2615</v>
      </c>
      <c r="G3672" s="115" t="s">
        <v>630</v>
      </c>
      <c r="H3672" s="118" t="s">
        <v>5123</v>
      </c>
      <c r="I3672" s="118" t="s">
        <v>2619</v>
      </c>
    </row>
    <row r="3673" spans="1:9" x14ac:dyDescent="0.2">
      <c r="A3673" s="117" t="s">
        <v>4465</v>
      </c>
      <c r="B3673" s="131" t="s">
        <v>4465</v>
      </c>
      <c r="C3673" s="117" t="s">
        <v>931</v>
      </c>
      <c r="D3673" s="116" t="s">
        <v>4457</v>
      </c>
      <c r="E3673" s="116" t="s">
        <v>3415</v>
      </c>
      <c r="F3673" s="116" t="s">
        <v>2623</v>
      </c>
      <c r="G3673" s="115" t="s">
        <v>4464</v>
      </c>
      <c r="H3673" s="118" t="s">
        <v>4459</v>
      </c>
      <c r="I3673" s="118" t="s">
        <v>2619</v>
      </c>
    </row>
    <row r="3674" spans="1:9" x14ac:dyDescent="0.2">
      <c r="A3674" s="117" t="s">
        <v>12292</v>
      </c>
      <c r="B3674" s="131" t="s">
        <v>12292</v>
      </c>
      <c r="C3674" s="117" t="s">
        <v>1013</v>
      </c>
      <c r="D3674" s="116" t="s">
        <v>12283</v>
      </c>
      <c r="E3674" s="116" t="s">
        <v>3116</v>
      </c>
      <c r="F3674" s="116" t="s">
        <v>3164</v>
      </c>
      <c r="G3674" s="115" t="s">
        <v>12291</v>
      </c>
      <c r="H3674" s="118" t="s">
        <v>12293</v>
      </c>
      <c r="I3674" s="118" t="s">
        <v>2619</v>
      </c>
    </row>
    <row r="3675" spans="1:9" x14ac:dyDescent="0.2">
      <c r="A3675" s="117" t="s">
        <v>14175</v>
      </c>
      <c r="B3675" s="131" t="s">
        <v>14175</v>
      </c>
      <c r="C3675" s="117" t="s">
        <v>1439</v>
      </c>
      <c r="D3675" s="116" t="s">
        <v>14154</v>
      </c>
      <c r="E3675" s="116" t="s">
        <v>2660</v>
      </c>
      <c r="F3675" s="116" t="s">
        <v>3164</v>
      </c>
      <c r="G3675" s="115" t="s">
        <v>14174</v>
      </c>
      <c r="H3675" s="118" t="s">
        <v>14156</v>
      </c>
      <c r="I3675" s="118" t="s">
        <v>2619</v>
      </c>
    </row>
    <row r="3676" spans="1:9" x14ac:dyDescent="0.2">
      <c r="A3676" s="117" t="s">
        <v>6315</v>
      </c>
      <c r="B3676" s="131" t="s">
        <v>6315</v>
      </c>
      <c r="C3676" s="117" t="s">
        <v>992</v>
      </c>
      <c r="D3676" s="116" t="s">
        <v>6091</v>
      </c>
      <c r="E3676" s="116" t="s">
        <v>3150</v>
      </c>
      <c r="F3676" s="116" t="s">
        <v>6313</v>
      </c>
      <c r="G3676" s="115" t="s">
        <v>6314</v>
      </c>
      <c r="H3676" s="118" t="s">
        <v>6097</v>
      </c>
      <c r="I3676" s="118" t="s">
        <v>2619</v>
      </c>
    </row>
    <row r="3677" spans="1:9" x14ac:dyDescent="0.2">
      <c r="A3677" s="117" t="s">
        <v>7979</v>
      </c>
      <c r="B3677" s="131" t="s">
        <v>7979</v>
      </c>
      <c r="C3677" s="117" t="s">
        <v>992</v>
      </c>
      <c r="D3677" s="116" t="s">
        <v>6091</v>
      </c>
      <c r="E3677" s="116" t="s">
        <v>3150</v>
      </c>
      <c r="F3677" s="116" t="s">
        <v>7977</v>
      </c>
      <c r="G3677" s="115" t="s">
        <v>7978</v>
      </c>
      <c r="I3677" s="118" t="s">
        <v>2619</v>
      </c>
    </row>
    <row r="3678" spans="1:9" x14ac:dyDescent="0.2">
      <c r="A3678" s="117" t="s">
        <v>5799</v>
      </c>
      <c r="B3678" s="131" t="s">
        <v>5799</v>
      </c>
      <c r="C3678" s="117" t="s">
        <v>1482</v>
      </c>
      <c r="D3678" s="116" t="s">
        <v>5798</v>
      </c>
      <c r="E3678" s="116" t="s">
        <v>2614</v>
      </c>
      <c r="F3678" s="116" t="s">
        <v>2615</v>
      </c>
      <c r="G3678" s="115" t="s">
        <v>631</v>
      </c>
      <c r="H3678" s="118" t="s">
        <v>5800</v>
      </c>
      <c r="I3678" s="118" t="s">
        <v>2619</v>
      </c>
    </row>
    <row r="3679" spans="1:9" x14ac:dyDescent="0.2">
      <c r="A3679" s="117" t="s">
        <v>5423</v>
      </c>
      <c r="B3679" s="131" t="s">
        <v>5423</v>
      </c>
      <c r="C3679" s="117" t="s">
        <v>1482</v>
      </c>
      <c r="D3679" s="116" t="s">
        <v>5798</v>
      </c>
      <c r="E3679" s="116" t="s">
        <v>2614</v>
      </c>
      <c r="F3679" s="116" t="s">
        <v>3022</v>
      </c>
      <c r="G3679" s="115" t="s">
        <v>5810</v>
      </c>
      <c r="I3679" s="118" t="s">
        <v>2619</v>
      </c>
    </row>
    <row r="3680" spans="1:9" x14ac:dyDescent="0.2">
      <c r="A3680" s="117" t="s">
        <v>5808</v>
      </c>
      <c r="B3680" s="131" t="s">
        <v>5808</v>
      </c>
      <c r="C3680" s="117" t="s">
        <v>1482</v>
      </c>
      <c r="D3680" s="116" t="s">
        <v>5798</v>
      </c>
      <c r="E3680" s="116" t="s">
        <v>2614</v>
      </c>
      <c r="F3680" s="116" t="s">
        <v>2644</v>
      </c>
      <c r="G3680" s="115" t="s">
        <v>5807</v>
      </c>
      <c r="H3680" s="118" t="s">
        <v>5809</v>
      </c>
      <c r="I3680" s="118" t="s">
        <v>2619</v>
      </c>
    </row>
    <row r="3681" spans="1:9" x14ac:dyDescent="0.2">
      <c r="A3681" s="117" t="s">
        <v>5802</v>
      </c>
      <c r="B3681" s="131" t="s">
        <v>5802</v>
      </c>
      <c r="C3681" s="117" t="s">
        <v>1482</v>
      </c>
      <c r="D3681" s="116" t="s">
        <v>5798</v>
      </c>
      <c r="E3681" s="116" t="s">
        <v>2614</v>
      </c>
      <c r="F3681" s="116" t="s">
        <v>2620</v>
      </c>
      <c r="G3681" s="115" t="s">
        <v>5801</v>
      </c>
      <c r="H3681" s="118" t="s">
        <v>5803</v>
      </c>
      <c r="I3681" s="118" t="s">
        <v>2619</v>
      </c>
    </row>
    <row r="3682" spans="1:9" x14ac:dyDescent="0.2">
      <c r="A3682" s="117" t="s">
        <v>5805</v>
      </c>
      <c r="B3682" s="131" t="s">
        <v>5805</v>
      </c>
      <c r="C3682" s="117" t="s">
        <v>1482</v>
      </c>
      <c r="D3682" s="116" t="s">
        <v>5798</v>
      </c>
      <c r="E3682" s="116" t="s">
        <v>2614</v>
      </c>
      <c r="F3682" s="116" t="s">
        <v>2694</v>
      </c>
      <c r="G3682" s="115" t="s">
        <v>5804</v>
      </c>
      <c r="H3682" s="118" t="s">
        <v>5806</v>
      </c>
      <c r="I3682" s="118" t="s">
        <v>2619</v>
      </c>
    </row>
    <row r="3683" spans="1:9" x14ac:dyDescent="0.2">
      <c r="A3683" s="117" t="s">
        <v>14028</v>
      </c>
      <c r="B3683" s="131" t="s">
        <v>14028</v>
      </c>
      <c r="C3683" s="117" t="s">
        <v>1483</v>
      </c>
      <c r="D3683" s="116" t="s">
        <v>14024</v>
      </c>
      <c r="E3683" s="116" t="s">
        <v>3415</v>
      </c>
      <c r="F3683" s="116" t="s">
        <v>2716</v>
      </c>
      <c r="G3683" s="115" t="s">
        <v>14027</v>
      </c>
      <c r="H3683" s="118" t="s">
        <v>14026</v>
      </c>
      <c r="I3683" s="118" t="s">
        <v>2619</v>
      </c>
    </row>
    <row r="3684" spans="1:9" x14ac:dyDescent="0.2">
      <c r="A3684" s="117" t="s">
        <v>14025</v>
      </c>
      <c r="B3684" s="131" t="s">
        <v>14025</v>
      </c>
      <c r="C3684" s="117" t="s">
        <v>1483</v>
      </c>
      <c r="D3684" s="116" t="s">
        <v>14024</v>
      </c>
      <c r="E3684" s="116" t="s">
        <v>3415</v>
      </c>
      <c r="F3684" s="116" t="s">
        <v>2615</v>
      </c>
      <c r="G3684" s="115" t="s">
        <v>632</v>
      </c>
      <c r="H3684" s="118" t="s">
        <v>14026</v>
      </c>
      <c r="I3684" s="118" t="s">
        <v>2619</v>
      </c>
    </row>
    <row r="3685" spans="1:9" x14ac:dyDescent="0.2">
      <c r="A3685" s="117" t="s">
        <v>12205</v>
      </c>
      <c r="B3685" s="131" t="s">
        <v>12205</v>
      </c>
      <c r="C3685" s="117" t="s">
        <v>1367</v>
      </c>
      <c r="D3685" s="116" t="s">
        <v>12199</v>
      </c>
      <c r="E3685" s="116" t="s">
        <v>3713</v>
      </c>
      <c r="F3685" s="116" t="s">
        <v>2716</v>
      </c>
      <c r="G3685" s="115" t="s">
        <v>12204</v>
      </c>
      <c r="H3685" s="118" t="s">
        <v>12201</v>
      </c>
      <c r="I3685" s="118" t="s">
        <v>2619</v>
      </c>
    </row>
    <row r="3686" spans="1:9" x14ac:dyDescent="0.2">
      <c r="A3686" s="117" t="s">
        <v>10591</v>
      </c>
      <c r="B3686" s="131" t="s">
        <v>10591</v>
      </c>
      <c r="C3686" s="117" t="s">
        <v>1572</v>
      </c>
      <c r="D3686" s="116" t="s">
        <v>10564</v>
      </c>
      <c r="E3686" s="116" t="s">
        <v>2614</v>
      </c>
      <c r="F3686" s="116" t="s">
        <v>2653</v>
      </c>
      <c r="G3686" s="115" t="s">
        <v>10590</v>
      </c>
      <c r="H3686" s="118" t="s">
        <v>10592</v>
      </c>
      <c r="I3686" s="118" t="s">
        <v>2619</v>
      </c>
    </row>
    <row r="3687" spans="1:9" x14ac:dyDescent="0.2">
      <c r="A3687" s="117" t="s">
        <v>12358</v>
      </c>
      <c r="B3687" s="131" t="s">
        <v>12358</v>
      </c>
      <c r="C3687" s="117" t="s">
        <v>1484</v>
      </c>
      <c r="D3687" s="116" t="s">
        <v>12357</v>
      </c>
      <c r="E3687" s="116" t="s">
        <v>3056</v>
      </c>
      <c r="F3687" s="116" t="s">
        <v>2615</v>
      </c>
      <c r="G3687" s="115" t="s">
        <v>633</v>
      </c>
      <c r="H3687" s="118" t="s">
        <v>12359</v>
      </c>
      <c r="I3687" s="118" t="s">
        <v>2619</v>
      </c>
    </row>
    <row r="3688" spans="1:9" x14ac:dyDescent="0.2">
      <c r="A3688" s="117" t="s">
        <v>12361</v>
      </c>
      <c r="B3688" s="131" t="s">
        <v>12361</v>
      </c>
      <c r="C3688" s="117" t="s">
        <v>1484</v>
      </c>
      <c r="D3688" s="116" t="s">
        <v>12357</v>
      </c>
      <c r="E3688" s="116" t="s">
        <v>3056</v>
      </c>
      <c r="F3688" s="116" t="s">
        <v>2620</v>
      </c>
      <c r="G3688" s="115" t="s">
        <v>12360</v>
      </c>
      <c r="H3688" s="118" t="s">
        <v>12359</v>
      </c>
      <c r="I3688" s="118" t="s">
        <v>2619</v>
      </c>
    </row>
    <row r="3689" spans="1:9" x14ac:dyDescent="0.2">
      <c r="A3689" s="117" t="s">
        <v>4973</v>
      </c>
      <c r="B3689" s="131" t="s">
        <v>4973</v>
      </c>
      <c r="C3689" s="117" t="s">
        <v>1300</v>
      </c>
      <c r="D3689" s="116" t="s">
        <v>4957</v>
      </c>
      <c r="E3689" s="116" t="s">
        <v>3415</v>
      </c>
      <c r="F3689" s="116" t="s">
        <v>2818</v>
      </c>
      <c r="G3689" s="115" t="s">
        <v>4972</v>
      </c>
      <c r="H3689" s="118" t="s">
        <v>4961</v>
      </c>
      <c r="I3689" s="118" t="s">
        <v>2619</v>
      </c>
    </row>
    <row r="3690" spans="1:9" x14ac:dyDescent="0.2">
      <c r="A3690" s="117" t="s">
        <v>12748</v>
      </c>
      <c r="B3690" s="131" t="s">
        <v>12748</v>
      </c>
      <c r="C3690" s="117" t="s">
        <v>1433</v>
      </c>
      <c r="D3690" s="116" t="s">
        <v>12740</v>
      </c>
      <c r="E3690" s="116" t="s">
        <v>3150</v>
      </c>
      <c r="F3690" s="116" t="s">
        <v>6139</v>
      </c>
      <c r="G3690" s="115" t="s">
        <v>12747</v>
      </c>
      <c r="H3690" s="118" t="s">
        <v>12742</v>
      </c>
      <c r="I3690" s="118" t="s">
        <v>2619</v>
      </c>
    </row>
    <row r="3691" spans="1:9" x14ac:dyDescent="0.2">
      <c r="A3691" s="117" t="s">
        <v>5005</v>
      </c>
      <c r="B3691" s="131" t="s">
        <v>5005</v>
      </c>
      <c r="C3691" s="117" t="s">
        <v>958</v>
      </c>
      <c r="D3691" s="116" t="s">
        <v>5000</v>
      </c>
      <c r="E3691" s="116" t="s">
        <v>3116</v>
      </c>
      <c r="F3691" s="116" t="s">
        <v>2666</v>
      </c>
      <c r="G3691" s="115" t="s">
        <v>5004</v>
      </c>
      <c r="H3691" s="118" t="s">
        <v>5003</v>
      </c>
      <c r="I3691" s="118" t="s">
        <v>2619</v>
      </c>
    </row>
    <row r="3692" spans="1:9" x14ac:dyDescent="0.2">
      <c r="A3692" s="117" t="s">
        <v>6443</v>
      </c>
      <c r="B3692" s="131" t="s">
        <v>6443</v>
      </c>
      <c r="C3692" s="117" t="s">
        <v>992</v>
      </c>
      <c r="D3692" s="116" t="s">
        <v>6091</v>
      </c>
      <c r="E3692" s="116" t="s">
        <v>3150</v>
      </c>
      <c r="F3692" s="116" t="s">
        <v>6441</v>
      </c>
      <c r="G3692" s="115" t="s">
        <v>6442</v>
      </c>
      <c r="H3692" s="118" t="s">
        <v>6097</v>
      </c>
      <c r="I3692" s="118" t="s">
        <v>2619</v>
      </c>
    </row>
    <row r="3693" spans="1:9" x14ac:dyDescent="0.2">
      <c r="A3693" s="117" t="s">
        <v>13003</v>
      </c>
      <c r="B3693" s="131" t="s">
        <v>13003</v>
      </c>
      <c r="C3693" s="117" t="s">
        <v>1507</v>
      </c>
      <c r="D3693" s="116" t="s">
        <v>12981</v>
      </c>
      <c r="E3693" s="116" t="s">
        <v>3150</v>
      </c>
      <c r="F3693" s="116" t="s">
        <v>3789</v>
      </c>
      <c r="G3693" s="115" t="s">
        <v>13002</v>
      </c>
      <c r="H3693" s="118" t="s">
        <v>12986</v>
      </c>
      <c r="I3693" s="118" t="s">
        <v>2619</v>
      </c>
    </row>
    <row r="3694" spans="1:9" x14ac:dyDescent="0.2">
      <c r="A3694" s="117" t="s">
        <v>5531</v>
      </c>
      <c r="B3694" s="131" t="s">
        <v>5531</v>
      </c>
      <c r="C3694" s="117" t="s">
        <v>1301</v>
      </c>
      <c r="D3694" s="116" t="s">
        <v>5521</v>
      </c>
      <c r="E3694" s="116" t="s">
        <v>2614</v>
      </c>
      <c r="F3694" s="116" t="s">
        <v>2677</v>
      </c>
      <c r="G3694" s="115" t="s">
        <v>5530</v>
      </c>
      <c r="H3694" s="118" t="s">
        <v>5523</v>
      </c>
      <c r="I3694" s="118" t="s">
        <v>2619</v>
      </c>
    </row>
    <row r="3695" spans="1:9" x14ac:dyDescent="0.2">
      <c r="A3695" s="117" t="s">
        <v>4591</v>
      </c>
      <c r="B3695" s="131" t="s">
        <v>4591</v>
      </c>
      <c r="C3695" s="117" t="s">
        <v>984</v>
      </c>
      <c r="D3695" s="116" t="s">
        <v>4585</v>
      </c>
      <c r="E3695" s="116" t="s">
        <v>3415</v>
      </c>
      <c r="F3695" s="116" t="s">
        <v>2641</v>
      </c>
      <c r="G3695" s="115" t="s">
        <v>4590</v>
      </c>
      <c r="H3695" s="118" t="s">
        <v>4587</v>
      </c>
      <c r="I3695" s="118" t="s">
        <v>2619</v>
      </c>
    </row>
    <row r="3696" spans="1:9" x14ac:dyDescent="0.2">
      <c r="A3696" s="117" t="s">
        <v>10290</v>
      </c>
      <c r="B3696" s="131" t="s">
        <v>10290</v>
      </c>
      <c r="C3696" s="117" t="s">
        <v>1537</v>
      </c>
      <c r="D3696" s="116" t="s">
        <v>10191</v>
      </c>
      <c r="E3696" s="116" t="s">
        <v>2660</v>
      </c>
      <c r="F3696" s="116" t="s">
        <v>3633</v>
      </c>
      <c r="G3696" s="115" t="s">
        <v>10289</v>
      </c>
      <c r="H3696" s="118" t="s">
        <v>10193</v>
      </c>
      <c r="I3696" s="118" t="s">
        <v>2619</v>
      </c>
    </row>
    <row r="3697" spans="1:9" x14ac:dyDescent="0.2">
      <c r="A3697" s="117" t="s">
        <v>4692</v>
      </c>
      <c r="B3697" s="131" t="s">
        <v>4692</v>
      </c>
      <c r="C3697" s="117" t="s">
        <v>1102</v>
      </c>
      <c r="D3697" s="116" t="s">
        <v>4686</v>
      </c>
      <c r="E3697" s="116" t="s">
        <v>3415</v>
      </c>
      <c r="F3697" s="116" t="s">
        <v>2623</v>
      </c>
      <c r="G3697" s="115" t="s">
        <v>4691</v>
      </c>
      <c r="H3697" s="118" t="s">
        <v>4688</v>
      </c>
      <c r="I3697" s="118" t="s">
        <v>2619</v>
      </c>
    </row>
    <row r="3698" spans="1:9" x14ac:dyDescent="0.2">
      <c r="A3698" s="117" t="s">
        <v>14197</v>
      </c>
      <c r="B3698" s="131" t="s">
        <v>14197</v>
      </c>
      <c r="C3698" s="117" t="s">
        <v>1439</v>
      </c>
      <c r="D3698" s="116" t="s">
        <v>14154</v>
      </c>
      <c r="E3698" s="116" t="s">
        <v>2660</v>
      </c>
      <c r="F3698" s="116" t="s">
        <v>3717</v>
      </c>
      <c r="G3698" s="115" t="s">
        <v>14196</v>
      </c>
      <c r="H3698" s="118" t="s">
        <v>14156</v>
      </c>
      <c r="I3698" s="118" t="s">
        <v>2619</v>
      </c>
    </row>
    <row r="3699" spans="1:9" x14ac:dyDescent="0.2">
      <c r="A3699" s="117" t="s">
        <v>3690</v>
      </c>
      <c r="B3699" s="131" t="s">
        <v>3690</v>
      </c>
      <c r="C3699" s="117" t="s">
        <v>1000</v>
      </c>
      <c r="D3699" s="116" t="s">
        <v>3652</v>
      </c>
      <c r="E3699" s="116" t="s">
        <v>3116</v>
      </c>
      <c r="F3699" s="116" t="s">
        <v>3375</v>
      </c>
      <c r="G3699" s="115" t="s">
        <v>3689</v>
      </c>
      <c r="H3699" s="118" t="s">
        <v>3654</v>
      </c>
      <c r="I3699" s="118" t="s">
        <v>2619</v>
      </c>
    </row>
    <row r="3700" spans="1:9" x14ac:dyDescent="0.2">
      <c r="A3700" s="117" t="s">
        <v>4593</v>
      </c>
      <c r="B3700" s="131" t="s">
        <v>4593</v>
      </c>
      <c r="C3700" s="117" t="s">
        <v>984</v>
      </c>
      <c r="D3700" s="116" t="s">
        <v>4585</v>
      </c>
      <c r="E3700" s="116" t="s">
        <v>3415</v>
      </c>
      <c r="F3700" s="116" t="s">
        <v>2669</v>
      </c>
      <c r="G3700" s="115" t="s">
        <v>4592</v>
      </c>
      <c r="H3700" s="118" t="s">
        <v>4587</v>
      </c>
      <c r="I3700" s="118" t="s">
        <v>2619</v>
      </c>
    </row>
    <row r="3701" spans="1:9" x14ac:dyDescent="0.2">
      <c r="A3701" s="117" t="s">
        <v>4512</v>
      </c>
      <c r="B3701" s="131" t="s">
        <v>4512</v>
      </c>
      <c r="C3701" s="117" t="s">
        <v>1485</v>
      </c>
      <c r="D3701" s="116" t="s">
        <v>4511</v>
      </c>
      <c r="E3701" s="116" t="s">
        <v>3415</v>
      </c>
      <c r="F3701" s="116" t="s">
        <v>2615</v>
      </c>
      <c r="G3701" s="115" t="s">
        <v>634</v>
      </c>
      <c r="H3701" s="118" t="s">
        <v>4513</v>
      </c>
      <c r="I3701" s="118" t="s">
        <v>2619</v>
      </c>
    </row>
    <row r="3702" spans="1:9" x14ac:dyDescent="0.2">
      <c r="A3702" s="117" t="s">
        <v>13492</v>
      </c>
      <c r="B3702" s="131" t="s">
        <v>13492</v>
      </c>
      <c r="C3702" s="117" t="s">
        <v>1569</v>
      </c>
      <c r="D3702" s="116" t="s">
        <v>13433</v>
      </c>
      <c r="E3702" s="116" t="s">
        <v>3150</v>
      </c>
      <c r="F3702" s="116" t="s">
        <v>3636</v>
      </c>
      <c r="G3702" s="115" t="s">
        <v>13491</v>
      </c>
      <c r="H3702" s="118" t="s">
        <v>13493</v>
      </c>
      <c r="I3702" s="118" t="s">
        <v>2619</v>
      </c>
    </row>
    <row r="3703" spans="1:9" x14ac:dyDescent="0.2">
      <c r="A3703" s="117" t="s">
        <v>8463</v>
      </c>
      <c r="B3703" s="131" t="s">
        <v>8463</v>
      </c>
      <c r="C3703" s="117" t="s">
        <v>1486</v>
      </c>
      <c r="D3703" s="116" t="s">
        <v>8462</v>
      </c>
      <c r="E3703" s="116" t="s">
        <v>2614</v>
      </c>
      <c r="F3703" s="116" t="s">
        <v>2615</v>
      </c>
      <c r="G3703" s="115" t="s">
        <v>635</v>
      </c>
      <c r="H3703" s="118" t="s">
        <v>8464</v>
      </c>
      <c r="I3703" s="118" t="s">
        <v>2619</v>
      </c>
    </row>
    <row r="3704" spans="1:9" x14ac:dyDescent="0.2">
      <c r="A3704" s="117" t="s">
        <v>8470</v>
      </c>
      <c r="B3704" s="131" t="s">
        <v>8470</v>
      </c>
      <c r="C3704" s="117" t="s">
        <v>1486</v>
      </c>
      <c r="D3704" s="116" t="s">
        <v>8462</v>
      </c>
      <c r="E3704" s="116" t="s">
        <v>2614</v>
      </c>
      <c r="F3704" s="116" t="s">
        <v>2623</v>
      </c>
      <c r="G3704" s="115" t="s">
        <v>8469</v>
      </c>
      <c r="H3704" s="118" t="s">
        <v>8464</v>
      </c>
      <c r="I3704" s="118" t="s">
        <v>2619</v>
      </c>
    </row>
    <row r="3705" spans="1:9" x14ac:dyDescent="0.2">
      <c r="A3705" s="117" t="s">
        <v>12882</v>
      </c>
      <c r="B3705" s="131" t="s">
        <v>12882</v>
      </c>
      <c r="C3705" s="117" t="s">
        <v>1045</v>
      </c>
      <c r="D3705" s="116" t="s">
        <v>12867</v>
      </c>
      <c r="E3705" s="116" t="s">
        <v>2614</v>
      </c>
      <c r="F3705" s="116" t="s">
        <v>2734</v>
      </c>
      <c r="G3705" s="115" t="s">
        <v>8469</v>
      </c>
      <c r="H3705" s="118" t="s">
        <v>12869</v>
      </c>
      <c r="I3705" s="118" t="s">
        <v>2619</v>
      </c>
    </row>
    <row r="3706" spans="1:9" x14ac:dyDescent="0.2">
      <c r="A3706" s="117" t="s">
        <v>8466</v>
      </c>
      <c r="B3706" s="131" t="s">
        <v>8466</v>
      </c>
      <c r="C3706" s="117" t="s">
        <v>1486</v>
      </c>
      <c r="D3706" s="116" t="s">
        <v>8462</v>
      </c>
      <c r="E3706" s="116" t="s">
        <v>2614</v>
      </c>
      <c r="F3706" s="116" t="s">
        <v>2620</v>
      </c>
      <c r="G3706" s="115" t="s">
        <v>8465</v>
      </c>
      <c r="H3706" s="118" t="s">
        <v>8464</v>
      </c>
      <c r="I3706" s="118" t="s">
        <v>2619</v>
      </c>
    </row>
    <row r="3707" spans="1:9" x14ac:dyDescent="0.2">
      <c r="A3707" s="117" t="s">
        <v>8468</v>
      </c>
      <c r="B3707" s="131" t="s">
        <v>8468</v>
      </c>
      <c r="C3707" s="117" t="s">
        <v>1486</v>
      </c>
      <c r="D3707" s="116" t="s">
        <v>8462</v>
      </c>
      <c r="E3707" s="116" t="s">
        <v>2614</v>
      </c>
      <c r="F3707" s="116" t="s">
        <v>2638</v>
      </c>
      <c r="G3707" s="115" t="s">
        <v>8467</v>
      </c>
      <c r="H3707" s="118" t="s">
        <v>8464</v>
      </c>
      <c r="I3707" s="118" t="s">
        <v>2619</v>
      </c>
    </row>
    <row r="3708" spans="1:9" x14ac:dyDescent="0.2">
      <c r="A3708" s="117" t="s">
        <v>4400</v>
      </c>
      <c r="B3708" s="131" t="s">
        <v>4400</v>
      </c>
      <c r="C3708" s="117" t="s">
        <v>1487</v>
      </c>
      <c r="D3708" s="116" t="s">
        <v>4399</v>
      </c>
      <c r="E3708" s="116" t="s">
        <v>3056</v>
      </c>
      <c r="F3708" s="116" t="s">
        <v>2615</v>
      </c>
      <c r="G3708" s="115" t="s">
        <v>636</v>
      </c>
      <c r="H3708" s="118" t="s">
        <v>4401</v>
      </c>
      <c r="I3708" s="118" t="s">
        <v>2619</v>
      </c>
    </row>
    <row r="3709" spans="1:9" x14ac:dyDescent="0.2">
      <c r="A3709" s="117" t="s">
        <v>4403</v>
      </c>
      <c r="B3709" s="131" t="s">
        <v>4403</v>
      </c>
      <c r="C3709" s="117" t="s">
        <v>1487</v>
      </c>
      <c r="D3709" s="116" t="s">
        <v>4399</v>
      </c>
      <c r="E3709" s="116" t="s">
        <v>3056</v>
      </c>
      <c r="F3709" s="116" t="s">
        <v>2620</v>
      </c>
      <c r="G3709" s="115" t="s">
        <v>4402</v>
      </c>
      <c r="H3709" s="118" t="s">
        <v>4401</v>
      </c>
      <c r="I3709" s="118" t="s">
        <v>2619</v>
      </c>
    </row>
    <row r="3710" spans="1:9" x14ac:dyDescent="0.2">
      <c r="A3710" s="117" t="s">
        <v>12944</v>
      </c>
      <c r="B3710" s="131" t="s">
        <v>12944</v>
      </c>
      <c r="C3710" s="117" t="s">
        <v>1057</v>
      </c>
      <c r="D3710" s="116" t="s">
        <v>12935</v>
      </c>
      <c r="E3710" s="116" t="s">
        <v>3415</v>
      </c>
      <c r="F3710" s="116" t="s">
        <v>2644</v>
      </c>
      <c r="G3710" s="115" t="s">
        <v>12943</v>
      </c>
      <c r="H3710" s="118" t="s">
        <v>12937</v>
      </c>
      <c r="I3710" s="118" t="s">
        <v>2619</v>
      </c>
    </row>
    <row r="3711" spans="1:9" x14ac:dyDescent="0.2">
      <c r="A3711" s="117" t="s">
        <v>12998</v>
      </c>
      <c r="B3711" s="131" t="s">
        <v>12998</v>
      </c>
      <c r="C3711" s="117" t="s">
        <v>1507</v>
      </c>
      <c r="D3711" s="116" t="s">
        <v>12981</v>
      </c>
      <c r="E3711" s="116" t="s">
        <v>3150</v>
      </c>
      <c r="F3711" s="116" t="s">
        <v>2677</v>
      </c>
      <c r="G3711" s="115" t="s">
        <v>12943</v>
      </c>
      <c r="H3711" s="118" t="s">
        <v>12986</v>
      </c>
      <c r="I3711" s="118" t="s">
        <v>2619</v>
      </c>
    </row>
    <row r="3712" spans="1:9" x14ac:dyDescent="0.2">
      <c r="A3712" s="117" t="s">
        <v>12245</v>
      </c>
      <c r="B3712" s="131" t="s">
        <v>12245</v>
      </c>
      <c r="C3712" s="117" t="s">
        <v>1488</v>
      </c>
      <c r="D3712" s="116" t="s">
        <v>12244</v>
      </c>
      <c r="E3712" s="116" t="s">
        <v>3116</v>
      </c>
      <c r="F3712" s="116" t="s">
        <v>2615</v>
      </c>
      <c r="G3712" s="115" t="s">
        <v>637</v>
      </c>
      <c r="H3712" s="118" t="s">
        <v>12246</v>
      </c>
      <c r="I3712" s="118" t="s">
        <v>2619</v>
      </c>
    </row>
    <row r="3713" spans="1:9" x14ac:dyDescent="0.2">
      <c r="A3713" s="117" t="s">
        <v>12248</v>
      </c>
      <c r="B3713" s="131" t="s">
        <v>12248</v>
      </c>
      <c r="C3713" s="117" t="s">
        <v>1488</v>
      </c>
      <c r="D3713" s="116" t="s">
        <v>12244</v>
      </c>
      <c r="E3713" s="116" t="s">
        <v>3116</v>
      </c>
      <c r="F3713" s="116" t="s">
        <v>2716</v>
      </c>
      <c r="G3713" s="115" t="s">
        <v>12247</v>
      </c>
      <c r="H3713" s="118" t="s">
        <v>12246</v>
      </c>
      <c r="I3713" s="118" t="s">
        <v>2619</v>
      </c>
    </row>
    <row r="3714" spans="1:9" x14ac:dyDescent="0.2">
      <c r="A3714" s="117" t="s">
        <v>4857</v>
      </c>
      <c r="B3714" s="131" t="s">
        <v>4857</v>
      </c>
      <c r="C3714" s="117" t="s">
        <v>1166</v>
      </c>
      <c r="D3714" s="116" t="s">
        <v>4844</v>
      </c>
      <c r="E3714" s="116" t="s">
        <v>3415</v>
      </c>
      <c r="F3714" s="116" t="s">
        <v>3022</v>
      </c>
      <c r="G3714" s="115" t="s">
        <v>4856</v>
      </c>
      <c r="H3714" s="118" t="s">
        <v>4846</v>
      </c>
      <c r="I3714" s="118" t="s">
        <v>2619</v>
      </c>
    </row>
    <row r="3715" spans="1:9" x14ac:dyDescent="0.2">
      <c r="A3715" s="117" t="s">
        <v>12225</v>
      </c>
      <c r="B3715" s="131" t="s">
        <v>12225</v>
      </c>
      <c r="C3715" s="117" t="s">
        <v>1212</v>
      </c>
      <c r="D3715" s="116" t="s">
        <v>12215</v>
      </c>
      <c r="E3715" s="116" t="s">
        <v>2614</v>
      </c>
      <c r="F3715" s="116" t="s">
        <v>2623</v>
      </c>
      <c r="G3715" s="115" t="s">
        <v>12224</v>
      </c>
      <c r="H3715" s="118" t="s">
        <v>12217</v>
      </c>
      <c r="I3715" s="118" t="s">
        <v>2619</v>
      </c>
    </row>
    <row r="3716" spans="1:9" x14ac:dyDescent="0.2">
      <c r="A3716" s="117" t="s">
        <v>5423</v>
      </c>
      <c r="B3716" s="131" t="s">
        <v>5423</v>
      </c>
      <c r="C3716" s="117" t="s">
        <v>1474</v>
      </c>
      <c r="D3716" s="116" t="s">
        <v>5409</v>
      </c>
      <c r="E3716" s="116" t="s">
        <v>3415</v>
      </c>
      <c r="F3716" s="116" t="s">
        <v>4086</v>
      </c>
      <c r="G3716" s="115" t="s">
        <v>5424</v>
      </c>
      <c r="I3716" s="118" t="s">
        <v>2619</v>
      </c>
    </row>
    <row r="3717" spans="1:9" x14ac:dyDescent="0.2">
      <c r="A3717" s="117" t="s">
        <v>12634</v>
      </c>
      <c r="B3717" s="131" t="s">
        <v>12634</v>
      </c>
      <c r="C3717" s="117" t="s">
        <v>1489</v>
      </c>
      <c r="D3717" s="116" t="s">
        <v>12633</v>
      </c>
      <c r="E3717" s="116" t="s">
        <v>2614</v>
      </c>
      <c r="F3717" s="116" t="s">
        <v>2615</v>
      </c>
      <c r="G3717" s="115" t="s">
        <v>638</v>
      </c>
      <c r="H3717" s="118" t="s">
        <v>12635</v>
      </c>
      <c r="I3717" s="118" t="s">
        <v>2619</v>
      </c>
    </row>
    <row r="3718" spans="1:9" x14ac:dyDescent="0.2">
      <c r="A3718" s="117" t="s">
        <v>12639</v>
      </c>
      <c r="B3718" s="131" t="s">
        <v>12639</v>
      </c>
      <c r="C3718" s="117" t="s">
        <v>1489</v>
      </c>
      <c r="D3718" s="116" t="s">
        <v>12633</v>
      </c>
      <c r="E3718" s="116" t="s">
        <v>2614</v>
      </c>
      <c r="F3718" s="116" t="s">
        <v>2694</v>
      </c>
      <c r="G3718" s="115" t="s">
        <v>12638</v>
      </c>
      <c r="H3718" s="118" t="s">
        <v>12635</v>
      </c>
      <c r="I3718" s="118" t="s">
        <v>2619</v>
      </c>
    </row>
    <row r="3719" spans="1:9" x14ac:dyDescent="0.2">
      <c r="A3719" s="117" t="s">
        <v>4109</v>
      </c>
      <c r="B3719" s="131" t="s">
        <v>4109</v>
      </c>
      <c r="C3719" s="117" t="s">
        <v>1490</v>
      </c>
      <c r="D3719" s="116" t="s">
        <v>4108</v>
      </c>
      <c r="E3719" s="116" t="s">
        <v>3415</v>
      </c>
      <c r="F3719" s="116" t="s">
        <v>2615</v>
      </c>
      <c r="G3719" s="115" t="s">
        <v>639</v>
      </c>
      <c r="I3719" s="118" t="s">
        <v>2619</v>
      </c>
    </row>
    <row r="3720" spans="1:9" x14ac:dyDescent="0.2">
      <c r="A3720" s="117" t="s">
        <v>4051</v>
      </c>
      <c r="B3720" s="131" t="s">
        <v>4051</v>
      </c>
      <c r="C3720" s="117" t="s">
        <v>1491</v>
      </c>
      <c r="D3720" s="116" t="s">
        <v>4047</v>
      </c>
      <c r="E3720" s="116" t="s">
        <v>3415</v>
      </c>
      <c r="F3720" s="116" t="s">
        <v>2716</v>
      </c>
      <c r="G3720" s="115" t="s">
        <v>4050</v>
      </c>
      <c r="H3720" s="118" t="s">
        <v>4049</v>
      </c>
      <c r="I3720" s="118" t="s">
        <v>2619</v>
      </c>
    </row>
    <row r="3721" spans="1:9" x14ac:dyDescent="0.2">
      <c r="A3721" s="117" t="s">
        <v>4048</v>
      </c>
      <c r="B3721" s="131" t="s">
        <v>4048</v>
      </c>
      <c r="C3721" s="117" t="s">
        <v>1491</v>
      </c>
      <c r="D3721" s="116" t="s">
        <v>4047</v>
      </c>
      <c r="E3721" s="116" t="s">
        <v>3415</v>
      </c>
      <c r="F3721" s="116" t="s">
        <v>2615</v>
      </c>
      <c r="G3721" s="115" t="s">
        <v>640</v>
      </c>
      <c r="H3721" s="118" t="s">
        <v>4049</v>
      </c>
      <c r="I3721" s="118" t="s">
        <v>2619</v>
      </c>
    </row>
    <row r="3722" spans="1:9" x14ac:dyDescent="0.2">
      <c r="A3722" s="117" t="s">
        <v>5226</v>
      </c>
      <c r="B3722" s="131" t="s">
        <v>5226</v>
      </c>
      <c r="C3722" s="117" t="s">
        <v>1492</v>
      </c>
      <c r="D3722" s="116" t="s">
        <v>5225</v>
      </c>
      <c r="E3722" s="116" t="s">
        <v>2614</v>
      </c>
      <c r="F3722" s="116" t="s">
        <v>2615</v>
      </c>
      <c r="G3722" s="115" t="s">
        <v>641</v>
      </c>
      <c r="H3722" s="118" t="s">
        <v>5227</v>
      </c>
      <c r="I3722" s="118" t="s">
        <v>2619</v>
      </c>
    </row>
    <row r="3723" spans="1:9" x14ac:dyDescent="0.2">
      <c r="A3723" s="117" t="s">
        <v>5233</v>
      </c>
      <c r="B3723" s="131" t="s">
        <v>5233</v>
      </c>
      <c r="C3723" s="117" t="s">
        <v>1492</v>
      </c>
      <c r="D3723" s="116" t="s">
        <v>5225</v>
      </c>
      <c r="E3723" s="116" t="s">
        <v>2614</v>
      </c>
      <c r="F3723" s="116" t="s">
        <v>2641</v>
      </c>
      <c r="G3723" s="115" t="s">
        <v>5232</v>
      </c>
      <c r="H3723" s="118" t="s">
        <v>5227</v>
      </c>
      <c r="I3723" s="118" t="s">
        <v>2619</v>
      </c>
    </row>
    <row r="3724" spans="1:9" x14ac:dyDescent="0.2">
      <c r="A3724" s="117" t="s">
        <v>5229</v>
      </c>
      <c r="B3724" s="131" t="s">
        <v>5229</v>
      </c>
      <c r="C3724" s="117" t="s">
        <v>1492</v>
      </c>
      <c r="D3724" s="116" t="s">
        <v>5225</v>
      </c>
      <c r="E3724" s="116" t="s">
        <v>2614</v>
      </c>
      <c r="F3724" s="116" t="s">
        <v>2722</v>
      </c>
      <c r="G3724" s="115" t="s">
        <v>5228</v>
      </c>
      <c r="H3724" s="118" t="s">
        <v>5227</v>
      </c>
      <c r="I3724" s="118" t="s">
        <v>2619</v>
      </c>
    </row>
    <row r="3725" spans="1:9" x14ac:dyDescent="0.2">
      <c r="A3725" s="117" t="s">
        <v>5231</v>
      </c>
      <c r="B3725" s="131" t="s">
        <v>5231</v>
      </c>
      <c r="C3725" s="117" t="s">
        <v>1492</v>
      </c>
      <c r="D3725" s="116" t="s">
        <v>5225</v>
      </c>
      <c r="E3725" s="116" t="s">
        <v>2614</v>
      </c>
      <c r="F3725" s="116" t="s">
        <v>2638</v>
      </c>
      <c r="G3725" s="115" t="s">
        <v>5230</v>
      </c>
      <c r="H3725" s="118" t="s">
        <v>5227</v>
      </c>
      <c r="I3725" s="118" t="s">
        <v>2619</v>
      </c>
    </row>
    <row r="3726" spans="1:9" x14ac:dyDescent="0.2">
      <c r="A3726" s="117" t="s">
        <v>11076</v>
      </c>
      <c r="B3726" s="131" t="s">
        <v>11076</v>
      </c>
      <c r="C3726" s="117" t="s">
        <v>1154</v>
      </c>
      <c r="D3726" s="116" t="s">
        <v>11066</v>
      </c>
      <c r="E3726" s="116" t="s">
        <v>3415</v>
      </c>
      <c r="F3726" s="116" t="s">
        <v>2641</v>
      </c>
      <c r="G3726" s="115" t="s">
        <v>11075</v>
      </c>
      <c r="H3726" s="118" t="s">
        <v>11068</v>
      </c>
      <c r="I3726" s="118" t="s">
        <v>2619</v>
      </c>
    </row>
    <row r="3727" spans="1:9" x14ac:dyDescent="0.2">
      <c r="A3727" s="117" t="s">
        <v>3451</v>
      </c>
      <c r="B3727" s="131" t="s">
        <v>3451</v>
      </c>
      <c r="C3727" s="117" t="s">
        <v>1493</v>
      </c>
      <c r="D3727" s="116" t="s">
        <v>3448</v>
      </c>
      <c r="E3727" s="116" t="s">
        <v>3415</v>
      </c>
      <c r="F3727" s="116" t="s">
        <v>3164</v>
      </c>
      <c r="G3727" s="115" t="s">
        <v>3450</v>
      </c>
      <c r="I3727" s="118" t="s">
        <v>2619</v>
      </c>
    </row>
    <row r="3728" spans="1:9" x14ac:dyDescent="0.2">
      <c r="A3728" s="117" t="s">
        <v>3449</v>
      </c>
      <c r="B3728" s="131" t="s">
        <v>3449</v>
      </c>
      <c r="C3728" s="117" t="s">
        <v>1493</v>
      </c>
      <c r="D3728" s="116" t="s">
        <v>3448</v>
      </c>
      <c r="E3728" s="116" t="s">
        <v>3415</v>
      </c>
      <c r="F3728" s="116" t="s">
        <v>2615</v>
      </c>
      <c r="G3728" s="115" t="s">
        <v>642</v>
      </c>
      <c r="I3728" s="118" t="s">
        <v>2619</v>
      </c>
    </row>
    <row r="3729" spans="1:9" x14ac:dyDescent="0.2">
      <c r="A3729" s="117" t="s">
        <v>4484</v>
      </c>
      <c r="B3729" s="131" t="s">
        <v>4484</v>
      </c>
      <c r="C3729" s="117" t="s">
        <v>1251</v>
      </c>
      <c r="D3729" s="116" t="s">
        <v>4476</v>
      </c>
      <c r="E3729" s="116" t="s">
        <v>3415</v>
      </c>
      <c r="F3729" s="116" t="s">
        <v>2669</v>
      </c>
      <c r="G3729" s="115" t="s">
        <v>4483</v>
      </c>
      <c r="H3729" s="118" t="s">
        <v>4478</v>
      </c>
      <c r="I3729" s="118" t="s">
        <v>2619</v>
      </c>
    </row>
    <row r="3730" spans="1:9" x14ac:dyDescent="0.2">
      <c r="A3730" s="117" t="s">
        <v>14191</v>
      </c>
      <c r="B3730" s="131" t="s">
        <v>14191</v>
      </c>
      <c r="C3730" s="117" t="s">
        <v>1439</v>
      </c>
      <c r="D3730" s="116" t="s">
        <v>14154</v>
      </c>
      <c r="E3730" s="116" t="s">
        <v>2660</v>
      </c>
      <c r="F3730" s="116" t="s">
        <v>2674</v>
      </c>
      <c r="G3730" s="115" t="s">
        <v>14190</v>
      </c>
      <c r="H3730" s="118" t="s">
        <v>14156</v>
      </c>
      <c r="I3730" s="118" t="s">
        <v>2619</v>
      </c>
    </row>
    <row r="3731" spans="1:9" x14ac:dyDescent="0.2">
      <c r="A3731" s="117" t="s">
        <v>9021</v>
      </c>
      <c r="B3731" s="131" t="s">
        <v>9021</v>
      </c>
      <c r="C3731" s="117" t="s">
        <v>1350</v>
      </c>
      <c r="D3731" s="116" t="s">
        <v>8968</v>
      </c>
      <c r="E3731" s="116" t="s">
        <v>2614</v>
      </c>
      <c r="F3731" s="116" t="s">
        <v>2677</v>
      </c>
      <c r="G3731" s="115" t="s">
        <v>9020</v>
      </c>
      <c r="H3731" s="118" t="s">
        <v>9022</v>
      </c>
      <c r="I3731" s="118" t="s">
        <v>2619</v>
      </c>
    </row>
    <row r="3732" spans="1:9" x14ac:dyDescent="0.2">
      <c r="A3732" s="117" t="s">
        <v>3230</v>
      </c>
      <c r="B3732" s="131" t="s">
        <v>3230</v>
      </c>
      <c r="C3732" s="117" t="s">
        <v>1509</v>
      </c>
      <c r="D3732" s="116" t="s">
        <v>3149</v>
      </c>
      <c r="E3732" s="116" t="s">
        <v>3150</v>
      </c>
      <c r="F3732" s="116" t="s">
        <v>3228</v>
      </c>
      <c r="G3732" s="115" t="s">
        <v>3229</v>
      </c>
      <c r="H3732" s="118" t="s">
        <v>3152</v>
      </c>
      <c r="I3732" s="118" t="s">
        <v>2619</v>
      </c>
    </row>
    <row r="3733" spans="1:9" x14ac:dyDescent="0.2">
      <c r="A3733" s="117" t="s">
        <v>13009</v>
      </c>
      <c r="B3733" s="131" t="s">
        <v>13009</v>
      </c>
      <c r="C3733" s="117" t="s">
        <v>1494</v>
      </c>
      <c r="D3733" s="116" t="s">
        <v>13008</v>
      </c>
      <c r="E3733" s="116" t="s">
        <v>2614</v>
      </c>
      <c r="F3733" s="116" t="s">
        <v>2615</v>
      </c>
      <c r="G3733" s="115" t="s">
        <v>643</v>
      </c>
      <c r="H3733" s="118" t="s">
        <v>13010</v>
      </c>
      <c r="I3733" s="118" t="s">
        <v>2619</v>
      </c>
    </row>
    <row r="3734" spans="1:9" x14ac:dyDescent="0.2">
      <c r="A3734" s="117" t="s">
        <v>13016</v>
      </c>
      <c r="B3734" s="131" t="s">
        <v>13016</v>
      </c>
      <c r="C3734" s="117" t="s">
        <v>1494</v>
      </c>
      <c r="D3734" s="116" t="s">
        <v>13008</v>
      </c>
      <c r="E3734" s="116" t="s">
        <v>2614</v>
      </c>
      <c r="F3734" s="116" t="s">
        <v>2656</v>
      </c>
      <c r="G3734" s="115" t="s">
        <v>13015</v>
      </c>
      <c r="H3734" s="118" t="s">
        <v>13010</v>
      </c>
      <c r="I3734" s="118" t="s">
        <v>2619</v>
      </c>
    </row>
    <row r="3735" spans="1:9" x14ac:dyDescent="0.2">
      <c r="A3735" s="117" t="s">
        <v>13014</v>
      </c>
      <c r="B3735" s="131" t="s">
        <v>13014</v>
      </c>
      <c r="C3735" s="117" t="s">
        <v>1494</v>
      </c>
      <c r="D3735" s="116" t="s">
        <v>13008</v>
      </c>
      <c r="E3735" s="116" t="s">
        <v>2614</v>
      </c>
      <c r="F3735" s="116" t="s">
        <v>2694</v>
      </c>
      <c r="G3735" s="115" t="s">
        <v>13013</v>
      </c>
      <c r="H3735" s="118" t="s">
        <v>13010</v>
      </c>
      <c r="I3735" s="118" t="s">
        <v>2619</v>
      </c>
    </row>
    <row r="3736" spans="1:9" x14ac:dyDescent="0.2">
      <c r="A3736" s="117" t="s">
        <v>12688</v>
      </c>
      <c r="B3736" s="131" t="s">
        <v>12688</v>
      </c>
      <c r="C3736" s="117" t="s">
        <v>1505</v>
      </c>
      <c r="D3736" s="116" t="s">
        <v>12678</v>
      </c>
      <c r="E3736" s="116" t="s">
        <v>3415</v>
      </c>
      <c r="F3736" s="116" t="s">
        <v>3022</v>
      </c>
      <c r="G3736" s="115" t="s">
        <v>12687</v>
      </c>
      <c r="H3736" s="118" t="s">
        <v>12680</v>
      </c>
      <c r="I3736" s="118" t="s">
        <v>2619</v>
      </c>
    </row>
    <row r="3737" spans="1:9" x14ac:dyDescent="0.2">
      <c r="A3737" s="117" t="s">
        <v>4789</v>
      </c>
      <c r="B3737" s="131" t="s">
        <v>4789</v>
      </c>
      <c r="C3737" s="117" t="s">
        <v>1039</v>
      </c>
      <c r="D3737" s="116" t="s">
        <v>4776</v>
      </c>
      <c r="E3737" s="116" t="s">
        <v>3415</v>
      </c>
      <c r="F3737" s="116" t="s">
        <v>2623</v>
      </c>
      <c r="G3737" s="115" t="s">
        <v>4788</v>
      </c>
      <c r="H3737" s="118" t="s">
        <v>4790</v>
      </c>
      <c r="I3737" s="118" t="s">
        <v>2619</v>
      </c>
    </row>
    <row r="3738" spans="1:9" x14ac:dyDescent="0.2">
      <c r="A3738" s="117" t="s">
        <v>13012</v>
      </c>
      <c r="B3738" s="131" t="s">
        <v>13012</v>
      </c>
      <c r="C3738" s="117" t="s">
        <v>1494</v>
      </c>
      <c r="D3738" s="116" t="s">
        <v>13008</v>
      </c>
      <c r="E3738" s="116" t="s">
        <v>2614</v>
      </c>
      <c r="F3738" s="116" t="s">
        <v>2620</v>
      </c>
      <c r="G3738" s="115" t="s">
        <v>13011</v>
      </c>
      <c r="H3738" s="118" t="s">
        <v>13010</v>
      </c>
      <c r="I3738" s="118" t="s">
        <v>2619</v>
      </c>
    </row>
    <row r="3739" spans="1:9" x14ac:dyDescent="0.2">
      <c r="A3739" s="117" t="s">
        <v>4378</v>
      </c>
      <c r="B3739" s="131" t="s">
        <v>4378</v>
      </c>
      <c r="C3739" s="117" t="s">
        <v>1496</v>
      </c>
      <c r="D3739" s="116" t="s">
        <v>4374</v>
      </c>
      <c r="E3739" s="116" t="s">
        <v>3091</v>
      </c>
      <c r="F3739" s="116" t="s">
        <v>2620</v>
      </c>
      <c r="G3739" s="115" t="s">
        <v>4377</v>
      </c>
      <c r="H3739" s="118" t="s">
        <v>4379</v>
      </c>
      <c r="I3739" s="118" t="s">
        <v>2619</v>
      </c>
    </row>
    <row r="3740" spans="1:9" x14ac:dyDescent="0.2">
      <c r="A3740" s="117" t="s">
        <v>4158</v>
      </c>
      <c r="B3740" s="131" t="s">
        <v>4158</v>
      </c>
      <c r="C3740" s="117" t="s">
        <v>1495</v>
      </c>
      <c r="D3740" s="116" t="s">
        <v>4157</v>
      </c>
      <c r="E3740" s="116" t="s">
        <v>3415</v>
      </c>
      <c r="F3740" s="116" t="s">
        <v>2615</v>
      </c>
      <c r="G3740" s="115" t="s">
        <v>644</v>
      </c>
      <c r="H3740" s="118" t="s">
        <v>4159</v>
      </c>
      <c r="I3740" s="118" t="s">
        <v>2619</v>
      </c>
    </row>
    <row r="3741" spans="1:9" x14ac:dyDescent="0.2">
      <c r="A3741" s="117" t="s">
        <v>4375</v>
      </c>
      <c r="B3741" s="131" t="s">
        <v>4375</v>
      </c>
      <c r="C3741" s="117" t="s">
        <v>1496</v>
      </c>
      <c r="D3741" s="116" t="s">
        <v>4374</v>
      </c>
      <c r="E3741" s="116" t="s">
        <v>3091</v>
      </c>
      <c r="F3741" s="116" t="s">
        <v>2615</v>
      </c>
      <c r="G3741" s="115" t="s">
        <v>645</v>
      </c>
      <c r="H3741" s="118" t="s">
        <v>4376</v>
      </c>
      <c r="I3741" s="118" t="s">
        <v>2619</v>
      </c>
    </row>
    <row r="3742" spans="1:9" x14ac:dyDescent="0.2">
      <c r="A3742" s="117" t="s">
        <v>13408</v>
      </c>
      <c r="B3742" s="131" t="s">
        <v>13408</v>
      </c>
      <c r="C3742" s="117" t="s">
        <v>1497</v>
      </c>
      <c r="D3742" s="116" t="s">
        <v>13407</v>
      </c>
      <c r="E3742" s="116" t="s">
        <v>2614</v>
      </c>
      <c r="F3742" s="116" t="s">
        <v>2615</v>
      </c>
      <c r="G3742" s="115" t="s">
        <v>646</v>
      </c>
      <c r="H3742" s="118" t="s">
        <v>13409</v>
      </c>
      <c r="I3742" s="118" t="s">
        <v>2619</v>
      </c>
    </row>
    <row r="3743" spans="1:9" x14ac:dyDescent="0.2">
      <c r="A3743" s="117" t="s">
        <v>13415</v>
      </c>
      <c r="B3743" s="131" t="s">
        <v>13415</v>
      </c>
      <c r="C3743" s="117" t="s">
        <v>1497</v>
      </c>
      <c r="D3743" s="116" t="s">
        <v>13407</v>
      </c>
      <c r="E3743" s="116" t="s">
        <v>2614</v>
      </c>
      <c r="F3743" s="116" t="s">
        <v>2641</v>
      </c>
      <c r="G3743" s="115" t="s">
        <v>13414</v>
      </c>
      <c r="H3743" s="118" t="s">
        <v>13409</v>
      </c>
      <c r="I3743" s="118" t="s">
        <v>2619</v>
      </c>
    </row>
    <row r="3744" spans="1:9" x14ac:dyDescent="0.2">
      <c r="A3744" s="117" t="s">
        <v>13411</v>
      </c>
      <c r="B3744" s="131" t="s">
        <v>13411</v>
      </c>
      <c r="C3744" s="117" t="s">
        <v>1497</v>
      </c>
      <c r="D3744" s="116" t="s">
        <v>13407</v>
      </c>
      <c r="E3744" s="116" t="s">
        <v>2614</v>
      </c>
      <c r="F3744" s="116" t="s">
        <v>2620</v>
      </c>
      <c r="G3744" s="115" t="s">
        <v>13410</v>
      </c>
      <c r="H3744" s="118" t="s">
        <v>13409</v>
      </c>
      <c r="I3744" s="118" t="s">
        <v>2619</v>
      </c>
    </row>
    <row r="3745" spans="1:9" x14ac:dyDescent="0.2">
      <c r="A3745" s="117" t="s">
        <v>13413</v>
      </c>
      <c r="B3745" s="131" t="s">
        <v>13413</v>
      </c>
      <c r="C3745" s="117" t="s">
        <v>1497</v>
      </c>
      <c r="D3745" s="116" t="s">
        <v>13407</v>
      </c>
      <c r="E3745" s="116" t="s">
        <v>2614</v>
      </c>
      <c r="F3745" s="116" t="s">
        <v>2638</v>
      </c>
      <c r="G3745" s="115" t="s">
        <v>13412</v>
      </c>
      <c r="H3745" s="118" t="s">
        <v>13409</v>
      </c>
      <c r="I3745" s="118" t="s">
        <v>2619</v>
      </c>
    </row>
    <row r="3746" spans="1:9" x14ac:dyDescent="0.2">
      <c r="A3746" s="117" t="s">
        <v>13731</v>
      </c>
      <c r="B3746" s="131" t="s">
        <v>13731</v>
      </c>
      <c r="C3746" s="117" t="s">
        <v>1498</v>
      </c>
      <c r="D3746" s="116" t="s">
        <v>13730</v>
      </c>
      <c r="E3746" s="116" t="s">
        <v>3116</v>
      </c>
      <c r="F3746" s="116" t="s">
        <v>2615</v>
      </c>
      <c r="G3746" s="115" t="s">
        <v>647</v>
      </c>
      <c r="H3746" s="118" t="s">
        <v>13732</v>
      </c>
      <c r="I3746" s="118" t="s">
        <v>2619</v>
      </c>
    </row>
    <row r="3747" spans="1:9" x14ac:dyDescent="0.2">
      <c r="A3747" s="117" t="s">
        <v>13734</v>
      </c>
      <c r="B3747" s="131" t="s">
        <v>13734</v>
      </c>
      <c r="C3747" s="117" t="s">
        <v>1498</v>
      </c>
      <c r="D3747" s="116" t="s">
        <v>13730</v>
      </c>
      <c r="E3747" s="116" t="s">
        <v>3116</v>
      </c>
      <c r="F3747" s="116" t="s">
        <v>2716</v>
      </c>
      <c r="G3747" s="115" t="s">
        <v>13733</v>
      </c>
      <c r="H3747" s="118" t="s">
        <v>13732</v>
      </c>
      <c r="I3747" s="118" t="s">
        <v>2619</v>
      </c>
    </row>
    <row r="3748" spans="1:9" x14ac:dyDescent="0.2">
      <c r="A3748" s="117" t="s">
        <v>3299</v>
      </c>
      <c r="B3748" s="131" t="s">
        <v>3299</v>
      </c>
      <c r="C3748" s="117" t="s">
        <v>1006</v>
      </c>
      <c r="D3748" s="116" t="s">
        <v>3289</v>
      </c>
      <c r="E3748" s="116" t="s">
        <v>2614</v>
      </c>
      <c r="F3748" s="116" t="s">
        <v>2669</v>
      </c>
      <c r="G3748" s="115" t="s">
        <v>3298</v>
      </c>
      <c r="H3748" s="118" t="s">
        <v>3291</v>
      </c>
      <c r="I3748" s="118" t="s">
        <v>2619</v>
      </c>
    </row>
    <row r="3749" spans="1:9" x14ac:dyDescent="0.2">
      <c r="A3749" s="117" t="s">
        <v>12243</v>
      </c>
      <c r="B3749" s="131" t="s">
        <v>12243</v>
      </c>
      <c r="C3749" s="117" t="s">
        <v>1305</v>
      </c>
      <c r="D3749" s="116" t="s">
        <v>12226</v>
      </c>
      <c r="E3749" s="116" t="s">
        <v>3116</v>
      </c>
      <c r="F3749" s="116" t="s">
        <v>2734</v>
      </c>
      <c r="G3749" s="115" t="s">
        <v>12242</v>
      </c>
      <c r="H3749" s="118" t="s">
        <v>12228</v>
      </c>
      <c r="I3749" s="118" t="s">
        <v>2619</v>
      </c>
    </row>
    <row r="3750" spans="1:9" x14ac:dyDescent="0.2">
      <c r="A3750" s="117" t="s">
        <v>13765</v>
      </c>
      <c r="B3750" s="131" t="s">
        <v>13765</v>
      </c>
      <c r="C3750" s="117" t="s">
        <v>1499</v>
      </c>
      <c r="D3750" s="116" t="s">
        <v>13764</v>
      </c>
      <c r="E3750" s="116" t="s">
        <v>2614</v>
      </c>
      <c r="F3750" s="116" t="s">
        <v>2615</v>
      </c>
      <c r="G3750" s="115" t="s">
        <v>648</v>
      </c>
      <c r="H3750" s="118" t="s">
        <v>13766</v>
      </c>
      <c r="I3750" s="118" t="s">
        <v>2619</v>
      </c>
    </row>
    <row r="3751" spans="1:9" x14ac:dyDescent="0.2">
      <c r="A3751" s="117" t="s">
        <v>13768</v>
      </c>
      <c r="B3751" s="131" t="s">
        <v>13768</v>
      </c>
      <c r="C3751" s="117" t="s">
        <v>1499</v>
      </c>
      <c r="D3751" s="116" t="s">
        <v>13764</v>
      </c>
      <c r="E3751" s="116" t="s">
        <v>2614</v>
      </c>
      <c r="F3751" s="116" t="s">
        <v>2620</v>
      </c>
      <c r="G3751" s="115" t="s">
        <v>13767</v>
      </c>
      <c r="H3751" s="118" t="s">
        <v>13766</v>
      </c>
      <c r="I3751" s="118" t="s">
        <v>2619</v>
      </c>
    </row>
    <row r="3752" spans="1:9" x14ac:dyDescent="0.2">
      <c r="A3752" s="117" t="s">
        <v>13770</v>
      </c>
      <c r="B3752" s="131" t="s">
        <v>13770</v>
      </c>
      <c r="C3752" s="117" t="s">
        <v>1499</v>
      </c>
      <c r="D3752" s="116" t="s">
        <v>13764</v>
      </c>
      <c r="E3752" s="116" t="s">
        <v>2614</v>
      </c>
      <c r="F3752" s="116" t="s">
        <v>2694</v>
      </c>
      <c r="G3752" s="115" t="s">
        <v>13769</v>
      </c>
      <c r="H3752" s="118" t="s">
        <v>13766</v>
      </c>
      <c r="I3752" s="118" t="s">
        <v>2619</v>
      </c>
    </row>
    <row r="3753" spans="1:9" x14ac:dyDescent="0.2">
      <c r="A3753" s="117" t="s">
        <v>13601</v>
      </c>
      <c r="B3753" s="131" t="s">
        <v>13601</v>
      </c>
      <c r="C3753" s="117" t="s">
        <v>1500</v>
      </c>
      <c r="D3753" s="116" t="s">
        <v>13597</v>
      </c>
      <c r="E3753" s="116" t="s">
        <v>3415</v>
      </c>
      <c r="F3753" s="116" t="s">
        <v>2716</v>
      </c>
      <c r="G3753" s="115" t="s">
        <v>13600</v>
      </c>
      <c r="H3753" s="118" t="s">
        <v>13599</v>
      </c>
      <c r="I3753" s="118" t="s">
        <v>2619</v>
      </c>
    </row>
    <row r="3754" spans="1:9" x14ac:dyDescent="0.2">
      <c r="A3754" s="117" t="s">
        <v>13598</v>
      </c>
      <c r="B3754" s="131" t="s">
        <v>13598</v>
      </c>
      <c r="C3754" s="117" t="s">
        <v>1500</v>
      </c>
      <c r="D3754" s="116" t="s">
        <v>13597</v>
      </c>
      <c r="E3754" s="116" t="s">
        <v>3415</v>
      </c>
      <c r="F3754" s="116" t="s">
        <v>2615</v>
      </c>
      <c r="G3754" s="115" t="s">
        <v>649</v>
      </c>
      <c r="H3754" s="118" t="s">
        <v>13599</v>
      </c>
      <c r="I3754" s="118" t="s">
        <v>2619</v>
      </c>
    </row>
    <row r="3755" spans="1:9" x14ac:dyDescent="0.2">
      <c r="A3755" s="117" t="s">
        <v>12795</v>
      </c>
      <c r="B3755" s="131" t="s">
        <v>12795</v>
      </c>
      <c r="C3755" s="117" t="s">
        <v>1433</v>
      </c>
      <c r="D3755" s="116" t="s">
        <v>12740</v>
      </c>
      <c r="E3755" s="116" t="s">
        <v>3150</v>
      </c>
      <c r="F3755" s="116" t="s">
        <v>3022</v>
      </c>
      <c r="G3755" s="115" t="s">
        <v>12794</v>
      </c>
      <c r="H3755" s="118" t="s">
        <v>12742</v>
      </c>
      <c r="I3755" s="118" t="s">
        <v>2619</v>
      </c>
    </row>
    <row r="3756" spans="1:9" x14ac:dyDescent="0.2">
      <c r="A3756" s="117" t="s">
        <v>14300</v>
      </c>
      <c r="B3756" s="131" t="s">
        <v>14300</v>
      </c>
      <c r="C3756" s="117" t="s">
        <v>1626</v>
      </c>
      <c r="D3756" s="116" t="s">
        <v>14280</v>
      </c>
      <c r="E3756" s="116" t="s">
        <v>2614</v>
      </c>
      <c r="F3756" s="116" t="s">
        <v>2716</v>
      </c>
      <c r="G3756" s="115" t="s">
        <v>14299</v>
      </c>
      <c r="H3756" s="118" t="s">
        <v>14282</v>
      </c>
      <c r="I3756" s="118" t="s">
        <v>2619</v>
      </c>
    </row>
    <row r="3757" spans="1:9" x14ac:dyDescent="0.2">
      <c r="A3757" s="117" t="s">
        <v>9058</v>
      </c>
      <c r="B3757" s="131" t="s">
        <v>9058</v>
      </c>
      <c r="C3757" s="117" t="s">
        <v>1199</v>
      </c>
      <c r="D3757" s="116" t="s">
        <v>9031</v>
      </c>
      <c r="E3757" s="116" t="s">
        <v>2614</v>
      </c>
      <c r="F3757" s="116" t="s">
        <v>2734</v>
      </c>
      <c r="G3757" s="115" t="s">
        <v>9057</v>
      </c>
      <c r="H3757" s="118" t="s">
        <v>9059</v>
      </c>
      <c r="I3757" s="118" t="s">
        <v>2619</v>
      </c>
    </row>
    <row r="3758" spans="1:9" x14ac:dyDescent="0.2">
      <c r="A3758" s="117" t="s">
        <v>11414</v>
      </c>
      <c r="B3758" s="131" t="s">
        <v>11414</v>
      </c>
      <c r="C3758" s="117" t="s">
        <v>1646</v>
      </c>
      <c r="D3758" s="116" t="s">
        <v>11402</v>
      </c>
      <c r="E3758" s="116" t="s">
        <v>2614</v>
      </c>
      <c r="F3758" s="116" t="s">
        <v>2734</v>
      </c>
      <c r="G3758" s="115" t="s">
        <v>11413</v>
      </c>
      <c r="H3758" s="118" t="s">
        <v>11404</v>
      </c>
      <c r="I3758" s="118" t="s">
        <v>2619</v>
      </c>
    </row>
    <row r="3759" spans="1:9" x14ac:dyDescent="0.2">
      <c r="A3759" s="117" t="s">
        <v>11093</v>
      </c>
      <c r="B3759" s="131" t="s">
        <v>11093</v>
      </c>
      <c r="C3759" s="117" t="s">
        <v>1647</v>
      </c>
      <c r="D3759" s="116" t="s">
        <v>11077</v>
      </c>
      <c r="E3759" s="116" t="s">
        <v>2614</v>
      </c>
      <c r="F3759" s="116" t="s">
        <v>3470</v>
      </c>
      <c r="G3759" s="115" t="s">
        <v>11092</v>
      </c>
      <c r="H3759" s="118" t="s">
        <v>11094</v>
      </c>
      <c r="I3759" s="118" t="s">
        <v>2619</v>
      </c>
    </row>
    <row r="3760" spans="1:9" x14ac:dyDescent="0.2">
      <c r="A3760" s="117" t="s">
        <v>3397</v>
      </c>
      <c r="B3760" s="131" t="s">
        <v>3397</v>
      </c>
      <c r="C3760" s="117" t="s">
        <v>1662</v>
      </c>
      <c r="D3760" s="116" t="s">
        <v>3383</v>
      </c>
      <c r="E3760" s="116" t="s">
        <v>3116</v>
      </c>
      <c r="F3760" s="116" t="s">
        <v>2669</v>
      </c>
      <c r="G3760" s="115" t="s">
        <v>3396</v>
      </c>
      <c r="H3760" s="118" t="s">
        <v>3385</v>
      </c>
      <c r="I3760" s="118" t="s">
        <v>2619</v>
      </c>
    </row>
    <row r="3761" spans="1:9" x14ac:dyDescent="0.2">
      <c r="A3761" s="117" t="s">
        <v>3676</v>
      </c>
      <c r="B3761" s="131" t="s">
        <v>3676</v>
      </c>
      <c r="C3761" s="117" t="s">
        <v>1000</v>
      </c>
      <c r="D3761" s="116" t="s">
        <v>3652</v>
      </c>
      <c r="E3761" s="116" t="s">
        <v>3116</v>
      </c>
      <c r="F3761" s="116" t="s">
        <v>2674</v>
      </c>
      <c r="G3761" s="115" t="s">
        <v>3396</v>
      </c>
      <c r="H3761" s="118" t="s">
        <v>3677</v>
      </c>
      <c r="I3761" s="118" t="s">
        <v>2619</v>
      </c>
    </row>
    <row r="3762" spans="1:9" x14ac:dyDescent="0.2">
      <c r="A3762" s="117" t="s">
        <v>3581</v>
      </c>
      <c r="B3762" s="131" t="s">
        <v>3581</v>
      </c>
      <c r="C3762" s="117" t="s">
        <v>1532</v>
      </c>
      <c r="D3762" s="116" t="s">
        <v>3574</v>
      </c>
      <c r="E3762" s="116" t="s">
        <v>3116</v>
      </c>
      <c r="F3762" s="116" t="s">
        <v>3579</v>
      </c>
      <c r="G3762" s="115" t="s">
        <v>3580</v>
      </c>
      <c r="H3762" s="118" t="s">
        <v>3576</v>
      </c>
      <c r="I3762" s="118" t="s">
        <v>2619</v>
      </c>
    </row>
    <row r="3763" spans="1:9" x14ac:dyDescent="0.2">
      <c r="A3763" s="117" t="s">
        <v>11795</v>
      </c>
      <c r="B3763" s="131" t="s">
        <v>11795</v>
      </c>
      <c r="C3763" s="117" t="s">
        <v>1026</v>
      </c>
      <c r="D3763" s="116" t="s">
        <v>11771</v>
      </c>
      <c r="E3763" s="116" t="s">
        <v>3150</v>
      </c>
      <c r="F3763" s="116" t="s">
        <v>3186</v>
      </c>
      <c r="G3763" s="115" t="s">
        <v>11794</v>
      </c>
      <c r="H3763" s="118" t="s">
        <v>11796</v>
      </c>
      <c r="I3763" s="118" t="s">
        <v>2619</v>
      </c>
    </row>
    <row r="3764" spans="1:9" x14ac:dyDescent="0.2">
      <c r="A3764" s="117" t="s">
        <v>5342</v>
      </c>
      <c r="B3764" s="131" t="s">
        <v>5342</v>
      </c>
      <c r="C3764" s="117" t="s">
        <v>976</v>
      </c>
      <c r="D3764" s="116" t="s">
        <v>5318</v>
      </c>
      <c r="E3764" s="116" t="s">
        <v>2614</v>
      </c>
      <c r="F3764" s="116" t="s">
        <v>2680</v>
      </c>
      <c r="G3764" s="115" t="s">
        <v>5341</v>
      </c>
      <c r="H3764" s="118" t="s">
        <v>5323</v>
      </c>
      <c r="I3764" s="118" t="s">
        <v>2619</v>
      </c>
    </row>
    <row r="3765" spans="1:9" x14ac:dyDescent="0.2">
      <c r="A3765" s="117" t="s">
        <v>4447</v>
      </c>
      <c r="B3765" s="131" t="s">
        <v>4447</v>
      </c>
      <c r="C3765" s="117" t="s">
        <v>1200</v>
      </c>
      <c r="D3765" s="116" t="s">
        <v>4437</v>
      </c>
      <c r="E3765" s="116" t="s">
        <v>3415</v>
      </c>
      <c r="F3765" s="116" t="s">
        <v>2669</v>
      </c>
      <c r="G3765" s="115" t="s">
        <v>4446</v>
      </c>
      <c r="H3765" s="118" t="s">
        <v>4439</v>
      </c>
      <c r="I3765" s="118" t="s">
        <v>2619</v>
      </c>
    </row>
    <row r="3766" spans="1:9" x14ac:dyDescent="0.2">
      <c r="A3766" s="117" t="s">
        <v>5746</v>
      </c>
      <c r="B3766" s="131" t="s">
        <v>5746</v>
      </c>
      <c r="C3766" s="117" t="s">
        <v>1501</v>
      </c>
      <c r="D3766" s="116" t="s">
        <v>5745</v>
      </c>
      <c r="E3766" s="116" t="s">
        <v>2614</v>
      </c>
      <c r="F3766" s="116" t="s">
        <v>2615</v>
      </c>
      <c r="G3766" s="115" t="s">
        <v>650</v>
      </c>
      <c r="H3766" s="118" t="s">
        <v>5747</v>
      </c>
      <c r="I3766" s="118" t="s">
        <v>2619</v>
      </c>
    </row>
    <row r="3767" spans="1:9" x14ac:dyDescent="0.2">
      <c r="A3767" s="117" t="s">
        <v>7650</v>
      </c>
      <c r="B3767" s="131" t="s">
        <v>7650</v>
      </c>
      <c r="C3767" s="117" t="s">
        <v>992</v>
      </c>
      <c r="D3767" s="116" t="s">
        <v>6091</v>
      </c>
      <c r="E3767" s="116" t="s">
        <v>3150</v>
      </c>
      <c r="F3767" s="116" t="s">
        <v>7648</v>
      </c>
      <c r="G3767" s="115" t="s">
        <v>7649</v>
      </c>
      <c r="H3767" s="118" t="s">
        <v>6097</v>
      </c>
      <c r="I3767" s="118" t="s">
        <v>2619</v>
      </c>
    </row>
    <row r="3768" spans="1:9" x14ac:dyDescent="0.2">
      <c r="A3768" s="117" t="s">
        <v>5749</v>
      </c>
      <c r="B3768" s="131" t="s">
        <v>5749</v>
      </c>
      <c r="C3768" s="117" t="s">
        <v>1501</v>
      </c>
      <c r="D3768" s="116" t="s">
        <v>5745</v>
      </c>
      <c r="E3768" s="116" t="s">
        <v>2614</v>
      </c>
      <c r="F3768" s="116" t="s">
        <v>2620</v>
      </c>
      <c r="G3768" s="115" t="s">
        <v>5748</v>
      </c>
      <c r="H3768" s="118" t="s">
        <v>5747</v>
      </c>
      <c r="I3768" s="118" t="s">
        <v>2619</v>
      </c>
    </row>
    <row r="3769" spans="1:9" x14ac:dyDescent="0.2">
      <c r="A3769" s="117" t="s">
        <v>12612</v>
      </c>
      <c r="B3769" s="131" t="s">
        <v>12612</v>
      </c>
      <c r="C3769" s="117" t="s">
        <v>1502</v>
      </c>
      <c r="D3769" s="116" t="s">
        <v>12611</v>
      </c>
      <c r="E3769" s="116" t="s">
        <v>3116</v>
      </c>
      <c r="F3769" s="116" t="s">
        <v>2615</v>
      </c>
      <c r="G3769" s="115" t="s">
        <v>651</v>
      </c>
      <c r="H3769" s="118" t="s">
        <v>12613</v>
      </c>
      <c r="I3769" s="118" t="s">
        <v>2619</v>
      </c>
    </row>
    <row r="3770" spans="1:9" x14ac:dyDescent="0.2">
      <c r="A3770" s="117" t="s">
        <v>12566</v>
      </c>
      <c r="B3770" s="131" t="s">
        <v>12566</v>
      </c>
      <c r="C3770" s="117" t="s">
        <v>1503</v>
      </c>
      <c r="D3770" s="116" t="s">
        <v>12560</v>
      </c>
      <c r="E3770" s="116" t="s">
        <v>3091</v>
      </c>
      <c r="F3770" s="116" t="s">
        <v>3022</v>
      </c>
      <c r="G3770" s="115" t="s">
        <v>12565</v>
      </c>
      <c r="I3770" s="118" t="s">
        <v>2619</v>
      </c>
    </row>
    <row r="3771" spans="1:9" x14ac:dyDescent="0.2">
      <c r="A3771" s="117" t="s">
        <v>12615</v>
      </c>
      <c r="B3771" s="131" t="s">
        <v>12615</v>
      </c>
      <c r="C3771" s="117" t="s">
        <v>1502</v>
      </c>
      <c r="D3771" s="116" t="s">
        <v>12611</v>
      </c>
      <c r="E3771" s="116" t="s">
        <v>3116</v>
      </c>
      <c r="F3771" s="116" t="s">
        <v>2694</v>
      </c>
      <c r="G3771" s="115" t="s">
        <v>12614</v>
      </c>
      <c r="H3771" s="118" t="s">
        <v>12613</v>
      </c>
      <c r="I3771" s="118" t="s">
        <v>2619</v>
      </c>
    </row>
    <row r="3772" spans="1:9" x14ac:dyDescent="0.2">
      <c r="A3772" s="117" t="s">
        <v>12564</v>
      </c>
      <c r="B3772" s="131" t="s">
        <v>12564</v>
      </c>
      <c r="C3772" s="117" t="s">
        <v>1503</v>
      </c>
      <c r="D3772" s="116" t="s">
        <v>12560</v>
      </c>
      <c r="E3772" s="116" t="s">
        <v>3091</v>
      </c>
      <c r="F3772" s="116" t="s">
        <v>2620</v>
      </c>
      <c r="G3772" s="115" t="s">
        <v>12563</v>
      </c>
      <c r="H3772" s="118" t="s">
        <v>12562</v>
      </c>
      <c r="I3772" s="118" t="s">
        <v>2619</v>
      </c>
    </row>
    <row r="3773" spans="1:9" x14ac:dyDescent="0.2">
      <c r="A3773" s="117" t="s">
        <v>12561</v>
      </c>
      <c r="B3773" s="131" t="s">
        <v>12561</v>
      </c>
      <c r="C3773" s="117" t="s">
        <v>1503</v>
      </c>
      <c r="D3773" s="116" t="s">
        <v>12560</v>
      </c>
      <c r="E3773" s="116" t="s">
        <v>3091</v>
      </c>
      <c r="F3773" s="116" t="s">
        <v>2615</v>
      </c>
      <c r="G3773" s="115" t="s">
        <v>652</v>
      </c>
      <c r="H3773" s="118" t="s">
        <v>12562</v>
      </c>
      <c r="I3773" s="118" t="s">
        <v>2619</v>
      </c>
    </row>
    <row r="3774" spans="1:9" x14ac:dyDescent="0.2">
      <c r="A3774" s="117" t="s">
        <v>13345</v>
      </c>
      <c r="B3774" s="131" t="s">
        <v>13345</v>
      </c>
      <c r="C3774" s="117" t="s">
        <v>1504</v>
      </c>
      <c r="D3774" s="116" t="s">
        <v>13344</v>
      </c>
      <c r="E3774" s="116" t="s">
        <v>2614</v>
      </c>
      <c r="F3774" s="116" t="s">
        <v>2615</v>
      </c>
      <c r="G3774" s="115" t="s">
        <v>653</v>
      </c>
      <c r="H3774" s="118" t="s">
        <v>13346</v>
      </c>
      <c r="I3774" s="118" t="s">
        <v>2619</v>
      </c>
    </row>
    <row r="3775" spans="1:9" x14ac:dyDescent="0.2">
      <c r="A3775" s="117" t="s">
        <v>13356</v>
      </c>
      <c r="B3775" s="131" t="s">
        <v>13356</v>
      </c>
      <c r="C3775" s="117" t="s">
        <v>1504</v>
      </c>
      <c r="D3775" s="116" t="s">
        <v>13344</v>
      </c>
      <c r="E3775" s="116" t="s">
        <v>2614</v>
      </c>
      <c r="F3775" s="116" t="s">
        <v>2734</v>
      </c>
      <c r="G3775" s="115" t="s">
        <v>13355</v>
      </c>
      <c r="H3775" s="118" t="s">
        <v>13346</v>
      </c>
      <c r="I3775" s="118" t="s">
        <v>2619</v>
      </c>
    </row>
    <row r="3776" spans="1:9" x14ac:dyDescent="0.2">
      <c r="A3776" s="117" t="s">
        <v>13352</v>
      </c>
      <c r="B3776" s="131" t="s">
        <v>13352</v>
      </c>
      <c r="C3776" s="117" t="s">
        <v>1504</v>
      </c>
      <c r="D3776" s="116" t="s">
        <v>13344</v>
      </c>
      <c r="E3776" s="116" t="s">
        <v>2614</v>
      </c>
      <c r="F3776" s="116" t="s">
        <v>2641</v>
      </c>
      <c r="G3776" s="115" t="s">
        <v>13351</v>
      </c>
      <c r="H3776" s="118" t="s">
        <v>13346</v>
      </c>
      <c r="I3776" s="118" t="s">
        <v>2619</v>
      </c>
    </row>
    <row r="3777" spans="1:9" x14ac:dyDescent="0.2">
      <c r="A3777" s="117" t="s">
        <v>13348</v>
      </c>
      <c r="B3777" s="131" t="s">
        <v>13348</v>
      </c>
      <c r="C3777" s="117" t="s">
        <v>1504</v>
      </c>
      <c r="D3777" s="116" t="s">
        <v>13344</v>
      </c>
      <c r="E3777" s="116" t="s">
        <v>2614</v>
      </c>
      <c r="F3777" s="116" t="s">
        <v>2620</v>
      </c>
      <c r="G3777" s="115" t="s">
        <v>13347</v>
      </c>
      <c r="H3777" s="118" t="s">
        <v>13346</v>
      </c>
      <c r="I3777" s="118" t="s">
        <v>2619</v>
      </c>
    </row>
    <row r="3778" spans="1:9" x14ac:dyDescent="0.2">
      <c r="A3778" s="117" t="s">
        <v>13354</v>
      </c>
      <c r="B3778" s="131" t="s">
        <v>13354</v>
      </c>
      <c r="C3778" s="117" t="s">
        <v>1504</v>
      </c>
      <c r="D3778" s="116" t="s">
        <v>13344</v>
      </c>
      <c r="E3778" s="116" t="s">
        <v>2614</v>
      </c>
      <c r="F3778" s="116" t="s">
        <v>2669</v>
      </c>
      <c r="G3778" s="115" t="s">
        <v>13353</v>
      </c>
      <c r="H3778" s="118" t="s">
        <v>13346</v>
      </c>
      <c r="I3778" s="118" t="s">
        <v>2619</v>
      </c>
    </row>
    <row r="3779" spans="1:9" x14ac:dyDescent="0.2">
      <c r="A3779" s="117" t="s">
        <v>13350</v>
      </c>
      <c r="B3779" s="131" t="s">
        <v>13350</v>
      </c>
      <c r="C3779" s="117" t="s">
        <v>1504</v>
      </c>
      <c r="D3779" s="116" t="s">
        <v>13344</v>
      </c>
      <c r="E3779" s="116" t="s">
        <v>2614</v>
      </c>
      <c r="F3779" s="116" t="s">
        <v>2694</v>
      </c>
      <c r="G3779" s="115" t="s">
        <v>13349</v>
      </c>
      <c r="H3779" s="118" t="s">
        <v>13346</v>
      </c>
      <c r="I3779" s="118" t="s">
        <v>2619</v>
      </c>
    </row>
    <row r="3780" spans="1:9" x14ac:dyDescent="0.2">
      <c r="A3780" s="117" t="s">
        <v>3100</v>
      </c>
      <c r="B3780" s="131" t="s">
        <v>3100</v>
      </c>
      <c r="C3780" s="117" t="s">
        <v>1160</v>
      </c>
      <c r="D3780" s="116" t="s">
        <v>3084</v>
      </c>
      <c r="E3780" s="116" t="s">
        <v>2660</v>
      </c>
      <c r="F3780" s="116" t="s">
        <v>2644</v>
      </c>
      <c r="G3780" s="115" t="s">
        <v>3099</v>
      </c>
      <c r="H3780" s="118" t="s">
        <v>3086</v>
      </c>
      <c r="I3780" s="118" t="s">
        <v>2619</v>
      </c>
    </row>
    <row r="3781" spans="1:9" x14ac:dyDescent="0.2">
      <c r="A3781" s="117" t="s">
        <v>12679</v>
      </c>
      <c r="B3781" s="131" t="s">
        <v>12679</v>
      </c>
      <c r="C3781" s="117" t="s">
        <v>1505</v>
      </c>
      <c r="D3781" s="116" t="s">
        <v>12678</v>
      </c>
      <c r="E3781" s="116" t="s">
        <v>3415</v>
      </c>
      <c r="F3781" s="116" t="s">
        <v>2615</v>
      </c>
      <c r="G3781" s="115" t="s">
        <v>654</v>
      </c>
      <c r="H3781" s="118" t="s">
        <v>12680</v>
      </c>
      <c r="I3781" s="118" t="s">
        <v>2619</v>
      </c>
    </row>
    <row r="3782" spans="1:9" x14ac:dyDescent="0.2">
      <c r="A3782" s="117" t="s">
        <v>12682</v>
      </c>
      <c r="B3782" s="131" t="s">
        <v>12682</v>
      </c>
      <c r="C3782" s="117" t="s">
        <v>1505</v>
      </c>
      <c r="D3782" s="116" t="s">
        <v>12678</v>
      </c>
      <c r="E3782" s="116" t="s">
        <v>3415</v>
      </c>
      <c r="F3782" s="116" t="s">
        <v>3470</v>
      </c>
      <c r="G3782" s="115" t="s">
        <v>12681</v>
      </c>
      <c r="H3782" s="118" t="s">
        <v>12680</v>
      </c>
      <c r="I3782" s="118" t="s">
        <v>2619</v>
      </c>
    </row>
    <row r="3783" spans="1:9" x14ac:dyDescent="0.2">
      <c r="A3783" s="117" t="s">
        <v>12704</v>
      </c>
      <c r="B3783" s="131" t="s">
        <v>12704</v>
      </c>
      <c r="C3783" s="117" t="s">
        <v>1506</v>
      </c>
      <c r="D3783" s="116" t="s">
        <v>12700</v>
      </c>
      <c r="E3783" s="116" t="s">
        <v>3091</v>
      </c>
      <c r="F3783" s="116" t="s">
        <v>2620</v>
      </c>
      <c r="G3783" s="115" t="s">
        <v>12703</v>
      </c>
      <c r="H3783" s="118" t="s">
        <v>12702</v>
      </c>
      <c r="I3783" s="118" t="s">
        <v>2619</v>
      </c>
    </row>
    <row r="3784" spans="1:9" x14ac:dyDescent="0.2">
      <c r="A3784" s="117" t="s">
        <v>12701</v>
      </c>
      <c r="B3784" s="131" t="s">
        <v>12701</v>
      </c>
      <c r="C3784" s="117" t="s">
        <v>1506</v>
      </c>
      <c r="D3784" s="116" t="s">
        <v>12700</v>
      </c>
      <c r="E3784" s="116" t="s">
        <v>3091</v>
      </c>
      <c r="F3784" s="116" t="s">
        <v>2615</v>
      </c>
      <c r="G3784" s="115" t="s">
        <v>655</v>
      </c>
      <c r="H3784" s="118" t="s">
        <v>12702</v>
      </c>
      <c r="I3784" s="118" t="s">
        <v>2619</v>
      </c>
    </row>
    <row r="3785" spans="1:9" x14ac:dyDescent="0.2">
      <c r="A3785" s="117" t="s">
        <v>13001</v>
      </c>
      <c r="B3785" s="131" t="s">
        <v>13001</v>
      </c>
      <c r="C3785" s="117" t="s">
        <v>1507</v>
      </c>
      <c r="D3785" s="116" t="s">
        <v>12981</v>
      </c>
      <c r="E3785" s="116" t="s">
        <v>3150</v>
      </c>
      <c r="F3785" s="116" t="s">
        <v>3375</v>
      </c>
      <c r="G3785" s="115" t="s">
        <v>13000</v>
      </c>
      <c r="H3785" s="118" t="s">
        <v>12986</v>
      </c>
      <c r="I3785" s="118" t="s">
        <v>2619</v>
      </c>
    </row>
    <row r="3786" spans="1:9" x14ac:dyDescent="0.2">
      <c r="A3786" s="117" t="s">
        <v>12985</v>
      </c>
      <c r="B3786" s="131" t="s">
        <v>12985</v>
      </c>
      <c r="C3786" s="117" t="s">
        <v>1507</v>
      </c>
      <c r="D3786" s="116" t="s">
        <v>12981</v>
      </c>
      <c r="E3786" s="116" t="s">
        <v>3150</v>
      </c>
      <c r="F3786" s="116" t="s">
        <v>2620</v>
      </c>
      <c r="G3786" s="115" t="s">
        <v>12984</v>
      </c>
      <c r="H3786" s="118" t="s">
        <v>12986</v>
      </c>
      <c r="I3786" s="118" t="s">
        <v>2619</v>
      </c>
    </row>
    <row r="3787" spans="1:9" x14ac:dyDescent="0.2">
      <c r="A3787" s="117" t="s">
        <v>12982</v>
      </c>
      <c r="B3787" s="131" t="s">
        <v>12982</v>
      </c>
      <c r="C3787" s="117" t="s">
        <v>1507</v>
      </c>
      <c r="D3787" s="116" t="s">
        <v>12981</v>
      </c>
      <c r="E3787" s="116" t="s">
        <v>3150</v>
      </c>
      <c r="F3787" s="116" t="s">
        <v>2615</v>
      </c>
      <c r="G3787" s="115" t="s">
        <v>656</v>
      </c>
      <c r="H3787" s="118" t="s">
        <v>12983</v>
      </c>
      <c r="I3787" s="118" t="s">
        <v>2619</v>
      </c>
    </row>
    <row r="3788" spans="1:9" x14ac:dyDescent="0.2">
      <c r="A3788" s="117" t="s">
        <v>13972</v>
      </c>
      <c r="B3788" s="131" t="s">
        <v>13972</v>
      </c>
      <c r="C3788" s="117" t="s">
        <v>1508</v>
      </c>
      <c r="D3788" s="116" t="s">
        <v>13968</v>
      </c>
      <c r="E3788" s="116" t="s">
        <v>3415</v>
      </c>
      <c r="F3788" s="116" t="s">
        <v>2716</v>
      </c>
      <c r="G3788" s="115" t="s">
        <v>13971</v>
      </c>
      <c r="H3788" s="118" t="s">
        <v>13970</v>
      </c>
      <c r="I3788" s="118" t="s">
        <v>2619</v>
      </c>
    </row>
    <row r="3789" spans="1:9" x14ac:dyDescent="0.2">
      <c r="A3789" s="117" t="s">
        <v>13969</v>
      </c>
      <c r="B3789" s="131" t="s">
        <v>13969</v>
      </c>
      <c r="C3789" s="117" t="s">
        <v>1508</v>
      </c>
      <c r="D3789" s="116" t="s">
        <v>13968</v>
      </c>
      <c r="E3789" s="116" t="s">
        <v>3415</v>
      </c>
      <c r="F3789" s="116" t="s">
        <v>2615</v>
      </c>
      <c r="G3789" s="115" t="s">
        <v>657</v>
      </c>
      <c r="H3789" s="118" t="s">
        <v>13970</v>
      </c>
      <c r="I3789" s="118" t="s">
        <v>2619</v>
      </c>
    </row>
    <row r="3790" spans="1:9" x14ac:dyDescent="0.2">
      <c r="A3790" s="117" t="s">
        <v>3156</v>
      </c>
      <c r="B3790" s="131" t="s">
        <v>3156</v>
      </c>
      <c r="C3790" s="117" t="s">
        <v>1509</v>
      </c>
      <c r="D3790" s="116" t="s">
        <v>3149</v>
      </c>
      <c r="E3790" s="116" t="s">
        <v>3150</v>
      </c>
      <c r="F3790" s="116" t="s">
        <v>2722</v>
      </c>
      <c r="G3790" s="115" t="s">
        <v>3155</v>
      </c>
      <c r="H3790" s="118" t="s">
        <v>3152</v>
      </c>
      <c r="I3790" s="118" t="s">
        <v>2619</v>
      </c>
    </row>
    <row r="3791" spans="1:9" x14ac:dyDescent="0.2">
      <c r="A3791" s="117" t="s">
        <v>3263</v>
      </c>
      <c r="B3791" s="131" t="s">
        <v>3263</v>
      </c>
      <c r="C3791" s="117" t="s">
        <v>1509</v>
      </c>
      <c r="D3791" s="116" t="s">
        <v>3149</v>
      </c>
      <c r="E3791" s="116" t="s">
        <v>3150</v>
      </c>
      <c r="F3791" s="116" t="s">
        <v>3261</v>
      </c>
      <c r="G3791" s="115" t="s">
        <v>3262</v>
      </c>
      <c r="H3791" s="118" t="s">
        <v>3152</v>
      </c>
      <c r="I3791" s="118" t="s">
        <v>2619</v>
      </c>
    </row>
    <row r="3792" spans="1:9" x14ac:dyDescent="0.2">
      <c r="A3792" s="117" t="s">
        <v>3151</v>
      </c>
      <c r="B3792" s="131" t="s">
        <v>3151</v>
      </c>
      <c r="C3792" s="117" t="s">
        <v>1509</v>
      </c>
      <c r="D3792" s="116" t="s">
        <v>3149</v>
      </c>
      <c r="E3792" s="116" t="s">
        <v>3150</v>
      </c>
      <c r="F3792" s="116" t="s">
        <v>2615</v>
      </c>
      <c r="G3792" s="115" t="s">
        <v>658</v>
      </c>
      <c r="H3792" s="118" t="s">
        <v>3152</v>
      </c>
      <c r="I3792" s="118" t="s">
        <v>2619</v>
      </c>
    </row>
    <row r="3793" spans="1:9" x14ac:dyDescent="0.2">
      <c r="A3793" s="117" t="s">
        <v>11174</v>
      </c>
      <c r="B3793" s="131" t="s">
        <v>11174</v>
      </c>
      <c r="C3793" s="117" t="s">
        <v>1258</v>
      </c>
      <c r="D3793" s="116" t="s">
        <v>11164</v>
      </c>
      <c r="E3793" s="116" t="s">
        <v>3415</v>
      </c>
      <c r="F3793" s="116" t="s">
        <v>2653</v>
      </c>
      <c r="G3793" s="115" t="s">
        <v>11173</v>
      </c>
      <c r="H3793" s="118" t="s">
        <v>11168</v>
      </c>
      <c r="I3793" s="118" t="s">
        <v>2619</v>
      </c>
    </row>
    <row r="3794" spans="1:9" x14ac:dyDescent="0.2">
      <c r="A3794" s="117" t="s">
        <v>13031</v>
      </c>
      <c r="B3794" s="131" t="s">
        <v>13031</v>
      </c>
      <c r="C3794" s="117" t="s">
        <v>1510</v>
      </c>
      <c r="D3794" s="116" t="s">
        <v>13030</v>
      </c>
      <c r="E3794" s="116" t="s">
        <v>2614</v>
      </c>
      <c r="F3794" s="116" t="s">
        <v>2615</v>
      </c>
      <c r="G3794" s="115" t="s">
        <v>659</v>
      </c>
      <c r="H3794" s="118" t="s">
        <v>13032</v>
      </c>
      <c r="I3794" s="118" t="s">
        <v>2619</v>
      </c>
    </row>
    <row r="3795" spans="1:9" x14ac:dyDescent="0.2">
      <c r="A3795" s="117" t="s">
        <v>13034</v>
      </c>
      <c r="B3795" s="131" t="s">
        <v>13034</v>
      </c>
      <c r="C3795" s="117" t="s">
        <v>1510</v>
      </c>
      <c r="D3795" s="116" t="s">
        <v>13030</v>
      </c>
      <c r="E3795" s="116" t="s">
        <v>2614</v>
      </c>
      <c r="F3795" s="116" t="s">
        <v>2620</v>
      </c>
      <c r="G3795" s="115" t="s">
        <v>13033</v>
      </c>
      <c r="H3795" s="118" t="s">
        <v>13032</v>
      </c>
      <c r="I3795" s="118" t="s">
        <v>2619</v>
      </c>
    </row>
    <row r="3796" spans="1:9" x14ac:dyDescent="0.2">
      <c r="A3796" s="117" t="s">
        <v>13036</v>
      </c>
      <c r="B3796" s="131" t="s">
        <v>13036</v>
      </c>
      <c r="C3796" s="117" t="s">
        <v>1510</v>
      </c>
      <c r="D3796" s="116" t="s">
        <v>13030</v>
      </c>
      <c r="E3796" s="116" t="s">
        <v>2614</v>
      </c>
      <c r="F3796" s="116" t="s">
        <v>2694</v>
      </c>
      <c r="G3796" s="115" t="s">
        <v>13035</v>
      </c>
      <c r="H3796" s="118" t="s">
        <v>13032</v>
      </c>
      <c r="I3796" s="118" t="s">
        <v>2619</v>
      </c>
    </row>
    <row r="3797" spans="1:9" x14ac:dyDescent="0.2">
      <c r="A3797" s="117" t="s">
        <v>3146</v>
      </c>
      <c r="B3797" s="131" t="s">
        <v>3146</v>
      </c>
      <c r="C3797" s="117" t="s">
        <v>1511</v>
      </c>
      <c r="D3797" s="116" t="s">
        <v>3140</v>
      </c>
      <c r="E3797" s="116" t="s">
        <v>3116</v>
      </c>
      <c r="F3797" s="116" t="s">
        <v>2716</v>
      </c>
      <c r="G3797" s="115" t="s">
        <v>3145</v>
      </c>
      <c r="H3797" s="118" t="s">
        <v>3142</v>
      </c>
      <c r="I3797" s="118" t="s">
        <v>2619</v>
      </c>
    </row>
    <row r="3798" spans="1:9" x14ac:dyDescent="0.2">
      <c r="A3798" s="117" t="s">
        <v>3141</v>
      </c>
      <c r="B3798" s="131" t="s">
        <v>3141</v>
      </c>
      <c r="C3798" s="117" t="s">
        <v>1511</v>
      </c>
      <c r="D3798" s="116" t="s">
        <v>3140</v>
      </c>
      <c r="E3798" s="116" t="s">
        <v>3116</v>
      </c>
      <c r="F3798" s="116" t="s">
        <v>2615</v>
      </c>
      <c r="G3798" s="115" t="s">
        <v>660</v>
      </c>
      <c r="H3798" s="118" t="s">
        <v>3142</v>
      </c>
      <c r="I3798" s="118" t="s">
        <v>2619</v>
      </c>
    </row>
    <row r="3799" spans="1:9" x14ac:dyDescent="0.2">
      <c r="A3799" s="117" t="s">
        <v>7351</v>
      </c>
      <c r="B3799" s="131" t="s">
        <v>7351</v>
      </c>
      <c r="C3799" s="117" t="s">
        <v>992</v>
      </c>
      <c r="D3799" s="116" t="s">
        <v>6091</v>
      </c>
      <c r="E3799" s="116" t="s">
        <v>3150</v>
      </c>
      <c r="F3799" s="116" t="s">
        <v>7349</v>
      </c>
      <c r="G3799" s="115" t="s">
        <v>7350</v>
      </c>
      <c r="H3799" s="118" t="s">
        <v>6097</v>
      </c>
      <c r="I3799" s="118" t="s">
        <v>2619</v>
      </c>
    </row>
    <row r="3800" spans="1:9" x14ac:dyDescent="0.2">
      <c r="A3800" s="117" t="s">
        <v>12459</v>
      </c>
      <c r="B3800" s="131" t="s">
        <v>12459</v>
      </c>
      <c r="C3800" s="117" t="s">
        <v>1645</v>
      </c>
      <c r="D3800" s="116" t="s">
        <v>12450</v>
      </c>
      <c r="E3800" s="116" t="s">
        <v>2614</v>
      </c>
      <c r="F3800" s="116" t="s">
        <v>2669</v>
      </c>
      <c r="G3800" s="115" t="s">
        <v>7350</v>
      </c>
      <c r="H3800" s="118" t="s">
        <v>12452</v>
      </c>
      <c r="I3800" s="118" t="s">
        <v>2619</v>
      </c>
    </row>
    <row r="3801" spans="1:9" x14ac:dyDescent="0.2">
      <c r="A3801" s="117" t="s">
        <v>12757</v>
      </c>
      <c r="B3801" s="131" t="s">
        <v>12757</v>
      </c>
      <c r="C3801" s="117" t="s">
        <v>1433</v>
      </c>
      <c r="D3801" s="116" t="s">
        <v>12740</v>
      </c>
      <c r="E3801" s="116" t="s">
        <v>3150</v>
      </c>
      <c r="F3801" s="116" t="s">
        <v>2638</v>
      </c>
      <c r="G3801" s="115" t="s">
        <v>12756</v>
      </c>
      <c r="H3801" s="118" t="s">
        <v>12742</v>
      </c>
      <c r="I3801" s="118" t="s">
        <v>2619</v>
      </c>
    </row>
    <row r="3802" spans="1:9" x14ac:dyDescent="0.2">
      <c r="A3802" s="117" t="s">
        <v>3233</v>
      </c>
      <c r="B3802" s="131" t="s">
        <v>3233</v>
      </c>
      <c r="C3802" s="117" t="s">
        <v>1509</v>
      </c>
      <c r="D3802" s="116" t="s">
        <v>3149</v>
      </c>
      <c r="E3802" s="116" t="s">
        <v>3150</v>
      </c>
      <c r="F3802" s="116" t="s">
        <v>3231</v>
      </c>
      <c r="G3802" s="115" t="s">
        <v>3232</v>
      </c>
      <c r="H3802" s="118" t="s">
        <v>3152</v>
      </c>
      <c r="I3802" s="118" t="s">
        <v>2619</v>
      </c>
    </row>
    <row r="3803" spans="1:9" x14ac:dyDescent="0.2">
      <c r="A3803" s="117" t="s">
        <v>3951</v>
      </c>
      <c r="B3803" s="131" t="s">
        <v>3951</v>
      </c>
      <c r="C3803" s="117" t="s">
        <v>1607</v>
      </c>
      <c r="D3803" s="116" t="s">
        <v>3938</v>
      </c>
      <c r="E3803" s="116" t="s">
        <v>3091</v>
      </c>
      <c r="F3803" s="116" t="s">
        <v>2702</v>
      </c>
      <c r="G3803" s="115" t="s">
        <v>3950</v>
      </c>
      <c r="H3803" s="118" t="s">
        <v>3940</v>
      </c>
      <c r="I3803" s="118" t="s">
        <v>2619</v>
      </c>
    </row>
    <row r="3804" spans="1:9" x14ac:dyDescent="0.2">
      <c r="A3804" s="117" t="s">
        <v>5893</v>
      </c>
      <c r="B3804" s="131" t="s">
        <v>5893</v>
      </c>
      <c r="C3804" s="117" t="s">
        <v>1512</v>
      </c>
      <c r="D3804" s="116" t="s">
        <v>5892</v>
      </c>
      <c r="E3804" s="116" t="s">
        <v>3116</v>
      </c>
      <c r="F3804" s="116" t="s">
        <v>2615</v>
      </c>
      <c r="G3804" s="115" t="s">
        <v>661</v>
      </c>
      <c r="H3804" s="118" t="s">
        <v>5894</v>
      </c>
      <c r="I3804" s="118" t="s">
        <v>2619</v>
      </c>
    </row>
    <row r="3805" spans="1:9" x14ac:dyDescent="0.2">
      <c r="A3805" s="117" t="s">
        <v>5896</v>
      </c>
      <c r="B3805" s="131" t="s">
        <v>5896</v>
      </c>
      <c r="C3805" s="117" t="s">
        <v>1512</v>
      </c>
      <c r="D3805" s="116" t="s">
        <v>5892</v>
      </c>
      <c r="E3805" s="116" t="s">
        <v>3116</v>
      </c>
      <c r="F3805" s="116" t="s">
        <v>2716</v>
      </c>
      <c r="G3805" s="115" t="s">
        <v>5895</v>
      </c>
      <c r="H3805" s="118" t="s">
        <v>5894</v>
      </c>
      <c r="I3805" s="118" t="s">
        <v>2619</v>
      </c>
    </row>
    <row r="3806" spans="1:9" x14ac:dyDescent="0.2">
      <c r="A3806" s="117" t="s">
        <v>14286</v>
      </c>
      <c r="B3806" s="131" t="s">
        <v>14286</v>
      </c>
      <c r="C3806" s="117" t="s">
        <v>1626</v>
      </c>
      <c r="D3806" s="116" t="s">
        <v>14280</v>
      </c>
      <c r="E3806" s="116" t="s">
        <v>2614</v>
      </c>
      <c r="F3806" s="116" t="s">
        <v>3952</v>
      </c>
      <c r="G3806" s="115" t="s">
        <v>14285</v>
      </c>
      <c r="H3806" s="118" t="s">
        <v>14287</v>
      </c>
      <c r="I3806" s="118" t="s">
        <v>2619</v>
      </c>
    </row>
    <row r="3807" spans="1:9" x14ac:dyDescent="0.2">
      <c r="A3807" s="117" t="s">
        <v>3571</v>
      </c>
      <c r="B3807" s="131" t="s">
        <v>3571</v>
      </c>
      <c r="C3807" s="117" t="s">
        <v>1669</v>
      </c>
      <c r="D3807" s="116" t="s">
        <v>3559</v>
      </c>
      <c r="E3807" s="116" t="s">
        <v>3415</v>
      </c>
      <c r="F3807" s="116" t="s">
        <v>2653</v>
      </c>
      <c r="G3807" s="115" t="s">
        <v>3570</v>
      </c>
      <c r="H3807" s="118" t="s">
        <v>3561</v>
      </c>
      <c r="I3807" s="118" t="s">
        <v>2619</v>
      </c>
    </row>
    <row r="3808" spans="1:9" x14ac:dyDescent="0.2">
      <c r="A3808" s="117" t="s">
        <v>10292</v>
      </c>
      <c r="B3808" s="131" t="s">
        <v>10292</v>
      </c>
      <c r="C3808" s="117" t="s">
        <v>1537</v>
      </c>
      <c r="D3808" s="116" t="s">
        <v>10191</v>
      </c>
      <c r="E3808" s="116" t="s">
        <v>2660</v>
      </c>
      <c r="F3808" s="116" t="s">
        <v>3636</v>
      </c>
      <c r="G3808" s="115" t="s">
        <v>10291</v>
      </c>
      <c r="H3808" s="118" t="s">
        <v>10293</v>
      </c>
      <c r="I3808" s="118" t="s">
        <v>2619</v>
      </c>
    </row>
    <row r="3809" spans="1:9" x14ac:dyDescent="0.2">
      <c r="A3809" s="117" t="s">
        <v>11182</v>
      </c>
      <c r="B3809" s="131" t="s">
        <v>11182</v>
      </c>
      <c r="C3809" s="117" t="s">
        <v>1513</v>
      </c>
      <c r="D3809" s="116" t="s">
        <v>11178</v>
      </c>
      <c r="E3809" s="116" t="s">
        <v>3415</v>
      </c>
      <c r="F3809" s="116" t="s">
        <v>2716</v>
      </c>
      <c r="G3809" s="115" t="s">
        <v>11181</v>
      </c>
      <c r="H3809" s="118" t="s">
        <v>11180</v>
      </c>
      <c r="I3809" s="118" t="s">
        <v>2619</v>
      </c>
    </row>
    <row r="3810" spans="1:9" x14ac:dyDescent="0.2">
      <c r="A3810" s="117" t="s">
        <v>11179</v>
      </c>
      <c r="B3810" s="131" t="s">
        <v>11179</v>
      </c>
      <c r="C3810" s="117" t="s">
        <v>1513</v>
      </c>
      <c r="D3810" s="116" t="s">
        <v>11178</v>
      </c>
      <c r="E3810" s="116" t="s">
        <v>3415</v>
      </c>
      <c r="F3810" s="116" t="s">
        <v>2615</v>
      </c>
      <c r="G3810" s="115" t="s">
        <v>662</v>
      </c>
      <c r="H3810" s="118" t="s">
        <v>11180</v>
      </c>
      <c r="I3810" s="118" t="s">
        <v>2619</v>
      </c>
    </row>
    <row r="3811" spans="1:9" x14ac:dyDescent="0.2">
      <c r="A3811" s="117" t="s">
        <v>8281</v>
      </c>
      <c r="B3811" s="131" t="s">
        <v>8281</v>
      </c>
      <c r="C3811" s="117" t="s">
        <v>1514</v>
      </c>
      <c r="D3811" s="116" t="s">
        <v>8280</v>
      </c>
      <c r="E3811" s="116" t="s">
        <v>3116</v>
      </c>
      <c r="F3811" s="116" t="s">
        <v>2615</v>
      </c>
      <c r="G3811" s="115" t="s">
        <v>663</v>
      </c>
      <c r="H3811" s="118" t="s">
        <v>8282</v>
      </c>
      <c r="I3811" s="118" t="s">
        <v>2619</v>
      </c>
    </row>
    <row r="3812" spans="1:9" x14ac:dyDescent="0.2">
      <c r="A3812" s="117" t="s">
        <v>3274</v>
      </c>
      <c r="B3812" s="131" t="s">
        <v>3274</v>
      </c>
      <c r="C3812" s="117" t="s">
        <v>1509</v>
      </c>
      <c r="D3812" s="116" t="s">
        <v>3149</v>
      </c>
      <c r="E3812" s="116" t="s">
        <v>3150</v>
      </c>
      <c r="F3812" s="116" t="s">
        <v>3272</v>
      </c>
      <c r="G3812" s="115" t="s">
        <v>3273</v>
      </c>
      <c r="H3812" s="118" t="s">
        <v>3152</v>
      </c>
      <c r="I3812" s="118" t="s">
        <v>2619</v>
      </c>
    </row>
    <row r="3813" spans="1:9" x14ac:dyDescent="0.2">
      <c r="A3813" s="117" t="s">
        <v>4105</v>
      </c>
      <c r="B3813" s="131" t="s">
        <v>4105</v>
      </c>
      <c r="C3813" s="117" t="s">
        <v>1302</v>
      </c>
      <c r="D3813" s="116" t="s">
        <v>4089</v>
      </c>
      <c r="E3813" s="116" t="s">
        <v>3415</v>
      </c>
      <c r="F3813" s="116" t="s">
        <v>2644</v>
      </c>
      <c r="G3813" s="115" t="s">
        <v>4104</v>
      </c>
      <c r="H3813" s="118" t="s">
        <v>4091</v>
      </c>
      <c r="I3813" s="118" t="s">
        <v>2619</v>
      </c>
    </row>
    <row r="3814" spans="1:9" x14ac:dyDescent="0.2">
      <c r="A3814" s="117" t="s">
        <v>4793</v>
      </c>
      <c r="B3814" s="131" t="s">
        <v>4793</v>
      </c>
      <c r="C3814" s="117" t="s">
        <v>1039</v>
      </c>
      <c r="D3814" s="116" t="s">
        <v>4776</v>
      </c>
      <c r="E3814" s="116" t="s">
        <v>3415</v>
      </c>
      <c r="F3814" s="116" t="s">
        <v>2734</v>
      </c>
      <c r="G3814" s="115" t="s">
        <v>4104</v>
      </c>
      <c r="H3814" s="118" t="s">
        <v>4794</v>
      </c>
      <c r="I3814" s="118" t="s">
        <v>2619</v>
      </c>
    </row>
    <row r="3815" spans="1:9" x14ac:dyDescent="0.2">
      <c r="A3815" s="117" t="s">
        <v>5024</v>
      </c>
      <c r="B3815" s="131" t="s">
        <v>5024</v>
      </c>
      <c r="C3815" s="117" t="s">
        <v>983</v>
      </c>
      <c r="D3815" s="116" t="s">
        <v>5016</v>
      </c>
      <c r="E3815" s="116" t="s">
        <v>3415</v>
      </c>
      <c r="F3815" s="116" t="s">
        <v>2623</v>
      </c>
      <c r="G3815" s="115" t="s">
        <v>4104</v>
      </c>
      <c r="H3815" s="118" t="s">
        <v>5023</v>
      </c>
      <c r="I3815" s="118" t="s">
        <v>2619</v>
      </c>
    </row>
    <row r="3816" spans="1:9" x14ac:dyDescent="0.2">
      <c r="A3816" s="117" t="s">
        <v>12970</v>
      </c>
      <c r="B3816" s="131" t="s">
        <v>12970</v>
      </c>
      <c r="C3816" s="117" t="s">
        <v>1327</v>
      </c>
      <c r="D3816" s="116" t="s">
        <v>12951</v>
      </c>
      <c r="E3816" s="116" t="s">
        <v>2660</v>
      </c>
      <c r="F3816" s="116" t="s">
        <v>3789</v>
      </c>
      <c r="G3816" s="115" t="s">
        <v>4104</v>
      </c>
      <c r="H3816" s="118" t="s">
        <v>12953</v>
      </c>
      <c r="I3816" s="118" t="s">
        <v>2619</v>
      </c>
    </row>
    <row r="3817" spans="1:9" x14ac:dyDescent="0.2">
      <c r="A3817" s="117" t="s">
        <v>13180</v>
      </c>
      <c r="B3817" s="131" t="s">
        <v>13180</v>
      </c>
      <c r="C3817" s="117" t="s">
        <v>891</v>
      </c>
      <c r="D3817" s="116" t="s">
        <v>13168</v>
      </c>
      <c r="E3817" s="116" t="s">
        <v>3415</v>
      </c>
      <c r="F3817" s="116" t="s">
        <v>2674</v>
      </c>
      <c r="G3817" s="115" t="s">
        <v>4104</v>
      </c>
      <c r="H3817" s="118" t="s">
        <v>13170</v>
      </c>
      <c r="I3817" s="118" t="s">
        <v>2619</v>
      </c>
    </row>
    <row r="3818" spans="1:9" x14ac:dyDescent="0.2">
      <c r="A3818" s="117" t="s">
        <v>6163</v>
      </c>
      <c r="B3818" s="131" t="s">
        <v>6163</v>
      </c>
      <c r="C3818" s="117" t="s">
        <v>992</v>
      </c>
      <c r="D3818" s="116" t="s">
        <v>6091</v>
      </c>
      <c r="E3818" s="116" t="s">
        <v>3150</v>
      </c>
      <c r="F3818" s="116" t="s">
        <v>6161</v>
      </c>
      <c r="G3818" s="115" t="s">
        <v>6162</v>
      </c>
      <c r="H3818" s="118" t="s">
        <v>6164</v>
      </c>
      <c r="I3818" s="118" t="s">
        <v>2619</v>
      </c>
    </row>
    <row r="3819" spans="1:9" x14ac:dyDescent="0.2">
      <c r="A3819" s="117" t="s">
        <v>4780</v>
      </c>
      <c r="B3819" s="131" t="s">
        <v>4780</v>
      </c>
      <c r="C3819" s="117" t="s">
        <v>1039</v>
      </c>
      <c r="D3819" s="116" t="s">
        <v>4776</v>
      </c>
      <c r="E3819" s="116" t="s">
        <v>3415</v>
      </c>
      <c r="F3819" s="116" t="s">
        <v>2694</v>
      </c>
      <c r="G3819" s="115" t="s">
        <v>4779</v>
      </c>
      <c r="H3819" s="118" t="s">
        <v>4781</v>
      </c>
      <c r="I3819" s="118" t="s">
        <v>2619</v>
      </c>
    </row>
    <row r="3820" spans="1:9" x14ac:dyDescent="0.2">
      <c r="A3820" s="117" t="s">
        <v>4076</v>
      </c>
      <c r="B3820" s="131" t="s">
        <v>4076</v>
      </c>
      <c r="C3820" s="117" t="s">
        <v>893</v>
      </c>
      <c r="D3820" s="116" t="s">
        <v>4072</v>
      </c>
      <c r="E3820" s="116" t="s">
        <v>3415</v>
      </c>
      <c r="F3820" s="116" t="s">
        <v>3391</v>
      </c>
      <c r="G3820" s="115" t="s">
        <v>4075</v>
      </c>
      <c r="H3820" s="118" t="s">
        <v>4074</v>
      </c>
      <c r="I3820" s="118" t="s">
        <v>2619</v>
      </c>
    </row>
    <row r="3821" spans="1:9" x14ac:dyDescent="0.2">
      <c r="A3821" s="117" t="s">
        <v>4111</v>
      </c>
      <c r="B3821" s="131" t="s">
        <v>4111</v>
      </c>
      <c r="C3821" s="117" t="s">
        <v>1490</v>
      </c>
      <c r="D3821" s="116" t="s">
        <v>4108</v>
      </c>
      <c r="E3821" s="116" t="s">
        <v>3415</v>
      </c>
      <c r="F3821" s="116" t="s">
        <v>2694</v>
      </c>
      <c r="G3821" s="115" t="s">
        <v>4110</v>
      </c>
      <c r="I3821" s="118" t="s">
        <v>2619</v>
      </c>
    </row>
    <row r="3822" spans="1:9" x14ac:dyDescent="0.2">
      <c r="A3822" s="117" t="s">
        <v>4772</v>
      </c>
      <c r="B3822" s="131" t="s">
        <v>4772</v>
      </c>
      <c r="C3822" s="117" t="s">
        <v>1634</v>
      </c>
      <c r="D3822" s="116" t="s">
        <v>4768</v>
      </c>
      <c r="E3822" s="116" t="s">
        <v>3415</v>
      </c>
      <c r="F3822" s="116" t="s">
        <v>2638</v>
      </c>
      <c r="G3822" s="115" t="s">
        <v>4771</v>
      </c>
      <c r="H3822" s="118" t="s">
        <v>4770</v>
      </c>
      <c r="I3822" s="118" t="s">
        <v>2619</v>
      </c>
    </row>
    <row r="3823" spans="1:9" x14ac:dyDescent="0.2">
      <c r="A3823" s="117" t="s">
        <v>3120</v>
      </c>
      <c r="B3823" s="131" t="s">
        <v>3120</v>
      </c>
      <c r="C3823" s="117" t="s">
        <v>1226</v>
      </c>
      <c r="D3823" s="116" t="s">
        <v>3115</v>
      </c>
      <c r="E3823" s="116" t="s">
        <v>3116</v>
      </c>
      <c r="F3823" s="116" t="s">
        <v>2694</v>
      </c>
      <c r="G3823" s="115" t="s">
        <v>3119</v>
      </c>
      <c r="I3823" s="118" t="s">
        <v>2619</v>
      </c>
    </row>
    <row r="3824" spans="1:9" x14ac:dyDescent="0.2">
      <c r="A3824" s="117" t="s">
        <v>10452</v>
      </c>
      <c r="B3824" s="131" t="s">
        <v>10452</v>
      </c>
      <c r="C3824" s="117" t="s">
        <v>876</v>
      </c>
      <c r="D3824" s="116" t="s">
        <v>10424</v>
      </c>
      <c r="E3824" s="116" t="s">
        <v>2660</v>
      </c>
      <c r="F3824" s="116" t="s">
        <v>3717</v>
      </c>
      <c r="G3824" s="115" t="s">
        <v>10451</v>
      </c>
      <c r="H3824" s="118" t="s">
        <v>10426</v>
      </c>
      <c r="I3824" s="118" t="s">
        <v>2619</v>
      </c>
    </row>
    <row r="3825" spans="1:9" x14ac:dyDescent="0.2">
      <c r="A3825" s="117" t="s">
        <v>8554</v>
      </c>
      <c r="B3825" s="131" t="s">
        <v>8554</v>
      </c>
      <c r="C3825" s="117" t="s">
        <v>1515</v>
      </c>
      <c r="D3825" s="116" t="s">
        <v>8550</v>
      </c>
      <c r="E3825" s="116" t="s">
        <v>3415</v>
      </c>
      <c r="F3825" s="116" t="s">
        <v>2886</v>
      </c>
      <c r="G3825" s="115" t="s">
        <v>8553</v>
      </c>
      <c r="H3825" s="118" t="s">
        <v>8552</v>
      </c>
      <c r="I3825" s="118" t="s">
        <v>2619</v>
      </c>
    </row>
    <row r="3826" spans="1:9" x14ac:dyDescent="0.2">
      <c r="A3826" s="117" t="s">
        <v>8551</v>
      </c>
      <c r="B3826" s="131" t="s">
        <v>8551</v>
      </c>
      <c r="C3826" s="117" t="s">
        <v>1515</v>
      </c>
      <c r="D3826" s="116" t="s">
        <v>8550</v>
      </c>
      <c r="E3826" s="116" t="s">
        <v>3415</v>
      </c>
      <c r="F3826" s="116" t="s">
        <v>2615</v>
      </c>
      <c r="G3826" s="115" t="s">
        <v>664</v>
      </c>
      <c r="H3826" s="118" t="s">
        <v>8552</v>
      </c>
      <c r="I3826" s="118" t="s">
        <v>2619</v>
      </c>
    </row>
    <row r="3827" spans="1:9" x14ac:dyDescent="0.2">
      <c r="A3827" s="117" t="s">
        <v>3995</v>
      </c>
      <c r="B3827" s="131" t="s">
        <v>3995</v>
      </c>
      <c r="C3827" s="117" t="s">
        <v>1516</v>
      </c>
      <c r="D3827" s="116" t="s">
        <v>3992</v>
      </c>
      <c r="E3827" s="116" t="s">
        <v>3415</v>
      </c>
      <c r="F3827" s="116" t="s">
        <v>2716</v>
      </c>
      <c r="G3827" s="115" t="s">
        <v>3994</v>
      </c>
      <c r="I3827" s="118" t="s">
        <v>2619</v>
      </c>
    </row>
    <row r="3828" spans="1:9" x14ac:dyDescent="0.2">
      <c r="A3828" s="117" t="s">
        <v>3993</v>
      </c>
      <c r="B3828" s="131" t="s">
        <v>3993</v>
      </c>
      <c r="C3828" s="117" t="s">
        <v>1516</v>
      </c>
      <c r="D3828" s="116" t="s">
        <v>3992</v>
      </c>
      <c r="E3828" s="116" t="s">
        <v>3415</v>
      </c>
      <c r="F3828" s="116" t="s">
        <v>2615</v>
      </c>
      <c r="G3828" s="115" t="s">
        <v>665</v>
      </c>
      <c r="I3828" s="118" t="s">
        <v>2619</v>
      </c>
    </row>
    <row r="3829" spans="1:9" x14ac:dyDescent="0.2">
      <c r="A3829" s="117" t="s">
        <v>11504</v>
      </c>
      <c r="B3829" s="131" t="s">
        <v>11504</v>
      </c>
      <c r="C3829" s="117" t="s">
        <v>882</v>
      </c>
      <c r="D3829" s="116" t="s">
        <v>11484</v>
      </c>
      <c r="E3829" s="116" t="s">
        <v>2614</v>
      </c>
      <c r="F3829" s="116" t="s">
        <v>2653</v>
      </c>
      <c r="G3829" s="115" t="s">
        <v>11503</v>
      </c>
      <c r="H3829" s="118" t="s">
        <v>11486</v>
      </c>
      <c r="I3829" s="118" t="s">
        <v>2619</v>
      </c>
    </row>
    <row r="3830" spans="1:9" x14ac:dyDescent="0.2">
      <c r="A3830" s="117" t="s">
        <v>13826</v>
      </c>
      <c r="B3830" s="131" t="s">
        <v>13826</v>
      </c>
      <c r="C3830" s="117" t="s">
        <v>1517</v>
      </c>
      <c r="D3830" s="116" t="s">
        <v>13825</v>
      </c>
      <c r="E3830" s="116" t="s">
        <v>2614</v>
      </c>
      <c r="F3830" s="116" t="s">
        <v>2615</v>
      </c>
      <c r="G3830" s="115" t="s">
        <v>666</v>
      </c>
      <c r="H3830" s="118" t="s">
        <v>13827</v>
      </c>
      <c r="I3830" s="118" t="s">
        <v>2619</v>
      </c>
    </row>
    <row r="3831" spans="1:9" x14ac:dyDescent="0.2">
      <c r="A3831" s="117" t="s">
        <v>13831</v>
      </c>
      <c r="B3831" s="131" t="s">
        <v>13831</v>
      </c>
      <c r="C3831" s="117" t="s">
        <v>1517</v>
      </c>
      <c r="D3831" s="116" t="s">
        <v>13825</v>
      </c>
      <c r="E3831" s="116" t="s">
        <v>2614</v>
      </c>
      <c r="F3831" s="116" t="s">
        <v>2716</v>
      </c>
      <c r="G3831" s="115" t="s">
        <v>13830</v>
      </c>
      <c r="H3831" s="118" t="s">
        <v>13827</v>
      </c>
      <c r="I3831" s="118" t="s">
        <v>2619</v>
      </c>
    </row>
    <row r="3832" spans="1:9" x14ac:dyDescent="0.2">
      <c r="A3832" s="117" t="s">
        <v>11379</v>
      </c>
      <c r="B3832" s="131" t="s">
        <v>11379</v>
      </c>
      <c r="C3832" s="117" t="s">
        <v>1518</v>
      </c>
      <c r="D3832" s="116" t="s">
        <v>11365</v>
      </c>
      <c r="E3832" s="116" t="s">
        <v>2614</v>
      </c>
      <c r="F3832" s="116" t="s">
        <v>2669</v>
      </c>
      <c r="G3832" s="115" t="s">
        <v>11378</v>
      </c>
      <c r="H3832" s="118" t="s">
        <v>11367</v>
      </c>
      <c r="I3832" s="118" t="s">
        <v>2619</v>
      </c>
    </row>
    <row r="3833" spans="1:9" x14ac:dyDescent="0.2">
      <c r="A3833" s="117" t="s">
        <v>11366</v>
      </c>
      <c r="B3833" s="131" t="s">
        <v>11366</v>
      </c>
      <c r="C3833" s="117" t="s">
        <v>1518</v>
      </c>
      <c r="D3833" s="116" t="s">
        <v>11365</v>
      </c>
      <c r="E3833" s="116" t="s">
        <v>2614</v>
      </c>
      <c r="F3833" s="116" t="s">
        <v>2615</v>
      </c>
      <c r="G3833" s="115" t="s">
        <v>667</v>
      </c>
      <c r="H3833" s="118" t="s">
        <v>11367</v>
      </c>
      <c r="I3833" s="118" t="s">
        <v>2619</v>
      </c>
    </row>
    <row r="3834" spans="1:9" x14ac:dyDescent="0.2">
      <c r="A3834" s="117" t="s">
        <v>11371</v>
      </c>
      <c r="B3834" s="131" t="s">
        <v>11371</v>
      </c>
      <c r="C3834" s="117" t="s">
        <v>1518</v>
      </c>
      <c r="D3834" s="116" t="s">
        <v>11365</v>
      </c>
      <c r="E3834" s="116" t="s">
        <v>2614</v>
      </c>
      <c r="F3834" s="116" t="s">
        <v>2666</v>
      </c>
      <c r="G3834" s="115" t="s">
        <v>11370</v>
      </c>
      <c r="H3834" s="118" t="s">
        <v>11367</v>
      </c>
      <c r="I3834" s="118" t="s">
        <v>2619</v>
      </c>
    </row>
    <row r="3835" spans="1:9" x14ac:dyDescent="0.2">
      <c r="A3835" s="117" t="s">
        <v>11369</v>
      </c>
      <c r="B3835" s="131" t="s">
        <v>11369</v>
      </c>
      <c r="C3835" s="117" t="s">
        <v>1518</v>
      </c>
      <c r="D3835" s="116" t="s">
        <v>11365</v>
      </c>
      <c r="E3835" s="116" t="s">
        <v>2614</v>
      </c>
      <c r="F3835" s="116" t="s">
        <v>2882</v>
      </c>
      <c r="G3835" s="115" t="s">
        <v>11368</v>
      </c>
      <c r="H3835" s="118" t="s">
        <v>11367</v>
      </c>
      <c r="I3835" s="118" t="s">
        <v>2619</v>
      </c>
    </row>
    <row r="3836" spans="1:9" x14ac:dyDescent="0.2">
      <c r="A3836" s="117" t="s">
        <v>11389</v>
      </c>
      <c r="B3836" s="131" t="s">
        <v>11389</v>
      </c>
      <c r="C3836" s="117" t="s">
        <v>1518</v>
      </c>
      <c r="D3836" s="116" t="s">
        <v>11365</v>
      </c>
      <c r="E3836" s="116" t="s">
        <v>2614</v>
      </c>
      <c r="F3836" s="116" t="s">
        <v>4086</v>
      </c>
      <c r="G3836" s="115" t="s">
        <v>11388</v>
      </c>
      <c r="I3836" s="118" t="s">
        <v>2619</v>
      </c>
    </row>
    <row r="3837" spans="1:9" x14ac:dyDescent="0.2">
      <c r="A3837" s="117" t="s">
        <v>7097</v>
      </c>
      <c r="B3837" s="131" t="s">
        <v>7097</v>
      </c>
      <c r="C3837" s="117" t="s">
        <v>992</v>
      </c>
      <c r="D3837" s="116" t="s">
        <v>6091</v>
      </c>
      <c r="E3837" s="116" t="s">
        <v>3150</v>
      </c>
      <c r="F3837" s="116" t="s">
        <v>7095</v>
      </c>
      <c r="G3837" s="115" t="s">
        <v>7096</v>
      </c>
      <c r="H3837" s="118" t="s">
        <v>7098</v>
      </c>
      <c r="I3837" s="118" t="s">
        <v>2619</v>
      </c>
    </row>
    <row r="3838" spans="1:9" x14ac:dyDescent="0.2">
      <c r="A3838" s="117" t="s">
        <v>11981</v>
      </c>
      <c r="B3838" s="131" t="s">
        <v>11981</v>
      </c>
      <c r="C3838" s="117" t="s">
        <v>1519</v>
      </c>
      <c r="D3838" s="116" t="s">
        <v>11980</v>
      </c>
      <c r="E3838" s="116" t="s">
        <v>2614</v>
      </c>
      <c r="F3838" s="116" t="s">
        <v>2615</v>
      </c>
      <c r="G3838" s="115" t="s">
        <v>668</v>
      </c>
      <c r="H3838" s="118" t="s">
        <v>11982</v>
      </c>
      <c r="I3838" s="118" t="s">
        <v>2619</v>
      </c>
    </row>
    <row r="3839" spans="1:9" x14ac:dyDescent="0.2">
      <c r="A3839" s="117" t="s">
        <v>11986</v>
      </c>
      <c r="B3839" s="131" t="s">
        <v>11986</v>
      </c>
      <c r="C3839" s="117" t="s">
        <v>1519</v>
      </c>
      <c r="D3839" s="116" t="s">
        <v>11980</v>
      </c>
      <c r="E3839" s="116" t="s">
        <v>2614</v>
      </c>
      <c r="F3839" s="116" t="s">
        <v>2638</v>
      </c>
      <c r="G3839" s="115" t="s">
        <v>11985</v>
      </c>
      <c r="H3839" s="118" t="s">
        <v>11982</v>
      </c>
      <c r="I3839" s="118" t="s">
        <v>2619</v>
      </c>
    </row>
    <row r="3840" spans="1:9" x14ac:dyDescent="0.2">
      <c r="A3840" s="117" t="s">
        <v>11984</v>
      </c>
      <c r="B3840" s="131" t="s">
        <v>11984</v>
      </c>
      <c r="C3840" s="117" t="s">
        <v>1519</v>
      </c>
      <c r="D3840" s="116" t="s">
        <v>11980</v>
      </c>
      <c r="E3840" s="116" t="s">
        <v>2614</v>
      </c>
      <c r="F3840" s="116" t="s">
        <v>2620</v>
      </c>
      <c r="G3840" s="115" t="s">
        <v>11983</v>
      </c>
      <c r="H3840" s="118" t="s">
        <v>11982</v>
      </c>
      <c r="I3840" s="118" t="s">
        <v>2619</v>
      </c>
    </row>
    <row r="3841" spans="1:9" x14ac:dyDescent="0.2">
      <c r="A3841" s="117" t="s">
        <v>8846</v>
      </c>
      <c r="B3841" s="131" t="s">
        <v>8846</v>
      </c>
      <c r="C3841" s="117" t="s">
        <v>14382</v>
      </c>
      <c r="D3841" s="116" t="s">
        <v>8835</v>
      </c>
      <c r="E3841" s="116" t="s">
        <v>3116</v>
      </c>
      <c r="F3841" s="116" t="s">
        <v>2669</v>
      </c>
      <c r="G3841" s="115" t="s">
        <v>8845</v>
      </c>
      <c r="H3841" s="118" t="s">
        <v>8844</v>
      </c>
      <c r="I3841" s="118" t="s">
        <v>2619</v>
      </c>
    </row>
    <row r="3842" spans="1:9" x14ac:dyDescent="0.2">
      <c r="A3842" s="117" t="s">
        <v>4025</v>
      </c>
      <c r="B3842" s="131" t="s">
        <v>4025</v>
      </c>
      <c r="C3842" s="117" t="s">
        <v>1287</v>
      </c>
      <c r="D3842" s="116" t="s">
        <v>4017</v>
      </c>
      <c r="E3842" s="116" t="s">
        <v>3415</v>
      </c>
      <c r="F3842" s="116" t="s">
        <v>2669</v>
      </c>
      <c r="G3842" s="115" t="s">
        <v>4024</v>
      </c>
      <c r="H3842" s="118" t="s">
        <v>4019</v>
      </c>
      <c r="I3842" s="118" t="s">
        <v>2619</v>
      </c>
    </row>
    <row r="3843" spans="1:9" x14ac:dyDescent="0.2">
      <c r="A3843" s="117" t="s">
        <v>7999</v>
      </c>
      <c r="B3843" s="131" t="s">
        <v>7999</v>
      </c>
      <c r="C3843" s="117" t="s">
        <v>992</v>
      </c>
      <c r="D3843" s="116" t="s">
        <v>6091</v>
      </c>
      <c r="E3843" s="116" t="s">
        <v>3150</v>
      </c>
      <c r="F3843" s="116" t="s">
        <v>7997</v>
      </c>
      <c r="G3843" s="115" t="s">
        <v>7998</v>
      </c>
      <c r="H3843" s="118" t="s">
        <v>6097</v>
      </c>
      <c r="I3843" s="118" t="s">
        <v>2619</v>
      </c>
    </row>
    <row r="3844" spans="1:9" x14ac:dyDescent="0.2">
      <c r="A3844" s="117" t="s">
        <v>7354</v>
      </c>
      <c r="B3844" s="131" t="s">
        <v>7354</v>
      </c>
      <c r="C3844" s="117" t="s">
        <v>992</v>
      </c>
      <c r="D3844" s="116" t="s">
        <v>6091</v>
      </c>
      <c r="E3844" s="116" t="s">
        <v>3150</v>
      </c>
      <c r="F3844" s="116" t="s">
        <v>7352</v>
      </c>
      <c r="G3844" s="115" t="s">
        <v>7353</v>
      </c>
      <c r="H3844" s="118" t="s">
        <v>6097</v>
      </c>
      <c r="I3844" s="118" t="s">
        <v>2619</v>
      </c>
    </row>
    <row r="3845" spans="1:9" x14ac:dyDescent="0.2">
      <c r="A3845" s="117" t="s">
        <v>7803</v>
      </c>
      <c r="B3845" s="131" t="s">
        <v>7803</v>
      </c>
      <c r="C3845" s="117" t="s">
        <v>992</v>
      </c>
      <c r="D3845" s="116" t="s">
        <v>6091</v>
      </c>
      <c r="E3845" s="116" t="s">
        <v>3150</v>
      </c>
      <c r="F3845" s="116" t="s">
        <v>7801</v>
      </c>
      <c r="G3845" s="115" t="s">
        <v>7802</v>
      </c>
      <c r="H3845" s="118" t="s">
        <v>6097</v>
      </c>
      <c r="I3845" s="118" t="s">
        <v>2619</v>
      </c>
    </row>
    <row r="3846" spans="1:9" x14ac:dyDescent="0.2">
      <c r="A3846" s="117" t="s">
        <v>3684</v>
      </c>
      <c r="B3846" s="131" t="s">
        <v>3684</v>
      </c>
      <c r="C3846" s="117" t="s">
        <v>1000</v>
      </c>
      <c r="D3846" s="116" t="s">
        <v>3652</v>
      </c>
      <c r="E3846" s="116" t="s">
        <v>3116</v>
      </c>
      <c r="F3846" s="116" t="s">
        <v>3180</v>
      </c>
      <c r="G3846" s="115" t="s">
        <v>3683</v>
      </c>
      <c r="H3846" s="118" t="s">
        <v>3685</v>
      </c>
      <c r="I3846" s="118" t="s">
        <v>2619</v>
      </c>
    </row>
    <row r="3847" spans="1:9" x14ac:dyDescent="0.2">
      <c r="A3847" s="117" t="s">
        <v>9829</v>
      </c>
      <c r="B3847" s="131" t="s">
        <v>9829</v>
      </c>
      <c r="C3847" s="117" t="s">
        <v>1534</v>
      </c>
      <c r="D3847" s="116" t="s">
        <v>9825</v>
      </c>
      <c r="E3847" s="116" t="s">
        <v>2614</v>
      </c>
      <c r="F3847" s="116" t="s">
        <v>2620</v>
      </c>
      <c r="G3847" s="115" t="s">
        <v>9828</v>
      </c>
      <c r="H3847" s="118" t="s">
        <v>9827</v>
      </c>
      <c r="I3847" s="118" t="s">
        <v>2619</v>
      </c>
    </row>
    <row r="3848" spans="1:9" x14ac:dyDescent="0.2">
      <c r="A3848" s="117" t="s">
        <v>8224</v>
      </c>
      <c r="B3848" s="131" t="s">
        <v>8224</v>
      </c>
      <c r="C3848" s="117" t="s">
        <v>911</v>
      </c>
      <c r="D3848" s="116" t="s">
        <v>8218</v>
      </c>
      <c r="E3848" s="116" t="s">
        <v>2614</v>
      </c>
      <c r="F3848" s="116" t="s">
        <v>2641</v>
      </c>
      <c r="G3848" s="115" t="s">
        <v>8223</v>
      </c>
      <c r="H3848" s="118" t="s">
        <v>8225</v>
      </c>
      <c r="I3848" s="118" t="s">
        <v>2619</v>
      </c>
    </row>
    <row r="3849" spans="1:9" x14ac:dyDescent="0.2">
      <c r="A3849" s="117" t="s">
        <v>11657</v>
      </c>
      <c r="B3849" s="131" t="s">
        <v>11657</v>
      </c>
      <c r="C3849" s="117" t="s">
        <v>1520</v>
      </c>
      <c r="D3849" s="116" t="s">
        <v>11656</v>
      </c>
      <c r="E3849" s="116" t="s">
        <v>3116</v>
      </c>
      <c r="F3849" s="116" t="s">
        <v>2615</v>
      </c>
      <c r="G3849" s="115" t="s">
        <v>669</v>
      </c>
      <c r="I3849" s="118" t="s">
        <v>2619</v>
      </c>
    </row>
    <row r="3850" spans="1:9" x14ac:dyDescent="0.2">
      <c r="A3850" s="117" t="s">
        <v>11659</v>
      </c>
      <c r="B3850" s="131" t="s">
        <v>11659</v>
      </c>
      <c r="C3850" s="117" t="s">
        <v>1520</v>
      </c>
      <c r="D3850" s="116" t="s">
        <v>11656</v>
      </c>
      <c r="E3850" s="116" t="s">
        <v>3116</v>
      </c>
      <c r="F3850" s="116" t="s">
        <v>2716</v>
      </c>
      <c r="G3850" s="115" t="s">
        <v>11658</v>
      </c>
      <c r="H3850" s="118" t="s">
        <v>11660</v>
      </c>
      <c r="I3850" s="118" t="s">
        <v>2619</v>
      </c>
    </row>
    <row r="3851" spans="1:9" x14ac:dyDescent="0.2">
      <c r="A3851" s="117" t="s">
        <v>3880</v>
      </c>
      <c r="B3851" s="131" t="s">
        <v>3880</v>
      </c>
      <c r="C3851" s="117" t="s">
        <v>1267</v>
      </c>
      <c r="D3851" s="116" t="s">
        <v>3873</v>
      </c>
      <c r="E3851" s="116" t="s">
        <v>3415</v>
      </c>
      <c r="F3851" s="116" t="s">
        <v>2641</v>
      </c>
      <c r="G3851" s="115" t="s">
        <v>3879</v>
      </c>
      <c r="H3851" s="118" t="s">
        <v>3878</v>
      </c>
      <c r="I3851" s="118" t="s">
        <v>2619</v>
      </c>
    </row>
    <row r="3852" spans="1:9" x14ac:dyDescent="0.2">
      <c r="A3852" s="117" t="s">
        <v>7357</v>
      </c>
      <c r="B3852" s="131" t="s">
        <v>7357</v>
      </c>
      <c r="C3852" s="117" t="s">
        <v>992</v>
      </c>
      <c r="D3852" s="116" t="s">
        <v>6091</v>
      </c>
      <c r="E3852" s="116" t="s">
        <v>3150</v>
      </c>
      <c r="F3852" s="116" t="s">
        <v>7355</v>
      </c>
      <c r="G3852" s="115" t="s">
        <v>7356</v>
      </c>
      <c r="H3852" s="118" t="s">
        <v>6097</v>
      </c>
      <c r="I3852" s="118" t="s">
        <v>2619</v>
      </c>
    </row>
    <row r="3853" spans="1:9" x14ac:dyDescent="0.2">
      <c r="A3853" s="117" t="s">
        <v>4153</v>
      </c>
      <c r="B3853" s="131" t="s">
        <v>4153</v>
      </c>
      <c r="C3853" s="117" t="s">
        <v>923</v>
      </c>
      <c r="D3853" s="116" t="s">
        <v>4150</v>
      </c>
      <c r="E3853" s="116" t="s">
        <v>3415</v>
      </c>
      <c r="F3853" s="116" t="s">
        <v>2638</v>
      </c>
      <c r="G3853" s="115" t="s">
        <v>4152</v>
      </c>
      <c r="H3853" s="118" t="s">
        <v>4154</v>
      </c>
      <c r="I3853" s="118" t="s">
        <v>2619</v>
      </c>
    </row>
    <row r="3854" spans="1:9" x14ac:dyDescent="0.2">
      <c r="A3854" s="117" t="s">
        <v>4809</v>
      </c>
      <c r="B3854" s="131" t="s">
        <v>4809</v>
      </c>
      <c r="C3854" s="117" t="s">
        <v>1040</v>
      </c>
      <c r="D3854" s="116" t="s">
        <v>4805</v>
      </c>
      <c r="E3854" s="116" t="s">
        <v>3415</v>
      </c>
      <c r="F3854" s="116" t="s">
        <v>3470</v>
      </c>
      <c r="G3854" s="115" t="s">
        <v>4808</v>
      </c>
      <c r="H3854" s="118" t="s">
        <v>4807</v>
      </c>
      <c r="I3854" s="118" t="s">
        <v>2619</v>
      </c>
    </row>
    <row r="3855" spans="1:9" x14ac:dyDescent="0.2">
      <c r="A3855" s="117" t="s">
        <v>7756</v>
      </c>
      <c r="B3855" s="131" t="s">
        <v>7756</v>
      </c>
      <c r="C3855" s="117" t="s">
        <v>992</v>
      </c>
      <c r="D3855" s="116" t="s">
        <v>6091</v>
      </c>
      <c r="E3855" s="116" t="s">
        <v>3150</v>
      </c>
      <c r="F3855" s="116" t="s">
        <v>7754</v>
      </c>
      <c r="G3855" s="115" t="s">
        <v>7755</v>
      </c>
      <c r="H3855" s="118" t="s">
        <v>6097</v>
      </c>
      <c r="I3855" s="118" t="s">
        <v>2619</v>
      </c>
    </row>
    <row r="3856" spans="1:9" x14ac:dyDescent="0.2">
      <c r="A3856" s="117" t="s">
        <v>7976</v>
      </c>
      <c r="B3856" s="131" t="s">
        <v>7976</v>
      </c>
      <c r="C3856" s="117" t="s">
        <v>992</v>
      </c>
      <c r="D3856" s="116" t="s">
        <v>6091</v>
      </c>
      <c r="E3856" s="116" t="s">
        <v>3150</v>
      </c>
      <c r="F3856" s="116" t="s">
        <v>7974</v>
      </c>
      <c r="G3856" s="115" t="s">
        <v>7975</v>
      </c>
      <c r="I3856" s="118" t="s">
        <v>2619</v>
      </c>
    </row>
    <row r="3857" spans="1:9" x14ac:dyDescent="0.2">
      <c r="A3857" s="117" t="s">
        <v>13277</v>
      </c>
      <c r="B3857" s="131" t="s">
        <v>13277</v>
      </c>
      <c r="C3857" s="117" t="s">
        <v>1061</v>
      </c>
      <c r="D3857" s="116" t="s">
        <v>13251</v>
      </c>
      <c r="E3857" s="116" t="s">
        <v>2660</v>
      </c>
      <c r="F3857" s="116" t="s">
        <v>2686</v>
      </c>
      <c r="G3857" s="115" t="s">
        <v>13276</v>
      </c>
      <c r="H3857" s="118" t="s">
        <v>13253</v>
      </c>
      <c r="I3857" s="118" t="s">
        <v>2619</v>
      </c>
    </row>
    <row r="3858" spans="1:9" x14ac:dyDescent="0.2">
      <c r="A3858" s="117" t="s">
        <v>7641</v>
      </c>
      <c r="B3858" s="131" t="s">
        <v>7641</v>
      </c>
      <c r="C3858" s="117" t="s">
        <v>992</v>
      </c>
      <c r="D3858" s="116" t="s">
        <v>6091</v>
      </c>
      <c r="E3858" s="116" t="s">
        <v>3150</v>
      </c>
      <c r="F3858" s="116" t="s">
        <v>7639</v>
      </c>
      <c r="G3858" s="115" t="s">
        <v>7640</v>
      </c>
      <c r="H3858" s="118" t="s">
        <v>6097</v>
      </c>
      <c r="I3858" s="118" t="s">
        <v>2619</v>
      </c>
    </row>
    <row r="3859" spans="1:9" x14ac:dyDescent="0.2">
      <c r="A3859" s="117" t="s">
        <v>6045</v>
      </c>
      <c r="B3859" s="131" t="s">
        <v>6045</v>
      </c>
      <c r="C3859" s="117" t="s">
        <v>1521</v>
      </c>
      <c r="D3859" s="116" t="s">
        <v>6044</v>
      </c>
      <c r="E3859" s="116" t="s">
        <v>3056</v>
      </c>
      <c r="F3859" s="116" t="s">
        <v>2615</v>
      </c>
      <c r="G3859" s="115" t="s">
        <v>670</v>
      </c>
      <c r="H3859" s="118" t="s">
        <v>6046</v>
      </c>
      <c r="I3859" s="118" t="s">
        <v>2619</v>
      </c>
    </row>
    <row r="3860" spans="1:9" x14ac:dyDescent="0.2">
      <c r="A3860" s="117" t="s">
        <v>6048</v>
      </c>
      <c r="B3860" s="131" t="s">
        <v>6048</v>
      </c>
      <c r="C3860" s="117" t="s">
        <v>1521</v>
      </c>
      <c r="D3860" s="116" t="s">
        <v>6044</v>
      </c>
      <c r="E3860" s="116" t="s">
        <v>3056</v>
      </c>
      <c r="F3860" s="116" t="s">
        <v>2620</v>
      </c>
      <c r="G3860" s="115" t="s">
        <v>6047</v>
      </c>
      <c r="H3860" s="118" t="s">
        <v>6046</v>
      </c>
      <c r="I3860" s="118" t="s">
        <v>2619</v>
      </c>
    </row>
    <row r="3861" spans="1:9" x14ac:dyDescent="0.2">
      <c r="A3861" s="117" t="s">
        <v>5998</v>
      </c>
      <c r="B3861" s="131" t="s">
        <v>5998</v>
      </c>
      <c r="C3861" s="117" t="s">
        <v>1522</v>
      </c>
      <c r="D3861" s="116" t="s">
        <v>5997</v>
      </c>
      <c r="E3861" s="116" t="s">
        <v>3415</v>
      </c>
      <c r="F3861" s="116" t="s">
        <v>2615</v>
      </c>
      <c r="G3861" s="115" t="s">
        <v>671</v>
      </c>
      <c r="H3861" s="118" t="s">
        <v>5999</v>
      </c>
      <c r="I3861" s="118" t="s">
        <v>2619</v>
      </c>
    </row>
    <row r="3862" spans="1:9" x14ac:dyDescent="0.2">
      <c r="A3862" s="117" t="s">
        <v>3687</v>
      </c>
      <c r="B3862" s="131" t="s">
        <v>3687</v>
      </c>
      <c r="C3862" s="117" t="s">
        <v>1000</v>
      </c>
      <c r="D3862" s="116" t="s">
        <v>3652</v>
      </c>
      <c r="E3862" s="116" t="s">
        <v>3116</v>
      </c>
      <c r="F3862" s="116" t="s">
        <v>3183</v>
      </c>
      <c r="G3862" s="115" t="s">
        <v>3686</v>
      </c>
      <c r="H3862" s="118" t="s">
        <v>3688</v>
      </c>
      <c r="I3862" s="118" t="s">
        <v>2619</v>
      </c>
    </row>
    <row r="3863" spans="1:9" x14ac:dyDescent="0.2">
      <c r="A3863" s="117" t="s">
        <v>8689</v>
      </c>
      <c r="B3863" s="131" t="s">
        <v>8689</v>
      </c>
      <c r="C3863" s="117" t="s">
        <v>1523</v>
      </c>
      <c r="D3863" s="116" t="s">
        <v>8684</v>
      </c>
      <c r="E3863" s="116" t="s">
        <v>3415</v>
      </c>
      <c r="F3863" s="116" t="s">
        <v>2716</v>
      </c>
      <c r="G3863" s="115" t="s">
        <v>3686</v>
      </c>
      <c r="H3863" s="118" t="s">
        <v>8686</v>
      </c>
      <c r="I3863" s="118" t="s">
        <v>2619</v>
      </c>
    </row>
    <row r="3864" spans="1:9" x14ac:dyDescent="0.2">
      <c r="A3864" s="117" t="s">
        <v>8685</v>
      </c>
      <c r="B3864" s="131" t="s">
        <v>8685</v>
      </c>
      <c r="C3864" s="117" t="s">
        <v>1523</v>
      </c>
      <c r="D3864" s="116" t="s">
        <v>8684</v>
      </c>
      <c r="E3864" s="116" t="s">
        <v>3415</v>
      </c>
      <c r="F3864" s="116" t="s">
        <v>2615</v>
      </c>
      <c r="G3864" s="115" t="s">
        <v>672</v>
      </c>
      <c r="H3864" s="118" t="s">
        <v>8686</v>
      </c>
      <c r="I3864" s="118" t="s">
        <v>2619</v>
      </c>
    </row>
    <row r="3865" spans="1:9" x14ac:dyDescent="0.2">
      <c r="A3865" s="117" t="s">
        <v>13897</v>
      </c>
      <c r="B3865" s="131" t="s">
        <v>13897</v>
      </c>
      <c r="C3865" s="117" t="s">
        <v>1524</v>
      </c>
      <c r="D3865" s="116" t="s">
        <v>13895</v>
      </c>
      <c r="E3865" s="116" t="s">
        <v>2614</v>
      </c>
      <c r="F3865" s="116" t="s">
        <v>2615</v>
      </c>
      <c r="G3865" s="115" t="s">
        <v>13896</v>
      </c>
      <c r="I3865" s="118" t="s">
        <v>2619</v>
      </c>
    </row>
    <row r="3866" spans="1:9" x14ac:dyDescent="0.2">
      <c r="A3866" s="117" t="s">
        <v>13899</v>
      </c>
      <c r="B3866" s="131" t="s">
        <v>13899</v>
      </c>
      <c r="C3866" s="117" t="s">
        <v>1524</v>
      </c>
      <c r="D3866" s="116" t="s">
        <v>13895</v>
      </c>
      <c r="E3866" s="116" t="s">
        <v>2614</v>
      </c>
      <c r="F3866" s="116" t="s">
        <v>2620</v>
      </c>
      <c r="G3866" s="115" t="s">
        <v>13898</v>
      </c>
      <c r="I3866" s="118" t="s">
        <v>2619</v>
      </c>
    </row>
    <row r="3867" spans="1:9" x14ac:dyDescent="0.2">
      <c r="A3867" s="117" t="s">
        <v>13901</v>
      </c>
      <c r="B3867" s="131" t="s">
        <v>13901</v>
      </c>
      <c r="C3867" s="117" t="s">
        <v>1524</v>
      </c>
      <c r="D3867" s="116" t="s">
        <v>13895</v>
      </c>
      <c r="E3867" s="116" t="s">
        <v>2614</v>
      </c>
      <c r="F3867" s="116" t="s">
        <v>2638</v>
      </c>
      <c r="G3867" s="115" t="s">
        <v>13900</v>
      </c>
      <c r="I3867" s="118" t="s">
        <v>2619</v>
      </c>
    </row>
    <row r="3868" spans="1:9" x14ac:dyDescent="0.2">
      <c r="A3868" s="117" t="s">
        <v>13903</v>
      </c>
      <c r="B3868" s="131" t="s">
        <v>13903</v>
      </c>
      <c r="C3868" s="117" t="s">
        <v>1524</v>
      </c>
      <c r="D3868" s="116" t="s">
        <v>13895</v>
      </c>
      <c r="E3868" s="116" t="s">
        <v>2614</v>
      </c>
      <c r="F3868" s="116" t="s">
        <v>2716</v>
      </c>
      <c r="G3868" s="115" t="s">
        <v>13902</v>
      </c>
      <c r="I3868" s="118" t="s">
        <v>2619</v>
      </c>
    </row>
    <row r="3869" spans="1:9" x14ac:dyDescent="0.2">
      <c r="A3869" s="117" t="s">
        <v>13905</v>
      </c>
      <c r="B3869" s="131" t="s">
        <v>13905</v>
      </c>
      <c r="C3869" s="117" t="s">
        <v>1524</v>
      </c>
      <c r="D3869" s="116" t="s">
        <v>13895</v>
      </c>
      <c r="E3869" s="116" t="s">
        <v>2614</v>
      </c>
      <c r="F3869" s="116" t="s">
        <v>2623</v>
      </c>
      <c r="G3869" s="115" t="s">
        <v>13904</v>
      </c>
      <c r="I3869" s="118" t="s">
        <v>2619</v>
      </c>
    </row>
    <row r="3870" spans="1:9" x14ac:dyDescent="0.2">
      <c r="A3870" s="117" t="s">
        <v>10364</v>
      </c>
      <c r="B3870" s="131" t="s">
        <v>10364</v>
      </c>
      <c r="C3870" s="117" t="s">
        <v>885</v>
      </c>
      <c r="D3870" s="116" t="s">
        <v>10357</v>
      </c>
      <c r="E3870" s="116" t="s">
        <v>2660</v>
      </c>
      <c r="F3870" s="116" t="s">
        <v>2694</v>
      </c>
      <c r="G3870" s="115" t="s">
        <v>10363</v>
      </c>
      <c r="H3870" s="118" t="s">
        <v>10365</v>
      </c>
      <c r="I3870" s="118" t="s">
        <v>2619</v>
      </c>
    </row>
    <row r="3871" spans="1:9" x14ac:dyDescent="0.2">
      <c r="A3871" s="117" t="s">
        <v>13496</v>
      </c>
      <c r="B3871" s="131" t="s">
        <v>13496</v>
      </c>
      <c r="C3871" s="117" t="s">
        <v>1569</v>
      </c>
      <c r="D3871" s="116" t="s">
        <v>13433</v>
      </c>
      <c r="E3871" s="116" t="s">
        <v>3150</v>
      </c>
      <c r="F3871" s="116" t="s">
        <v>13494</v>
      </c>
      <c r="G3871" s="115" t="s">
        <v>13495</v>
      </c>
      <c r="H3871" s="118" t="s">
        <v>13497</v>
      </c>
      <c r="I3871" s="118" t="s">
        <v>2619</v>
      </c>
    </row>
    <row r="3872" spans="1:9" x14ac:dyDescent="0.2">
      <c r="A3872" s="117" t="s">
        <v>9118</v>
      </c>
      <c r="B3872" s="131" t="s">
        <v>9118</v>
      </c>
      <c r="C3872" s="117" t="s">
        <v>1072</v>
      </c>
      <c r="D3872" s="116" t="s">
        <v>9108</v>
      </c>
      <c r="E3872" s="116" t="s">
        <v>2614</v>
      </c>
      <c r="F3872" s="116" t="s">
        <v>3579</v>
      </c>
      <c r="G3872" s="115" t="s">
        <v>9117</v>
      </c>
      <c r="H3872" s="118" t="s">
        <v>9110</v>
      </c>
      <c r="I3872" s="118" t="s">
        <v>2619</v>
      </c>
    </row>
    <row r="3873" spans="1:9" x14ac:dyDescent="0.2">
      <c r="A3873" s="117" t="s">
        <v>6036</v>
      </c>
      <c r="B3873" s="131" t="s">
        <v>6036</v>
      </c>
      <c r="C3873" s="117" t="s">
        <v>1525</v>
      </c>
      <c r="D3873" s="116" t="s">
        <v>6035</v>
      </c>
      <c r="E3873" s="116" t="s">
        <v>2614</v>
      </c>
      <c r="F3873" s="116" t="s">
        <v>2615</v>
      </c>
      <c r="G3873" s="115" t="s">
        <v>674</v>
      </c>
      <c r="H3873" s="118" t="s">
        <v>6037</v>
      </c>
      <c r="I3873" s="118" t="s">
        <v>2619</v>
      </c>
    </row>
    <row r="3874" spans="1:9" x14ac:dyDescent="0.2">
      <c r="A3874" s="117" t="s">
        <v>6043</v>
      </c>
      <c r="B3874" s="131" t="s">
        <v>6043</v>
      </c>
      <c r="C3874" s="117" t="s">
        <v>1525</v>
      </c>
      <c r="D3874" s="116" t="s">
        <v>6035</v>
      </c>
      <c r="E3874" s="116" t="s">
        <v>2614</v>
      </c>
      <c r="F3874" s="116" t="s">
        <v>2623</v>
      </c>
      <c r="G3874" s="115" t="s">
        <v>6042</v>
      </c>
      <c r="H3874" s="118" t="s">
        <v>6037</v>
      </c>
      <c r="I3874" s="118" t="s">
        <v>2619</v>
      </c>
    </row>
    <row r="3875" spans="1:9" x14ac:dyDescent="0.2">
      <c r="A3875" s="117" t="s">
        <v>7871</v>
      </c>
      <c r="B3875" s="131" t="s">
        <v>7871</v>
      </c>
      <c r="C3875" s="117" t="s">
        <v>992</v>
      </c>
      <c r="D3875" s="116" t="s">
        <v>6091</v>
      </c>
      <c r="E3875" s="116" t="s">
        <v>3150</v>
      </c>
      <c r="F3875" s="116" t="s">
        <v>7870</v>
      </c>
      <c r="G3875" s="115" t="s">
        <v>6042</v>
      </c>
      <c r="H3875" s="118" t="s">
        <v>6097</v>
      </c>
      <c r="I3875" s="118" t="s">
        <v>2619</v>
      </c>
    </row>
    <row r="3876" spans="1:9" x14ac:dyDescent="0.2">
      <c r="A3876" s="117" t="s">
        <v>6041</v>
      </c>
      <c r="B3876" s="131" t="s">
        <v>6041</v>
      </c>
      <c r="C3876" s="117" t="s">
        <v>1525</v>
      </c>
      <c r="D3876" s="116" t="s">
        <v>6035</v>
      </c>
      <c r="E3876" s="116" t="s">
        <v>2614</v>
      </c>
      <c r="F3876" s="116" t="s">
        <v>2694</v>
      </c>
      <c r="G3876" s="115" t="s">
        <v>6040</v>
      </c>
      <c r="H3876" s="118" t="s">
        <v>6037</v>
      </c>
      <c r="I3876" s="118" t="s">
        <v>2619</v>
      </c>
    </row>
    <row r="3877" spans="1:9" x14ac:dyDescent="0.2">
      <c r="A3877" s="117" t="s">
        <v>6039</v>
      </c>
      <c r="B3877" s="131" t="s">
        <v>6039</v>
      </c>
      <c r="C3877" s="117" t="s">
        <v>1525</v>
      </c>
      <c r="D3877" s="116" t="s">
        <v>6035</v>
      </c>
      <c r="E3877" s="116" t="s">
        <v>2614</v>
      </c>
      <c r="F3877" s="116" t="s">
        <v>2620</v>
      </c>
      <c r="G3877" s="115" t="s">
        <v>6038</v>
      </c>
      <c r="H3877" s="118" t="s">
        <v>6037</v>
      </c>
      <c r="I3877" s="118" t="s">
        <v>2619</v>
      </c>
    </row>
    <row r="3878" spans="1:9" x14ac:dyDescent="0.2">
      <c r="A3878" s="117" t="s">
        <v>5046</v>
      </c>
      <c r="B3878" s="131" t="s">
        <v>5046</v>
      </c>
      <c r="C3878" s="117" t="s">
        <v>1526</v>
      </c>
      <c r="D3878" s="116" t="s">
        <v>5042</v>
      </c>
      <c r="E3878" s="116" t="s">
        <v>3415</v>
      </c>
      <c r="F3878" s="116" t="s">
        <v>2716</v>
      </c>
      <c r="G3878" s="115" t="s">
        <v>5045</v>
      </c>
      <c r="H3878" s="118" t="s">
        <v>5047</v>
      </c>
      <c r="I3878" s="118" t="s">
        <v>2619</v>
      </c>
    </row>
    <row r="3879" spans="1:9" x14ac:dyDescent="0.2">
      <c r="A3879" s="117" t="s">
        <v>5043</v>
      </c>
      <c r="B3879" s="131" t="s">
        <v>5043</v>
      </c>
      <c r="C3879" s="117" t="s">
        <v>1526</v>
      </c>
      <c r="D3879" s="116" t="s">
        <v>5042</v>
      </c>
      <c r="E3879" s="116" t="s">
        <v>3415</v>
      </c>
      <c r="F3879" s="116" t="s">
        <v>2615</v>
      </c>
      <c r="G3879" s="115" t="s">
        <v>675</v>
      </c>
      <c r="H3879" s="118" t="s">
        <v>5044</v>
      </c>
      <c r="I3879" s="118" t="s">
        <v>2619</v>
      </c>
    </row>
    <row r="3880" spans="1:9" x14ac:dyDescent="0.2">
      <c r="A3880" s="117" t="s">
        <v>8186</v>
      </c>
      <c r="B3880" s="131" t="s">
        <v>8186</v>
      </c>
      <c r="C3880" s="117" t="s">
        <v>1527</v>
      </c>
      <c r="D3880" s="116" t="s">
        <v>8182</v>
      </c>
      <c r="E3880" s="116" t="s">
        <v>2614</v>
      </c>
      <c r="F3880" s="116" t="s">
        <v>2620</v>
      </c>
      <c r="G3880" s="115" t="s">
        <v>8185</v>
      </c>
      <c r="H3880" s="118" t="s">
        <v>8184</v>
      </c>
      <c r="I3880" s="118" t="s">
        <v>2619</v>
      </c>
    </row>
    <row r="3881" spans="1:9" x14ac:dyDescent="0.2">
      <c r="A3881" s="117" t="s">
        <v>8183</v>
      </c>
      <c r="B3881" s="131" t="s">
        <v>8183</v>
      </c>
      <c r="C3881" s="117" t="s">
        <v>1527</v>
      </c>
      <c r="D3881" s="116" t="s">
        <v>8182</v>
      </c>
      <c r="E3881" s="116" t="s">
        <v>2614</v>
      </c>
      <c r="F3881" s="116" t="s">
        <v>2615</v>
      </c>
      <c r="G3881" s="115" t="s">
        <v>676</v>
      </c>
      <c r="H3881" s="118" t="s">
        <v>8184</v>
      </c>
      <c r="I3881" s="118" t="s">
        <v>2619</v>
      </c>
    </row>
    <row r="3882" spans="1:9" x14ac:dyDescent="0.2">
      <c r="A3882" s="117" t="s">
        <v>8188</v>
      </c>
      <c r="B3882" s="131" t="s">
        <v>8188</v>
      </c>
      <c r="C3882" s="117" t="s">
        <v>1527</v>
      </c>
      <c r="D3882" s="116" t="s">
        <v>8182</v>
      </c>
      <c r="E3882" s="116" t="s">
        <v>2614</v>
      </c>
      <c r="F3882" s="116" t="s">
        <v>2638</v>
      </c>
      <c r="G3882" s="115" t="s">
        <v>8187</v>
      </c>
      <c r="H3882" s="118" t="s">
        <v>8184</v>
      </c>
      <c r="I3882" s="118" t="s">
        <v>2619</v>
      </c>
    </row>
    <row r="3883" spans="1:9" x14ac:dyDescent="0.2">
      <c r="A3883" s="117" t="s">
        <v>13524</v>
      </c>
      <c r="B3883" s="131" t="s">
        <v>13524</v>
      </c>
      <c r="C3883" s="117" t="s">
        <v>1569</v>
      </c>
      <c r="D3883" s="116" t="s">
        <v>13433</v>
      </c>
      <c r="E3883" s="116" t="s">
        <v>3150</v>
      </c>
      <c r="F3883" s="116" t="s">
        <v>3022</v>
      </c>
      <c r="G3883" s="115" t="s">
        <v>13523</v>
      </c>
      <c r="I3883" s="118" t="s">
        <v>2619</v>
      </c>
    </row>
    <row r="3884" spans="1:9" x14ac:dyDescent="0.2">
      <c r="A3884" s="117" t="s">
        <v>11743</v>
      </c>
      <c r="B3884" s="131" t="s">
        <v>11743</v>
      </c>
      <c r="C3884" s="117" t="s">
        <v>1528</v>
      </c>
      <c r="D3884" s="116" t="s">
        <v>11742</v>
      </c>
      <c r="E3884" s="116" t="s">
        <v>2614</v>
      </c>
      <c r="F3884" s="116" t="s">
        <v>2615</v>
      </c>
      <c r="G3884" s="115" t="s">
        <v>677</v>
      </c>
      <c r="H3884" s="118" t="s">
        <v>11744</v>
      </c>
      <c r="I3884" s="118" t="s">
        <v>2619</v>
      </c>
    </row>
    <row r="3885" spans="1:9" x14ac:dyDescent="0.2">
      <c r="A3885" s="117" t="s">
        <v>11746</v>
      </c>
      <c r="B3885" s="131" t="s">
        <v>11746</v>
      </c>
      <c r="C3885" s="117" t="s">
        <v>1528</v>
      </c>
      <c r="D3885" s="116" t="s">
        <v>11742</v>
      </c>
      <c r="E3885" s="116" t="s">
        <v>2614</v>
      </c>
      <c r="F3885" s="116" t="s">
        <v>2620</v>
      </c>
      <c r="G3885" s="115" t="s">
        <v>11745</v>
      </c>
      <c r="H3885" s="118" t="s">
        <v>11744</v>
      </c>
      <c r="I3885" s="118" t="s">
        <v>2619</v>
      </c>
    </row>
    <row r="3886" spans="1:9" x14ac:dyDescent="0.2">
      <c r="A3886" s="117" t="s">
        <v>11752</v>
      </c>
      <c r="B3886" s="131" t="s">
        <v>11752</v>
      </c>
      <c r="C3886" s="117" t="s">
        <v>1528</v>
      </c>
      <c r="D3886" s="116" t="s">
        <v>11742</v>
      </c>
      <c r="E3886" s="116" t="s">
        <v>2614</v>
      </c>
      <c r="F3886" s="116" t="s">
        <v>2623</v>
      </c>
      <c r="G3886" s="115" t="s">
        <v>11751</v>
      </c>
      <c r="H3886" s="118" t="s">
        <v>11744</v>
      </c>
      <c r="I3886" s="118" t="s">
        <v>2619</v>
      </c>
    </row>
    <row r="3887" spans="1:9" x14ac:dyDescent="0.2">
      <c r="A3887" s="117" t="s">
        <v>11748</v>
      </c>
      <c r="B3887" s="131" t="s">
        <v>11748</v>
      </c>
      <c r="C3887" s="117" t="s">
        <v>1528</v>
      </c>
      <c r="D3887" s="116" t="s">
        <v>11742</v>
      </c>
      <c r="E3887" s="116" t="s">
        <v>2614</v>
      </c>
      <c r="F3887" s="116" t="s">
        <v>2638</v>
      </c>
      <c r="G3887" s="115" t="s">
        <v>11747</v>
      </c>
      <c r="H3887" s="118" t="s">
        <v>11744</v>
      </c>
      <c r="I3887" s="118" t="s">
        <v>2619</v>
      </c>
    </row>
    <row r="3888" spans="1:9" x14ac:dyDescent="0.2">
      <c r="A3888" s="117" t="s">
        <v>11750</v>
      </c>
      <c r="B3888" s="131" t="s">
        <v>11750</v>
      </c>
      <c r="C3888" s="117" t="s">
        <v>1528</v>
      </c>
      <c r="D3888" s="116" t="s">
        <v>11742</v>
      </c>
      <c r="E3888" s="116" t="s">
        <v>2614</v>
      </c>
      <c r="F3888" s="116" t="s">
        <v>2716</v>
      </c>
      <c r="G3888" s="115" t="s">
        <v>11749</v>
      </c>
      <c r="H3888" s="118" t="s">
        <v>11744</v>
      </c>
      <c r="I3888" s="118" t="s">
        <v>2619</v>
      </c>
    </row>
    <row r="3889" spans="1:9" x14ac:dyDescent="0.2">
      <c r="A3889" s="117" t="s">
        <v>8492</v>
      </c>
      <c r="B3889" s="131" t="s">
        <v>8492</v>
      </c>
      <c r="C3889" s="117" t="s">
        <v>910</v>
      </c>
      <c r="D3889" s="116" t="s">
        <v>8471</v>
      </c>
      <c r="E3889" s="116" t="s">
        <v>3150</v>
      </c>
      <c r="F3889" s="116" t="s">
        <v>3022</v>
      </c>
      <c r="G3889" s="115" t="s">
        <v>8491</v>
      </c>
      <c r="I3889" s="118" t="s">
        <v>2619</v>
      </c>
    </row>
    <row r="3890" spans="1:9" x14ac:dyDescent="0.2">
      <c r="A3890" s="117" t="s">
        <v>11251</v>
      </c>
      <c r="B3890" s="131" t="s">
        <v>11251</v>
      </c>
      <c r="C3890" s="117" t="s">
        <v>1243</v>
      </c>
      <c r="D3890" s="116" t="s">
        <v>11232</v>
      </c>
      <c r="E3890" s="116" t="s">
        <v>2614</v>
      </c>
      <c r="F3890" s="116" t="s">
        <v>2653</v>
      </c>
      <c r="G3890" s="115" t="s">
        <v>11250</v>
      </c>
      <c r="H3890" s="118" t="s">
        <v>11252</v>
      </c>
      <c r="I3890" s="118" t="s">
        <v>2619</v>
      </c>
    </row>
    <row r="3891" spans="1:9" x14ac:dyDescent="0.2">
      <c r="A3891" s="117" t="s">
        <v>2671</v>
      </c>
      <c r="B3891" s="131" t="s">
        <v>2671</v>
      </c>
      <c r="C3891" s="117" t="s">
        <v>1469</v>
      </c>
      <c r="D3891" s="116" t="s">
        <v>2659</v>
      </c>
      <c r="E3891" s="116" t="s">
        <v>2660</v>
      </c>
      <c r="F3891" s="116" t="s">
        <v>2669</v>
      </c>
      <c r="G3891" s="115" t="s">
        <v>2670</v>
      </c>
      <c r="I3891" s="118" t="s">
        <v>2619</v>
      </c>
    </row>
    <row r="3892" spans="1:9" x14ac:dyDescent="0.2">
      <c r="A3892" s="117" t="s">
        <v>9530</v>
      </c>
      <c r="B3892" s="131" t="s">
        <v>9530</v>
      </c>
      <c r="C3892" s="117" t="s">
        <v>1529</v>
      </c>
      <c r="D3892" s="116" t="s">
        <v>9529</v>
      </c>
      <c r="E3892" s="116" t="s">
        <v>3116</v>
      </c>
      <c r="F3892" s="116" t="s">
        <v>2615</v>
      </c>
      <c r="G3892" s="115" t="s">
        <v>678</v>
      </c>
      <c r="H3892" s="118" t="s">
        <v>9531</v>
      </c>
      <c r="I3892" s="118" t="s">
        <v>2619</v>
      </c>
    </row>
    <row r="3893" spans="1:9" x14ac:dyDescent="0.2">
      <c r="A3893" s="117" t="s">
        <v>9533</v>
      </c>
      <c r="B3893" s="131" t="s">
        <v>9533</v>
      </c>
      <c r="C3893" s="117" t="s">
        <v>1529</v>
      </c>
      <c r="D3893" s="116" t="s">
        <v>9529</v>
      </c>
      <c r="E3893" s="116" t="s">
        <v>3116</v>
      </c>
      <c r="F3893" s="116" t="s">
        <v>2716</v>
      </c>
      <c r="G3893" s="115" t="s">
        <v>9532</v>
      </c>
      <c r="H3893" s="118" t="s">
        <v>9531</v>
      </c>
      <c r="I3893" s="118" t="s">
        <v>2619</v>
      </c>
    </row>
    <row r="3894" spans="1:9" x14ac:dyDescent="0.2">
      <c r="A3894" s="117" t="s">
        <v>14007</v>
      </c>
      <c r="B3894" s="131" t="s">
        <v>14007</v>
      </c>
      <c r="C3894" s="117" t="s">
        <v>1214</v>
      </c>
      <c r="D3894" s="116" t="s">
        <v>13973</v>
      </c>
      <c r="E3894" s="116" t="s">
        <v>3334</v>
      </c>
      <c r="F3894" s="116" t="s">
        <v>3193</v>
      </c>
      <c r="G3894" s="115" t="s">
        <v>14006</v>
      </c>
      <c r="H3894" s="118" t="s">
        <v>13975</v>
      </c>
      <c r="I3894" s="118" t="s">
        <v>2619</v>
      </c>
    </row>
    <row r="3895" spans="1:9" x14ac:dyDescent="0.2">
      <c r="A3895" s="117" t="s">
        <v>7759</v>
      </c>
      <c r="B3895" s="131" t="s">
        <v>7759</v>
      </c>
      <c r="C3895" s="117" t="s">
        <v>992</v>
      </c>
      <c r="D3895" s="116" t="s">
        <v>6091</v>
      </c>
      <c r="E3895" s="116" t="s">
        <v>3150</v>
      </c>
      <c r="F3895" s="116" t="s">
        <v>7757</v>
      </c>
      <c r="G3895" s="115" t="s">
        <v>7758</v>
      </c>
      <c r="H3895" s="118" t="s">
        <v>6097</v>
      </c>
      <c r="I3895" s="118" t="s">
        <v>2619</v>
      </c>
    </row>
    <row r="3896" spans="1:9" x14ac:dyDescent="0.2">
      <c r="A3896" s="117" t="s">
        <v>7360</v>
      </c>
      <c r="B3896" s="131" t="s">
        <v>7360</v>
      </c>
      <c r="C3896" s="117" t="s">
        <v>992</v>
      </c>
      <c r="D3896" s="116" t="s">
        <v>6091</v>
      </c>
      <c r="E3896" s="116" t="s">
        <v>3150</v>
      </c>
      <c r="F3896" s="116" t="s">
        <v>7358</v>
      </c>
      <c r="G3896" s="115" t="s">
        <v>7359</v>
      </c>
      <c r="H3896" s="118" t="s">
        <v>6097</v>
      </c>
      <c r="I3896" s="118" t="s">
        <v>2619</v>
      </c>
    </row>
    <row r="3897" spans="1:9" x14ac:dyDescent="0.2">
      <c r="A3897" s="117" t="s">
        <v>4969</v>
      </c>
      <c r="B3897" s="131" t="s">
        <v>4969</v>
      </c>
      <c r="C3897" s="117" t="s">
        <v>1300</v>
      </c>
      <c r="D3897" s="116" t="s">
        <v>4957</v>
      </c>
      <c r="E3897" s="116" t="s">
        <v>3415</v>
      </c>
      <c r="F3897" s="116" t="s">
        <v>2644</v>
      </c>
      <c r="G3897" s="115" t="s">
        <v>4968</v>
      </c>
      <c r="H3897" s="118" t="s">
        <v>4961</v>
      </c>
      <c r="I3897" s="118" t="s">
        <v>2619</v>
      </c>
    </row>
    <row r="3898" spans="1:9" x14ac:dyDescent="0.2">
      <c r="A3898" s="117" t="s">
        <v>8305</v>
      </c>
      <c r="B3898" s="131" t="s">
        <v>8305</v>
      </c>
      <c r="C3898" s="117" t="s">
        <v>1530</v>
      </c>
      <c r="D3898" s="116" t="s">
        <v>8304</v>
      </c>
      <c r="E3898" s="116" t="s">
        <v>3116</v>
      </c>
      <c r="F3898" s="116" t="s">
        <v>2615</v>
      </c>
      <c r="G3898" s="115" t="s">
        <v>679</v>
      </c>
      <c r="H3898" s="118" t="s">
        <v>8306</v>
      </c>
      <c r="I3898" s="118" t="s">
        <v>2619</v>
      </c>
    </row>
    <row r="3899" spans="1:9" x14ac:dyDescent="0.2">
      <c r="A3899" s="117" t="s">
        <v>8308</v>
      </c>
      <c r="B3899" s="131" t="s">
        <v>8308</v>
      </c>
      <c r="C3899" s="117" t="s">
        <v>1530</v>
      </c>
      <c r="D3899" s="116" t="s">
        <v>8304</v>
      </c>
      <c r="E3899" s="116" t="s">
        <v>3116</v>
      </c>
      <c r="F3899" s="116" t="s">
        <v>2716</v>
      </c>
      <c r="G3899" s="115" t="s">
        <v>8307</v>
      </c>
      <c r="H3899" s="118" t="s">
        <v>8306</v>
      </c>
      <c r="I3899" s="118" t="s">
        <v>2619</v>
      </c>
    </row>
    <row r="3900" spans="1:9" x14ac:dyDescent="0.2">
      <c r="A3900" s="117" t="s">
        <v>7363</v>
      </c>
      <c r="B3900" s="131" t="s">
        <v>7363</v>
      </c>
      <c r="C3900" s="117" t="s">
        <v>992</v>
      </c>
      <c r="D3900" s="116" t="s">
        <v>6091</v>
      </c>
      <c r="E3900" s="116" t="s">
        <v>3150</v>
      </c>
      <c r="F3900" s="116" t="s">
        <v>7361</v>
      </c>
      <c r="G3900" s="115" t="s">
        <v>7362</v>
      </c>
      <c r="H3900" s="118" t="s">
        <v>6097</v>
      </c>
      <c r="I3900" s="118" t="s">
        <v>2619</v>
      </c>
    </row>
    <row r="3901" spans="1:9" x14ac:dyDescent="0.2">
      <c r="A3901" s="117" t="s">
        <v>7366</v>
      </c>
      <c r="B3901" s="131" t="s">
        <v>7366</v>
      </c>
      <c r="C3901" s="117" t="s">
        <v>992</v>
      </c>
      <c r="D3901" s="116" t="s">
        <v>6091</v>
      </c>
      <c r="E3901" s="116" t="s">
        <v>3150</v>
      </c>
      <c r="F3901" s="116" t="s">
        <v>7364</v>
      </c>
      <c r="G3901" s="115" t="s">
        <v>7365</v>
      </c>
      <c r="H3901" s="118" t="s">
        <v>6097</v>
      </c>
      <c r="I3901" s="118" t="s">
        <v>2619</v>
      </c>
    </row>
    <row r="3902" spans="1:9" x14ac:dyDescent="0.2">
      <c r="A3902" s="117" t="s">
        <v>5235</v>
      </c>
      <c r="B3902" s="131" t="s">
        <v>5235</v>
      </c>
      <c r="C3902" s="117" t="s">
        <v>1531</v>
      </c>
      <c r="D3902" s="116" t="s">
        <v>5234</v>
      </c>
      <c r="E3902" s="116" t="s">
        <v>2614</v>
      </c>
      <c r="F3902" s="116" t="s">
        <v>2615</v>
      </c>
      <c r="G3902" s="115" t="s">
        <v>680</v>
      </c>
      <c r="I3902" s="118" t="s">
        <v>2619</v>
      </c>
    </row>
    <row r="3903" spans="1:9" x14ac:dyDescent="0.2">
      <c r="A3903" s="117" t="s">
        <v>5242</v>
      </c>
      <c r="B3903" s="131" t="s">
        <v>5242</v>
      </c>
      <c r="C3903" s="117" t="s">
        <v>1531</v>
      </c>
      <c r="D3903" s="116" t="s">
        <v>5234</v>
      </c>
      <c r="E3903" s="116" t="s">
        <v>2614</v>
      </c>
      <c r="F3903" s="116" t="s">
        <v>2716</v>
      </c>
      <c r="G3903" s="115" t="s">
        <v>5241</v>
      </c>
      <c r="H3903" s="118" t="s">
        <v>5238</v>
      </c>
      <c r="I3903" s="118" t="s">
        <v>2619</v>
      </c>
    </row>
    <row r="3904" spans="1:9" x14ac:dyDescent="0.2">
      <c r="A3904" s="117" t="s">
        <v>5237</v>
      </c>
      <c r="B3904" s="131" t="s">
        <v>5237</v>
      </c>
      <c r="C3904" s="117" t="s">
        <v>1531</v>
      </c>
      <c r="D3904" s="116" t="s">
        <v>5234</v>
      </c>
      <c r="E3904" s="116" t="s">
        <v>2614</v>
      </c>
      <c r="F3904" s="116" t="s">
        <v>2722</v>
      </c>
      <c r="G3904" s="115" t="s">
        <v>5236</v>
      </c>
      <c r="H3904" s="118" t="s">
        <v>5238</v>
      </c>
      <c r="I3904" s="118" t="s">
        <v>2619</v>
      </c>
    </row>
    <row r="3905" spans="1:9" x14ac:dyDescent="0.2">
      <c r="A3905" s="117" t="s">
        <v>5240</v>
      </c>
      <c r="B3905" s="131" t="s">
        <v>5240</v>
      </c>
      <c r="C3905" s="117" t="s">
        <v>1531</v>
      </c>
      <c r="D3905" s="116" t="s">
        <v>5234</v>
      </c>
      <c r="E3905" s="116" t="s">
        <v>2614</v>
      </c>
      <c r="F3905" s="116" t="s">
        <v>2638</v>
      </c>
      <c r="G3905" s="115" t="s">
        <v>5239</v>
      </c>
      <c r="H3905" s="118" t="s">
        <v>5238</v>
      </c>
      <c r="I3905" s="118" t="s">
        <v>2619</v>
      </c>
    </row>
    <row r="3906" spans="1:9" x14ac:dyDescent="0.2">
      <c r="A3906" s="117" t="s">
        <v>7372</v>
      </c>
      <c r="B3906" s="131" t="s">
        <v>7372</v>
      </c>
      <c r="C3906" s="117" t="s">
        <v>992</v>
      </c>
      <c r="D3906" s="116" t="s">
        <v>6091</v>
      </c>
      <c r="E3906" s="116" t="s">
        <v>3150</v>
      </c>
      <c r="F3906" s="116" t="s">
        <v>7370</v>
      </c>
      <c r="G3906" s="115" t="s">
        <v>7371</v>
      </c>
      <c r="H3906" s="118" t="s">
        <v>6097</v>
      </c>
      <c r="I3906" s="118" t="s">
        <v>2619</v>
      </c>
    </row>
    <row r="3907" spans="1:9" x14ac:dyDescent="0.2">
      <c r="A3907" s="117" t="s">
        <v>4753</v>
      </c>
      <c r="B3907" s="131" t="s">
        <v>4753</v>
      </c>
      <c r="C3907" s="117" t="s">
        <v>862</v>
      </c>
      <c r="D3907" s="116" t="s">
        <v>4745</v>
      </c>
      <c r="E3907" s="116" t="s">
        <v>3415</v>
      </c>
      <c r="F3907" s="116" t="s">
        <v>2641</v>
      </c>
      <c r="G3907" s="115" t="s">
        <v>4752</v>
      </c>
      <c r="H3907" s="118" t="s">
        <v>4747</v>
      </c>
      <c r="I3907" s="118" t="s">
        <v>2619</v>
      </c>
    </row>
    <row r="3908" spans="1:9" x14ac:dyDescent="0.2">
      <c r="A3908" s="117" t="s">
        <v>8675</v>
      </c>
      <c r="B3908" s="131" t="s">
        <v>8675</v>
      </c>
      <c r="C3908" s="117" t="s">
        <v>1536</v>
      </c>
      <c r="D3908" s="116" t="s">
        <v>8666</v>
      </c>
      <c r="E3908" s="116" t="s">
        <v>3415</v>
      </c>
      <c r="F3908" s="116" t="s">
        <v>3103</v>
      </c>
      <c r="G3908" s="115" t="s">
        <v>8674</v>
      </c>
      <c r="H3908" s="118" t="s">
        <v>8668</v>
      </c>
      <c r="I3908" s="118" t="s">
        <v>2619</v>
      </c>
    </row>
    <row r="3909" spans="1:9" x14ac:dyDescent="0.2">
      <c r="A3909" s="117" t="s">
        <v>3575</v>
      </c>
      <c r="B3909" s="131" t="s">
        <v>3575</v>
      </c>
      <c r="C3909" s="117" t="s">
        <v>1532</v>
      </c>
      <c r="D3909" s="116" t="s">
        <v>3574</v>
      </c>
      <c r="E3909" s="116" t="s">
        <v>3116</v>
      </c>
      <c r="F3909" s="116" t="s">
        <v>2615</v>
      </c>
      <c r="G3909" s="115" t="s">
        <v>681</v>
      </c>
      <c r="H3909" s="118" t="s">
        <v>3576</v>
      </c>
      <c r="I3909" s="118" t="s">
        <v>2619</v>
      </c>
    </row>
    <row r="3910" spans="1:9" x14ac:dyDescent="0.2">
      <c r="A3910" s="117" t="s">
        <v>3927</v>
      </c>
      <c r="B3910" s="131" t="s">
        <v>3927</v>
      </c>
      <c r="C3910" s="117" t="s">
        <v>1606</v>
      </c>
      <c r="D3910" s="116" t="s">
        <v>3914</v>
      </c>
      <c r="E3910" s="116" t="s">
        <v>3091</v>
      </c>
      <c r="F3910" s="116" t="s">
        <v>3159</v>
      </c>
      <c r="G3910" s="115" t="s">
        <v>3926</v>
      </c>
      <c r="H3910" s="118" t="s">
        <v>3928</v>
      </c>
      <c r="I3910" s="118" t="s">
        <v>2619</v>
      </c>
    </row>
    <row r="3911" spans="1:9" x14ac:dyDescent="0.2">
      <c r="A3911" s="117" t="s">
        <v>6018</v>
      </c>
      <c r="B3911" s="131" t="s">
        <v>6018</v>
      </c>
      <c r="C3911" s="117" t="s">
        <v>972</v>
      </c>
      <c r="D3911" s="116" t="s">
        <v>6009</v>
      </c>
      <c r="E3911" s="116" t="s">
        <v>3415</v>
      </c>
      <c r="F3911" s="116" t="s">
        <v>2644</v>
      </c>
      <c r="G3911" s="115" t="s">
        <v>6017</v>
      </c>
      <c r="I3911" s="118" t="s">
        <v>2619</v>
      </c>
    </row>
    <row r="3912" spans="1:9" x14ac:dyDescent="0.2">
      <c r="A3912" s="117" t="s">
        <v>4011</v>
      </c>
      <c r="B3912" s="131" t="s">
        <v>4011</v>
      </c>
      <c r="C3912" s="117" t="s">
        <v>1533</v>
      </c>
      <c r="D3912" s="116" t="s">
        <v>4010</v>
      </c>
      <c r="E3912" s="116" t="s">
        <v>3415</v>
      </c>
      <c r="F3912" s="116" t="s">
        <v>2615</v>
      </c>
      <c r="G3912" s="115" t="s">
        <v>682</v>
      </c>
      <c r="H3912" s="118" t="s">
        <v>4012</v>
      </c>
      <c r="I3912" s="118" t="s">
        <v>2619</v>
      </c>
    </row>
    <row r="3913" spans="1:9" x14ac:dyDescent="0.2">
      <c r="A3913" s="117" t="s">
        <v>7375</v>
      </c>
      <c r="B3913" s="131" t="s">
        <v>7375</v>
      </c>
      <c r="C3913" s="117" t="s">
        <v>992</v>
      </c>
      <c r="D3913" s="116" t="s">
        <v>6091</v>
      </c>
      <c r="E3913" s="116" t="s">
        <v>3150</v>
      </c>
      <c r="F3913" s="116" t="s">
        <v>7373</v>
      </c>
      <c r="G3913" s="115" t="s">
        <v>7374</v>
      </c>
      <c r="H3913" s="118" t="s">
        <v>6097</v>
      </c>
      <c r="I3913" s="118" t="s">
        <v>2619</v>
      </c>
    </row>
    <row r="3914" spans="1:9" x14ac:dyDescent="0.2">
      <c r="A3914" s="117" t="s">
        <v>10415</v>
      </c>
      <c r="B3914" s="131" t="s">
        <v>10415</v>
      </c>
      <c r="C3914" s="117" t="s">
        <v>877</v>
      </c>
      <c r="D3914" s="116" t="s">
        <v>10384</v>
      </c>
      <c r="E3914" s="116" t="s">
        <v>2660</v>
      </c>
      <c r="F3914" s="116" t="s">
        <v>3109</v>
      </c>
      <c r="G3914" s="115" t="s">
        <v>10414</v>
      </c>
      <c r="H3914" s="118" t="s">
        <v>10386</v>
      </c>
      <c r="I3914" s="118" t="s">
        <v>2619</v>
      </c>
    </row>
    <row r="3915" spans="1:9" x14ac:dyDescent="0.2">
      <c r="A3915" s="117" t="s">
        <v>14339</v>
      </c>
      <c r="B3915" s="131" t="s">
        <v>14339</v>
      </c>
      <c r="C3915" s="117" t="s">
        <v>14396</v>
      </c>
      <c r="D3915" s="116" t="s">
        <v>14325</v>
      </c>
      <c r="E3915" s="116" t="s">
        <v>3389</v>
      </c>
      <c r="F3915" s="116" t="s">
        <v>14337</v>
      </c>
      <c r="G3915" s="115" t="s">
        <v>14338</v>
      </c>
      <c r="I3915" s="118" t="s">
        <v>2619</v>
      </c>
    </row>
    <row r="3916" spans="1:9" x14ac:dyDescent="0.2">
      <c r="A3916" s="117" t="s">
        <v>4813</v>
      </c>
      <c r="B3916" s="131" t="s">
        <v>4813</v>
      </c>
      <c r="C3916" s="117" t="s">
        <v>1040</v>
      </c>
      <c r="D3916" s="116" t="s">
        <v>4805</v>
      </c>
      <c r="E3916" s="116" t="s">
        <v>3415</v>
      </c>
      <c r="F3916" s="116" t="s">
        <v>3164</v>
      </c>
      <c r="G3916" s="115" t="s">
        <v>4812</v>
      </c>
      <c r="H3916" s="118" t="s">
        <v>4807</v>
      </c>
      <c r="I3916" s="118" t="s">
        <v>2619</v>
      </c>
    </row>
    <row r="3917" spans="1:9" x14ac:dyDescent="0.2">
      <c r="A3917" s="117" t="s">
        <v>6468</v>
      </c>
      <c r="B3917" s="131" t="s">
        <v>6468</v>
      </c>
      <c r="C3917" s="117" t="s">
        <v>992</v>
      </c>
      <c r="D3917" s="116" t="s">
        <v>6091</v>
      </c>
      <c r="E3917" s="116" t="s">
        <v>3150</v>
      </c>
      <c r="F3917" s="116" t="s">
        <v>6466</v>
      </c>
      <c r="G3917" s="115" t="s">
        <v>6467</v>
      </c>
      <c r="H3917" s="118" t="s">
        <v>6097</v>
      </c>
      <c r="I3917" s="118" t="s">
        <v>2619</v>
      </c>
    </row>
    <row r="3918" spans="1:9" x14ac:dyDescent="0.2">
      <c r="A3918" s="117" t="s">
        <v>4902</v>
      </c>
      <c r="B3918" s="131" t="s">
        <v>4902</v>
      </c>
      <c r="C3918" s="117" t="s">
        <v>1189</v>
      </c>
      <c r="D3918" s="116" t="s">
        <v>4898</v>
      </c>
      <c r="E3918" s="116" t="s">
        <v>3415</v>
      </c>
      <c r="F3918" s="116" t="s">
        <v>2638</v>
      </c>
      <c r="G3918" s="115" t="s">
        <v>4901</v>
      </c>
      <c r="H3918" s="118" t="s">
        <v>4900</v>
      </c>
      <c r="I3918" s="118" t="s">
        <v>2619</v>
      </c>
    </row>
    <row r="3919" spans="1:9" x14ac:dyDescent="0.2">
      <c r="A3919" s="117" t="s">
        <v>7378</v>
      </c>
      <c r="B3919" s="131" t="s">
        <v>7378</v>
      </c>
      <c r="C3919" s="117" t="s">
        <v>992</v>
      </c>
      <c r="D3919" s="116" t="s">
        <v>6091</v>
      </c>
      <c r="E3919" s="116" t="s">
        <v>3150</v>
      </c>
      <c r="F3919" s="116" t="s">
        <v>7376</v>
      </c>
      <c r="G3919" s="115" t="s">
        <v>7377</v>
      </c>
      <c r="H3919" s="118" t="s">
        <v>6097</v>
      </c>
      <c r="I3919" s="118" t="s">
        <v>2619</v>
      </c>
    </row>
    <row r="3920" spans="1:9" x14ac:dyDescent="0.2">
      <c r="A3920" s="117" t="s">
        <v>6167</v>
      </c>
      <c r="B3920" s="131" t="s">
        <v>6167</v>
      </c>
      <c r="C3920" s="117" t="s">
        <v>992</v>
      </c>
      <c r="D3920" s="116" t="s">
        <v>6091</v>
      </c>
      <c r="E3920" s="116" t="s">
        <v>3150</v>
      </c>
      <c r="F3920" s="116" t="s">
        <v>6165</v>
      </c>
      <c r="G3920" s="115" t="s">
        <v>6166</v>
      </c>
      <c r="H3920" s="118" t="s">
        <v>6097</v>
      </c>
      <c r="I3920" s="118" t="s">
        <v>2619</v>
      </c>
    </row>
    <row r="3921" spans="1:9" x14ac:dyDescent="0.2">
      <c r="A3921" s="117" t="s">
        <v>9833</v>
      </c>
      <c r="B3921" s="131" t="s">
        <v>9833</v>
      </c>
      <c r="C3921" s="117" t="s">
        <v>1534</v>
      </c>
      <c r="D3921" s="116" t="s">
        <v>9825</v>
      </c>
      <c r="E3921" s="116" t="s">
        <v>2614</v>
      </c>
      <c r="F3921" s="116" t="s">
        <v>2669</v>
      </c>
      <c r="G3921" s="115" t="s">
        <v>9832</v>
      </c>
      <c r="H3921" s="118" t="s">
        <v>9827</v>
      </c>
      <c r="I3921" s="118" t="s">
        <v>2619</v>
      </c>
    </row>
    <row r="3922" spans="1:9" x14ac:dyDescent="0.2">
      <c r="A3922" s="117" t="s">
        <v>9826</v>
      </c>
      <c r="B3922" s="131" t="s">
        <v>9826</v>
      </c>
      <c r="C3922" s="117" t="s">
        <v>1534</v>
      </c>
      <c r="D3922" s="116" t="s">
        <v>9825</v>
      </c>
      <c r="E3922" s="116" t="s">
        <v>2614</v>
      </c>
      <c r="F3922" s="116" t="s">
        <v>2615</v>
      </c>
      <c r="G3922" s="115" t="s">
        <v>683</v>
      </c>
      <c r="H3922" s="118" t="s">
        <v>9827</v>
      </c>
      <c r="I3922" s="118" t="s">
        <v>2619</v>
      </c>
    </row>
    <row r="3923" spans="1:9" x14ac:dyDescent="0.2">
      <c r="A3923" s="117" t="s">
        <v>13642</v>
      </c>
      <c r="B3923" s="131" t="s">
        <v>13642</v>
      </c>
      <c r="C3923" s="117" t="s">
        <v>1429</v>
      </c>
      <c r="D3923" s="116" t="s">
        <v>13628</v>
      </c>
      <c r="E3923" s="116" t="s">
        <v>3415</v>
      </c>
      <c r="F3923" s="116" t="s">
        <v>2818</v>
      </c>
      <c r="G3923" s="115" t="s">
        <v>13641</v>
      </c>
      <c r="H3923" s="118" t="s">
        <v>13643</v>
      </c>
      <c r="I3923" s="118" t="s">
        <v>2619</v>
      </c>
    </row>
    <row r="3924" spans="1:9" x14ac:dyDescent="0.2">
      <c r="A3924" s="117" t="s">
        <v>13065</v>
      </c>
      <c r="B3924" s="131" t="s">
        <v>13065</v>
      </c>
      <c r="C3924" s="117" t="s">
        <v>1298</v>
      </c>
      <c r="D3924" s="116" t="s">
        <v>13052</v>
      </c>
      <c r="E3924" s="116" t="s">
        <v>2614</v>
      </c>
      <c r="F3924" s="116" t="s">
        <v>2653</v>
      </c>
      <c r="G3924" s="115" t="s">
        <v>13064</v>
      </c>
      <c r="H3924" s="118" t="s">
        <v>13066</v>
      </c>
      <c r="I3924" s="118" t="s">
        <v>2619</v>
      </c>
    </row>
    <row r="3925" spans="1:9" x14ac:dyDescent="0.2">
      <c r="A3925" s="117" t="s">
        <v>4023</v>
      </c>
      <c r="B3925" s="131" t="s">
        <v>4023</v>
      </c>
      <c r="C3925" s="117" t="s">
        <v>1287</v>
      </c>
      <c r="D3925" s="116" t="s">
        <v>4017</v>
      </c>
      <c r="E3925" s="116" t="s">
        <v>3415</v>
      </c>
      <c r="F3925" s="116" t="s">
        <v>2623</v>
      </c>
      <c r="G3925" s="115" t="s">
        <v>4022</v>
      </c>
      <c r="H3925" s="118" t="s">
        <v>4019</v>
      </c>
      <c r="I3925" s="118" t="s">
        <v>2619</v>
      </c>
    </row>
    <row r="3926" spans="1:9" x14ac:dyDescent="0.2">
      <c r="A3926" s="117" t="s">
        <v>9015</v>
      </c>
      <c r="B3926" s="131" t="s">
        <v>9015</v>
      </c>
      <c r="C3926" s="117" t="s">
        <v>1350</v>
      </c>
      <c r="D3926" s="116" t="s">
        <v>8968</v>
      </c>
      <c r="E3926" s="116" t="s">
        <v>2614</v>
      </c>
      <c r="F3926" s="116" t="s">
        <v>3109</v>
      </c>
      <c r="G3926" s="115" t="s">
        <v>4022</v>
      </c>
      <c r="H3926" s="118" t="s">
        <v>9016</v>
      </c>
      <c r="I3926" s="118" t="s">
        <v>2619</v>
      </c>
    </row>
    <row r="3927" spans="1:9" x14ac:dyDescent="0.2">
      <c r="A3927" s="117" t="s">
        <v>2839</v>
      </c>
      <c r="B3927" s="131" t="s">
        <v>2839</v>
      </c>
      <c r="C3927" s="117" t="s">
        <v>1535</v>
      </c>
      <c r="D3927" s="116" t="s">
        <v>2838</v>
      </c>
      <c r="E3927" s="116" t="s">
        <v>2614</v>
      </c>
      <c r="F3927" s="116" t="s">
        <v>2615</v>
      </c>
      <c r="G3927" s="115" t="s">
        <v>684</v>
      </c>
      <c r="H3927" s="118" t="s">
        <v>2840</v>
      </c>
      <c r="I3927" s="118" t="s">
        <v>2619</v>
      </c>
    </row>
    <row r="3928" spans="1:9" x14ac:dyDescent="0.2">
      <c r="A3928" s="117" t="s">
        <v>9052</v>
      </c>
      <c r="B3928" s="131" t="s">
        <v>9052</v>
      </c>
      <c r="C3928" s="117" t="s">
        <v>1199</v>
      </c>
      <c r="D3928" s="116" t="s">
        <v>9031</v>
      </c>
      <c r="E3928" s="116" t="s">
        <v>2614</v>
      </c>
      <c r="F3928" s="116" t="s">
        <v>3164</v>
      </c>
      <c r="G3928" s="115" t="s">
        <v>9051</v>
      </c>
      <c r="H3928" s="118" t="s">
        <v>9053</v>
      </c>
      <c r="I3928" s="118" t="s">
        <v>2619</v>
      </c>
    </row>
    <row r="3929" spans="1:9" x14ac:dyDescent="0.2">
      <c r="A3929" s="117" t="s">
        <v>8667</v>
      </c>
      <c r="B3929" s="131" t="s">
        <v>8667</v>
      </c>
      <c r="C3929" s="117" t="s">
        <v>1536</v>
      </c>
      <c r="D3929" s="116" t="s">
        <v>8666</v>
      </c>
      <c r="E3929" s="116" t="s">
        <v>3415</v>
      </c>
      <c r="F3929" s="116" t="s">
        <v>2615</v>
      </c>
      <c r="G3929" s="115" t="s">
        <v>685</v>
      </c>
      <c r="H3929" s="118" t="s">
        <v>8668</v>
      </c>
      <c r="I3929" s="118" t="s">
        <v>2619</v>
      </c>
    </row>
    <row r="3930" spans="1:9" x14ac:dyDescent="0.2">
      <c r="A3930" s="117" t="s">
        <v>10192</v>
      </c>
      <c r="B3930" s="131" t="s">
        <v>10192</v>
      </c>
      <c r="C3930" s="117" t="s">
        <v>1537</v>
      </c>
      <c r="D3930" s="116" t="s">
        <v>10191</v>
      </c>
      <c r="E3930" s="116" t="s">
        <v>2660</v>
      </c>
      <c r="F3930" s="116" t="s">
        <v>2615</v>
      </c>
      <c r="G3930" s="115" t="s">
        <v>686</v>
      </c>
      <c r="H3930" s="118" t="s">
        <v>10193</v>
      </c>
      <c r="I3930" s="118" t="s">
        <v>2619</v>
      </c>
    </row>
    <row r="3931" spans="1:9" x14ac:dyDescent="0.2">
      <c r="A3931" s="117" t="s">
        <v>5984</v>
      </c>
      <c r="B3931" s="131" t="s">
        <v>5984</v>
      </c>
      <c r="C3931" s="117" t="s">
        <v>1538</v>
      </c>
      <c r="D3931" s="116" t="s">
        <v>5983</v>
      </c>
      <c r="E3931" s="116" t="s">
        <v>3116</v>
      </c>
      <c r="F3931" s="116" t="s">
        <v>2615</v>
      </c>
      <c r="G3931" s="115" t="s">
        <v>687</v>
      </c>
      <c r="H3931" s="118" t="s">
        <v>5985</v>
      </c>
      <c r="I3931" s="118" t="s">
        <v>2619</v>
      </c>
    </row>
    <row r="3932" spans="1:9" x14ac:dyDescent="0.2">
      <c r="A3932" s="117" t="s">
        <v>5987</v>
      </c>
      <c r="B3932" s="131" t="s">
        <v>5987</v>
      </c>
      <c r="C3932" s="117" t="s">
        <v>1538</v>
      </c>
      <c r="D3932" s="116" t="s">
        <v>5983</v>
      </c>
      <c r="E3932" s="116" t="s">
        <v>3116</v>
      </c>
      <c r="F3932" s="116" t="s">
        <v>2641</v>
      </c>
      <c r="G3932" s="115" t="s">
        <v>5986</v>
      </c>
      <c r="H3932" s="118" t="s">
        <v>5985</v>
      </c>
      <c r="I3932" s="118" t="s">
        <v>2619</v>
      </c>
    </row>
    <row r="3933" spans="1:9" x14ac:dyDescent="0.2">
      <c r="A3933" s="117" t="s">
        <v>11632</v>
      </c>
      <c r="B3933" s="131" t="s">
        <v>11632</v>
      </c>
      <c r="C3933" s="117" t="s">
        <v>1539</v>
      </c>
      <c r="D3933" s="116" t="s">
        <v>11631</v>
      </c>
      <c r="E3933" s="116" t="s">
        <v>3116</v>
      </c>
      <c r="F3933" s="116" t="s">
        <v>2615</v>
      </c>
      <c r="G3933" s="115" t="s">
        <v>688</v>
      </c>
      <c r="H3933" s="118" t="s">
        <v>11633</v>
      </c>
      <c r="I3933" s="118" t="s">
        <v>2619</v>
      </c>
    </row>
    <row r="3934" spans="1:9" x14ac:dyDescent="0.2">
      <c r="A3934" s="117" t="s">
        <v>11635</v>
      </c>
      <c r="B3934" s="131" t="s">
        <v>11635</v>
      </c>
      <c r="C3934" s="117" t="s">
        <v>1539</v>
      </c>
      <c r="D3934" s="116" t="s">
        <v>11631</v>
      </c>
      <c r="E3934" s="116" t="s">
        <v>3116</v>
      </c>
      <c r="F3934" s="116" t="s">
        <v>2638</v>
      </c>
      <c r="G3934" s="115" t="s">
        <v>11634</v>
      </c>
      <c r="H3934" s="118" t="s">
        <v>11633</v>
      </c>
      <c r="I3934" s="118" t="s">
        <v>2619</v>
      </c>
    </row>
    <row r="3935" spans="1:9" x14ac:dyDescent="0.2">
      <c r="A3935" s="117" t="s">
        <v>11637</v>
      </c>
      <c r="B3935" s="131" t="s">
        <v>11637</v>
      </c>
      <c r="C3935" s="117" t="s">
        <v>1539</v>
      </c>
      <c r="D3935" s="116" t="s">
        <v>11631</v>
      </c>
      <c r="E3935" s="116" t="s">
        <v>3116</v>
      </c>
      <c r="F3935" s="116" t="s">
        <v>2716</v>
      </c>
      <c r="G3935" s="115" t="s">
        <v>11636</v>
      </c>
      <c r="H3935" s="118" t="s">
        <v>11633</v>
      </c>
      <c r="I3935" s="118" t="s">
        <v>2619</v>
      </c>
    </row>
    <row r="3936" spans="1:9" x14ac:dyDescent="0.2">
      <c r="A3936" s="117" t="s">
        <v>11630</v>
      </c>
      <c r="B3936" s="131" t="s">
        <v>11630</v>
      </c>
      <c r="C3936" s="117" t="s">
        <v>1540</v>
      </c>
      <c r="D3936" s="116" t="s">
        <v>11626</v>
      </c>
      <c r="E3936" s="116" t="s">
        <v>3091</v>
      </c>
      <c r="F3936" s="116" t="s">
        <v>2620</v>
      </c>
      <c r="G3936" s="115" t="s">
        <v>11629</v>
      </c>
      <c r="H3936" s="118" t="s">
        <v>11628</v>
      </c>
      <c r="I3936" s="118" t="s">
        <v>2619</v>
      </c>
    </row>
    <row r="3937" spans="1:9" x14ac:dyDescent="0.2">
      <c r="A3937" s="117" t="s">
        <v>11627</v>
      </c>
      <c r="B3937" s="131" t="s">
        <v>11627</v>
      </c>
      <c r="C3937" s="117" t="s">
        <v>1540</v>
      </c>
      <c r="D3937" s="116" t="s">
        <v>11626</v>
      </c>
      <c r="E3937" s="116" t="s">
        <v>3091</v>
      </c>
      <c r="F3937" s="116" t="s">
        <v>2615</v>
      </c>
      <c r="G3937" s="115" t="s">
        <v>689</v>
      </c>
      <c r="H3937" s="118" t="s">
        <v>11628</v>
      </c>
      <c r="I3937" s="118" t="s">
        <v>2619</v>
      </c>
    </row>
    <row r="3938" spans="1:9" x14ac:dyDescent="0.2">
      <c r="A3938" s="117" t="s">
        <v>6170</v>
      </c>
      <c r="B3938" s="131" t="s">
        <v>6170</v>
      </c>
      <c r="C3938" s="117" t="s">
        <v>992</v>
      </c>
      <c r="D3938" s="116" t="s">
        <v>6091</v>
      </c>
      <c r="E3938" s="116" t="s">
        <v>3150</v>
      </c>
      <c r="F3938" s="116" t="s">
        <v>6168</v>
      </c>
      <c r="G3938" s="115" t="s">
        <v>6169</v>
      </c>
      <c r="H3938" s="118" t="s">
        <v>6171</v>
      </c>
      <c r="I3938" s="118" t="s">
        <v>2619</v>
      </c>
    </row>
    <row r="3939" spans="1:9" x14ac:dyDescent="0.2">
      <c r="A3939" s="117" t="s">
        <v>11526</v>
      </c>
      <c r="B3939" s="131" t="s">
        <v>11526</v>
      </c>
      <c r="C3939" s="117" t="s">
        <v>14391</v>
      </c>
      <c r="D3939" s="116" t="s">
        <v>11525</v>
      </c>
      <c r="E3939" s="116" t="s">
        <v>2614</v>
      </c>
      <c r="F3939" s="116" t="s">
        <v>2615</v>
      </c>
      <c r="G3939" s="115" t="s">
        <v>2597</v>
      </c>
      <c r="H3939" s="118" t="s">
        <v>11527</v>
      </c>
      <c r="I3939" s="118" t="s">
        <v>2619</v>
      </c>
    </row>
    <row r="3940" spans="1:9" x14ac:dyDescent="0.2">
      <c r="A3940" s="117" t="s">
        <v>11529</v>
      </c>
      <c r="B3940" s="131" t="s">
        <v>11529</v>
      </c>
      <c r="C3940" s="117" t="s">
        <v>14391</v>
      </c>
      <c r="D3940" s="116" t="s">
        <v>11525</v>
      </c>
      <c r="E3940" s="116" t="s">
        <v>2614</v>
      </c>
      <c r="F3940" s="116" t="s">
        <v>2620</v>
      </c>
      <c r="G3940" s="115" t="s">
        <v>11528</v>
      </c>
      <c r="H3940" s="118" t="s">
        <v>11527</v>
      </c>
      <c r="I3940" s="118" t="s">
        <v>2619</v>
      </c>
    </row>
    <row r="3941" spans="1:9" x14ac:dyDescent="0.2">
      <c r="A3941" s="117" t="s">
        <v>4954</v>
      </c>
      <c r="B3941" s="131" t="s">
        <v>4954</v>
      </c>
      <c r="C3941" s="117" t="s">
        <v>1099</v>
      </c>
      <c r="D3941" s="116" t="s">
        <v>4944</v>
      </c>
      <c r="E3941" s="116" t="s">
        <v>3415</v>
      </c>
      <c r="F3941" s="116" t="s">
        <v>2653</v>
      </c>
      <c r="G3941" s="115" t="s">
        <v>4953</v>
      </c>
      <c r="H3941" s="118" t="s">
        <v>4946</v>
      </c>
      <c r="I3941" s="118" t="s">
        <v>2619</v>
      </c>
    </row>
    <row r="3942" spans="1:9" x14ac:dyDescent="0.2">
      <c r="A3942" s="117" t="s">
        <v>11531</v>
      </c>
      <c r="B3942" s="131" t="s">
        <v>11531</v>
      </c>
      <c r="C3942" s="117" t="s">
        <v>14391</v>
      </c>
      <c r="D3942" s="116" t="s">
        <v>11525</v>
      </c>
      <c r="E3942" s="116" t="s">
        <v>2614</v>
      </c>
      <c r="F3942" s="116" t="s">
        <v>2638</v>
      </c>
      <c r="G3942" s="115" t="s">
        <v>11530</v>
      </c>
      <c r="I3942" s="118" t="s">
        <v>2619</v>
      </c>
    </row>
    <row r="3943" spans="1:9" x14ac:dyDescent="0.2">
      <c r="A3943" s="117" t="s">
        <v>9377</v>
      </c>
      <c r="B3943" s="131" t="s">
        <v>9377</v>
      </c>
      <c r="C3943" s="117" t="s">
        <v>1541</v>
      </c>
      <c r="D3943" s="116" t="s">
        <v>9376</v>
      </c>
      <c r="E3943" s="116" t="s">
        <v>2614</v>
      </c>
      <c r="F3943" s="116" t="s">
        <v>2615</v>
      </c>
      <c r="G3943" s="115" t="s">
        <v>690</v>
      </c>
      <c r="H3943" s="118" t="s">
        <v>9378</v>
      </c>
      <c r="I3943" s="118" t="s">
        <v>2619</v>
      </c>
    </row>
    <row r="3944" spans="1:9" x14ac:dyDescent="0.2">
      <c r="A3944" s="117" t="s">
        <v>9384</v>
      </c>
      <c r="B3944" s="131" t="s">
        <v>9384</v>
      </c>
      <c r="C3944" s="117" t="s">
        <v>1541</v>
      </c>
      <c r="D3944" s="116" t="s">
        <v>9376</v>
      </c>
      <c r="E3944" s="116" t="s">
        <v>2614</v>
      </c>
      <c r="F3944" s="116" t="s">
        <v>2716</v>
      </c>
      <c r="G3944" s="115" t="s">
        <v>9383</v>
      </c>
      <c r="H3944" s="118" t="s">
        <v>9378</v>
      </c>
      <c r="I3944" s="118" t="s">
        <v>2619</v>
      </c>
    </row>
    <row r="3945" spans="1:9" x14ac:dyDescent="0.2">
      <c r="A3945" s="117" t="s">
        <v>9380</v>
      </c>
      <c r="B3945" s="131" t="s">
        <v>9380</v>
      </c>
      <c r="C3945" s="117" t="s">
        <v>1541</v>
      </c>
      <c r="D3945" s="116" t="s">
        <v>9376</v>
      </c>
      <c r="E3945" s="116" t="s">
        <v>2614</v>
      </c>
      <c r="F3945" s="116" t="s">
        <v>2620</v>
      </c>
      <c r="G3945" s="115" t="s">
        <v>9379</v>
      </c>
      <c r="H3945" s="118" t="s">
        <v>9378</v>
      </c>
      <c r="I3945" s="118" t="s">
        <v>2619</v>
      </c>
    </row>
    <row r="3946" spans="1:9" x14ac:dyDescent="0.2">
      <c r="A3946" s="117" t="s">
        <v>9382</v>
      </c>
      <c r="B3946" s="131" t="s">
        <v>9382</v>
      </c>
      <c r="C3946" s="117" t="s">
        <v>1541</v>
      </c>
      <c r="D3946" s="116" t="s">
        <v>9376</v>
      </c>
      <c r="E3946" s="116" t="s">
        <v>2614</v>
      </c>
      <c r="F3946" s="116" t="s">
        <v>2638</v>
      </c>
      <c r="G3946" s="115" t="s">
        <v>9381</v>
      </c>
      <c r="H3946" s="118" t="s">
        <v>9378</v>
      </c>
      <c r="I3946" s="118" t="s">
        <v>2619</v>
      </c>
    </row>
    <row r="3947" spans="1:9" x14ac:dyDescent="0.2">
      <c r="A3947" s="117" t="s">
        <v>11245</v>
      </c>
      <c r="B3947" s="131" t="s">
        <v>11245</v>
      </c>
      <c r="C3947" s="117" t="s">
        <v>1243</v>
      </c>
      <c r="D3947" s="116" t="s">
        <v>11232</v>
      </c>
      <c r="E3947" s="116" t="s">
        <v>2614</v>
      </c>
      <c r="F3947" s="116" t="s">
        <v>2641</v>
      </c>
      <c r="G3947" s="115" t="s">
        <v>11244</v>
      </c>
      <c r="H3947" s="118" t="s">
        <v>11246</v>
      </c>
      <c r="I3947" s="118" t="s">
        <v>2619</v>
      </c>
    </row>
    <row r="3948" spans="1:9" x14ac:dyDescent="0.2">
      <c r="A3948" s="117" t="s">
        <v>3066</v>
      </c>
      <c r="B3948" s="131" t="s">
        <v>3066</v>
      </c>
      <c r="C3948" s="117" t="s">
        <v>894</v>
      </c>
      <c r="D3948" s="116" t="s">
        <v>3044</v>
      </c>
      <c r="E3948" s="116" t="s">
        <v>2614</v>
      </c>
      <c r="F3948" s="116" t="s">
        <v>2818</v>
      </c>
      <c r="G3948" s="115" t="s">
        <v>3065</v>
      </c>
      <c r="H3948" s="118" t="s">
        <v>3046</v>
      </c>
      <c r="I3948" s="118" t="s">
        <v>2619</v>
      </c>
    </row>
    <row r="3949" spans="1:9" x14ac:dyDescent="0.2">
      <c r="A3949" s="117" t="s">
        <v>4327</v>
      </c>
      <c r="B3949" s="131" t="s">
        <v>4327</v>
      </c>
      <c r="C3949" s="117" t="s">
        <v>1231</v>
      </c>
      <c r="D3949" s="116" t="s">
        <v>4314</v>
      </c>
      <c r="E3949" s="116" t="s">
        <v>3415</v>
      </c>
      <c r="F3949" s="116" t="s">
        <v>2669</v>
      </c>
      <c r="G3949" s="115" t="s">
        <v>4326</v>
      </c>
      <c r="H3949" s="118" t="s">
        <v>4328</v>
      </c>
      <c r="I3949" s="118" t="s">
        <v>2619</v>
      </c>
    </row>
    <row r="3950" spans="1:9" x14ac:dyDescent="0.2">
      <c r="A3950" s="117" t="s">
        <v>7381</v>
      </c>
      <c r="B3950" s="131" t="s">
        <v>7381</v>
      </c>
      <c r="C3950" s="117" t="s">
        <v>992</v>
      </c>
      <c r="D3950" s="116" t="s">
        <v>6091</v>
      </c>
      <c r="E3950" s="116" t="s">
        <v>3150</v>
      </c>
      <c r="F3950" s="116" t="s">
        <v>7379</v>
      </c>
      <c r="G3950" s="115" t="s">
        <v>7380</v>
      </c>
      <c r="H3950" s="118" t="s">
        <v>6097</v>
      </c>
      <c r="I3950" s="118" t="s">
        <v>2619</v>
      </c>
    </row>
    <row r="3951" spans="1:9" x14ac:dyDescent="0.2">
      <c r="A3951" s="117" t="s">
        <v>2625</v>
      </c>
      <c r="B3951" s="131" t="s">
        <v>2625</v>
      </c>
      <c r="C3951" s="117" t="s">
        <v>1425</v>
      </c>
      <c r="D3951" s="116" t="s">
        <v>2613</v>
      </c>
      <c r="E3951" s="116" t="s">
        <v>2614</v>
      </c>
      <c r="F3951" s="116" t="s">
        <v>2623</v>
      </c>
      <c r="G3951" s="115" t="s">
        <v>2624</v>
      </c>
      <c r="I3951" s="118" t="s">
        <v>2619</v>
      </c>
    </row>
    <row r="3952" spans="1:9" x14ac:dyDescent="0.2">
      <c r="A3952" s="117" t="s">
        <v>2622</v>
      </c>
      <c r="B3952" s="131" t="s">
        <v>2622</v>
      </c>
      <c r="C3952" s="117" t="s">
        <v>1425</v>
      </c>
      <c r="D3952" s="116" t="s">
        <v>2613</v>
      </c>
      <c r="E3952" s="116" t="s">
        <v>2614</v>
      </c>
      <c r="F3952" s="116" t="s">
        <v>2620</v>
      </c>
      <c r="G3952" s="115" t="s">
        <v>2621</v>
      </c>
      <c r="H3952" s="118" t="s">
        <v>2618</v>
      </c>
      <c r="I3952" s="118" t="s">
        <v>2619</v>
      </c>
    </row>
    <row r="3953" spans="1:9" x14ac:dyDescent="0.2">
      <c r="A3953" s="117" t="s">
        <v>10760</v>
      </c>
      <c r="B3953" s="131" t="s">
        <v>10760</v>
      </c>
      <c r="C3953" s="117" t="s">
        <v>914</v>
      </c>
      <c r="D3953" s="116" t="s">
        <v>10754</v>
      </c>
      <c r="E3953" s="116" t="s">
        <v>3415</v>
      </c>
      <c r="F3953" s="116" t="s">
        <v>2623</v>
      </c>
      <c r="G3953" s="115" t="s">
        <v>10759</v>
      </c>
      <c r="H3953" s="118" t="s">
        <v>10756</v>
      </c>
      <c r="I3953" s="118" t="s">
        <v>2619</v>
      </c>
    </row>
    <row r="3954" spans="1:9" x14ac:dyDescent="0.2">
      <c r="A3954" s="117" t="s">
        <v>9525</v>
      </c>
      <c r="B3954" s="131" t="s">
        <v>9525</v>
      </c>
      <c r="C3954" s="117" t="s">
        <v>1334</v>
      </c>
      <c r="D3954" s="116" t="s">
        <v>9521</v>
      </c>
      <c r="E3954" s="116" t="s">
        <v>3415</v>
      </c>
      <c r="F3954" s="116" t="s">
        <v>3164</v>
      </c>
      <c r="G3954" s="115" t="s">
        <v>9524</v>
      </c>
      <c r="H3954" s="118" t="s">
        <v>9526</v>
      </c>
      <c r="I3954" s="118" t="s">
        <v>2619</v>
      </c>
    </row>
    <row r="3955" spans="1:9" x14ac:dyDescent="0.2">
      <c r="A3955" s="117" t="s">
        <v>3466</v>
      </c>
      <c r="B3955" s="131" t="s">
        <v>3466</v>
      </c>
      <c r="C3955" s="117" t="s">
        <v>1380</v>
      </c>
      <c r="D3955" s="116" t="s">
        <v>3458</v>
      </c>
      <c r="E3955" s="116" t="s">
        <v>3415</v>
      </c>
      <c r="F3955" s="116" t="s">
        <v>2669</v>
      </c>
      <c r="G3955" s="115" t="s">
        <v>3465</v>
      </c>
      <c r="H3955" s="118" t="s">
        <v>3460</v>
      </c>
      <c r="I3955" s="118" t="s">
        <v>2619</v>
      </c>
    </row>
    <row r="3956" spans="1:9" x14ac:dyDescent="0.2">
      <c r="A3956" s="117" t="s">
        <v>10183</v>
      </c>
      <c r="B3956" s="131" t="s">
        <v>10183</v>
      </c>
      <c r="C3956" s="117" t="s">
        <v>1542</v>
      </c>
      <c r="D3956" s="116" t="s">
        <v>10182</v>
      </c>
      <c r="E3956" s="116" t="s">
        <v>2614</v>
      </c>
      <c r="F3956" s="116" t="s">
        <v>2615</v>
      </c>
      <c r="G3956" s="115" t="s">
        <v>691</v>
      </c>
      <c r="H3956" s="118" t="s">
        <v>10184</v>
      </c>
      <c r="I3956" s="118" t="s">
        <v>2619</v>
      </c>
    </row>
    <row r="3957" spans="1:9" x14ac:dyDescent="0.2">
      <c r="A3957" s="117" t="s">
        <v>10190</v>
      </c>
      <c r="B3957" s="131" t="s">
        <v>10190</v>
      </c>
      <c r="C3957" s="117" t="s">
        <v>1542</v>
      </c>
      <c r="D3957" s="116" t="s">
        <v>10182</v>
      </c>
      <c r="E3957" s="116" t="s">
        <v>2614</v>
      </c>
      <c r="F3957" s="116" t="s">
        <v>2734</v>
      </c>
      <c r="G3957" s="115" t="s">
        <v>10189</v>
      </c>
      <c r="H3957" s="118" t="s">
        <v>10184</v>
      </c>
      <c r="I3957" s="118" t="s">
        <v>2619</v>
      </c>
    </row>
    <row r="3958" spans="1:9" x14ac:dyDescent="0.2">
      <c r="A3958" s="117" t="s">
        <v>10186</v>
      </c>
      <c r="B3958" s="131" t="s">
        <v>10186</v>
      </c>
      <c r="C3958" s="117" t="s">
        <v>1542</v>
      </c>
      <c r="D3958" s="116" t="s">
        <v>10182</v>
      </c>
      <c r="E3958" s="116" t="s">
        <v>2614</v>
      </c>
      <c r="F3958" s="116" t="s">
        <v>2620</v>
      </c>
      <c r="G3958" s="115" t="s">
        <v>10185</v>
      </c>
      <c r="H3958" s="118" t="s">
        <v>10184</v>
      </c>
      <c r="I3958" s="118" t="s">
        <v>2619</v>
      </c>
    </row>
    <row r="3959" spans="1:9" x14ac:dyDescent="0.2">
      <c r="A3959" s="117" t="s">
        <v>10188</v>
      </c>
      <c r="B3959" s="131" t="s">
        <v>10188</v>
      </c>
      <c r="C3959" s="117" t="s">
        <v>1542</v>
      </c>
      <c r="D3959" s="116" t="s">
        <v>10182</v>
      </c>
      <c r="E3959" s="116" t="s">
        <v>2614</v>
      </c>
      <c r="F3959" s="116" t="s">
        <v>2694</v>
      </c>
      <c r="G3959" s="115" t="s">
        <v>10187</v>
      </c>
      <c r="H3959" s="118" t="s">
        <v>10184</v>
      </c>
      <c r="I3959" s="118" t="s">
        <v>2619</v>
      </c>
    </row>
    <row r="3960" spans="1:9" x14ac:dyDescent="0.2">
      <c r="A3960" s="117" t="s">
        <v>5681</v>
      </c>
      <c r="B3960" s="131" t="s">
        <v>5681</v>
      </c>
      <c r="C3960" s="117" t="s">
        <v>1543</v>
      </c>
      <c r="D3960" s="116" t="s">
        <v>5680</v>
      </c>
      <c r="E3960" s="116" t="s">
        <v>2614</v>
      </c>
      <c r="F3960" s="116" t="s">
        <v>2615</v>
      </c>
      <c r="G3960" s="115" t="s">
        <v>692</v>
      </c>
      <c r="I3960" s="118" t="s">
        <v>2619</v>
      </c>
    </row>
    <row r="3961" spans="1:9" x14ac:dyDescent="0.2">
      <c r="A3961" s="117" t="s">
        <v>5683</v>
      </c>
      <c r="B3961" s="131" t="s">
        <v>5683</v>
      </c>
      <c r="C3961" s="117" t="s">
        <v>1543</v>
      </c>
      <c r="D3961" s="116" t="s">
        <v>5680</v>
      </c>
      <c r="E3961" s="116" t="s">
        <v>2614</v>
      </c>
      <c r="F3961" s="116" t="s">
        <v>2620</v>
      </c>
      <c r="G3961" s="115" t="s">
        <v>5682</v>
      </c>
      <c r="H3961" s="118" t="s">
        <v>5684</v>
      </c>
      <c r="I3961" s="118" t="s">
        <v>2619</v>
      </c>
    </row>
    <row r="3962" spans="1:9" x14ac:dyDescent="0.2">
      <c r="A3962" s="117" t="s">
        <v>5691</v>
      </c>
      <c r="B3962" s="131" t="s">
        <v>5691</v>
      </c>
      <c r="C3962" s="117" t="s">
        <v>1543</v>
      </c>
      <c r="D3962" s="116" t="s">
        <v>5680</v>
      </c>
      <c r="E3962" s="116" t="s">
        <v>2614</v>
      </c>
      <c r="F3962" s="116" t="s">
        <v>2653</v>
      </c>
      <c r="G3962" s="115" t="s">
        <v>5690</v>
      </c>
      <c r="H3962" s="118" t="s">
        <v>5687</v>
      </c>
      <c r="I3962" s="118" t="s">
        <v>2619</v>
      </c>
    </row>
    <row r="3963" spans="1:9" x14ac:dyDescent="0.2">
      <c r="A3963" s="117" t="s">
        <v>11616</v>
      </c>
      <c r="B3963" s="131" t="s">
        <v>11616</v>
      </c>
      <c r="C3963" s="117" t="s">
        <v>1410</v>
      </c>
      <c r="D3963" s="116" t="s">
        <v>11612</v>
      </c>
      <c r="E3963" s="116" t="s">
        <v>3415</v>
      </c>
      <c r="F3963" s="116" t="s">
        <v>3170</v>
      </c>
      <c r="G3963" s="115" t="s">
        <v>11615</v>
      </c>
      <c r="H3963" s="118" t="s">
        <v>11614</v>
      </c>
      <c r="I3963" s="118" t="s">
        <v>2619</v>
      </c>
    </row>
    <row r="3964" spans="1:9" x14ac:dyDescent="0.2">
      <c r="A3964" s="117" t="s">
        <v>7388</v>
      </c>
      <c r="B3964" s="131" t="s">
        <v>7388</v>
      </c>
      <c r="C3964" s="117" t="s">
        <v>992</v>
      </c>
      <c r="D3964" s="116" t="s">
        <v>6091</v>
      </c>
      <c r="E3964" s="116" t="s">
        <v>3150</v>
      </c>
      <c r="F3964" s="116" t="s">
        <v>7386</v>
      </c>
      <c r="G3964" s="115" t="s">
        <v>7387</v>
      </c>
      <c r="H3964" s="118" t="s">
        <v>6097</v>
      </c>
      <c r="I3964" s="118" t="s">
        <v>2619</v>
      </c>
    </row>
    <row r="3965" spans="1:9" x14ac:dyDescent="0.2">
      <c r="A3965" s="117" t="s">
        <v>8486</v>
      </c>
      <c r="B3965" s="131" t="s">
        <v>8486</v>
      </c>
      <c r="C3965" s="117" t="s">
        <v>910</v>
      </c>
      <c r="D3965" s="116" t="s">
        <v>8471</v>
      </c>
      <c r="E3965" s="116" t="s">
        <v>3150</v>
      </c>
      <c r="F3965" s="116" t="s">
        <v>3103</v>
      </c>
      <c r="G3965" s="115" t="s">
        <v>8485</v>
      </c>
      <c r="H3965" s="118" t="s">
        <v>8487</v>
      </c>
      <c r="I3965" s="118" t="s">
        <v>2619</v>
      </c>
    </row>
    <row r="3966" spans="1:9" x14ac:dyDescent="0.2">
      <c r="A3966" s="117" t="s">
        <v>11156</v>
      </c>
      <c r="B3966" s="131" t="s">
        <v>11156</v>
      </c>
      <c r="C3966" s="117" t="s">
        <v>1240</v>
      </c>
      <c r="D3966" s="116" t="s">
        <v>11148</v>
      </c>
      <c r="E3966" s="116" t="s">
        <v>3334</v>
      </c>
      <c r="F3966" s="116" t="s">
        <v>2734</v>
      </c>
      <c r="G3966" s="115" t="s">
        <v>8485</v>
      </c>
      <c r="H3966" s="118" t="s">
        <v>11152</v>
      </c>
      <c r="I3966" s="118" t="s">
        <v>2619</v>
      </c>
    </row>
    <row r="3967" spans="1:9" x14ac:dyDescent="0.2">
      <c r="A3967" s="117" t="s">
        <v>11534</v>
      </c>
      <c r="B3967" s="131" t="s">
        <v>11534</v>
      </c>
      <c r="C3967" s="117" t="s">
        <v>14391</v>
      </c>
      <c r="D3967" s="116" t="s">
        <v>11525</v>
      </c>
      <c r="E3967" s="116" t="s">
        <v>2614</v>
      </c>
      <c r="F3967" s="116" t="s">
        <v>2669</v>
      </c>
      <c r="G3967" s="115" t="s">
        <v>8485</v>
      </c>
      <c r="H3967" s="118" t="s">
        <v>11527</v>
      </c>
      <c r="I3967" s="118" t="s">
        <v>2619</v>
      </c>
    </row>
    <row r="3968" spans="1:9" x14ac:dyDescent="0.2">
      <c r="A3968" s="117" t="s">
        <v>4229</v>
      </c>
      <c r="B3968" s="131" t="s">
        <v>4229</v>
      </c>
      <c r="C3968" s="117" t="s">
        <v>990</v>
      </c>
      <c r="D3968" s="116" t="s">
        <v>4208</v>
      </c>
      <c r="E3968" s="116" t="s">
        <v>3415</v>
      </c>
      <c r="F3968" s="116" t="s">
        <v>2674</v>
      </c>
      <c r="G3968" s="115" t="s">
        <v>4228</v>
      </c>
      <c r="H3968" s="118" t="s">
        <v>4213</v>
      </c>
      <c r="I3968" s="118" t="s">
        <v>2619</v>
      </c>
    </row>
    <row r="3969" spans="1:9" x14ac:dyDescent="0.2">
      <c r="A3969" s="117" t="s">
        <v>7394</v>
      </c>
      <c r="B3969" s="131" t="s">
        <v>7394</v>
      </c>
      <c r="C3969" s="117" t="s">
        <v>992</v>
      </c>
      <c r="D3969" s="116" t="s">
        <v>6091</v>
      </c>
      <c r="E3969" s="116" t="s">
        <v>3150</v>
      </c>
      <c r="F3969" s="116" t="s">
        <v>7392</v>
      </c>
      <c r="G3969" s="115" t="s">
        <v>7393</v>
      </c>
      <c r="H3969" s="118" t="s">
        <v>6097</v>
      </c>
      <c r="I3969" s="118" t="s">
        <v>2619</v>
      </c>
    </row>
    <row r="3970" spans="1:9" x14ac:dyDescent="0.2">
      <c r="A3970" s="117" t="s">
        <v>13423</v>
      </c>
      <c r="B3970" s="131" t="s">
        <v>13423</v>
      </c>
      <c r="C3970" s="117" t="s">
        <v>1666</v>
      </c>
      <c r="D3970" s="116" t="s">
        <v>13416</v>
      </c>
      <c r="E3970" s="116" t="s">
        <v>2614</v>
      </c>
      <c r="F3970" s="116" t="s">
        <v>2669</v>
      </c>
      <c r="G3970" s="115" t="s">
        <v>7393</v>
      </c>
      <c r="H3970" s="118" t="s">
        <v>13418</v>
      </c>
      <c r="I3970" s="118" t="s">
        <v>2619</v>
      </c>
    </row>
    <row r="3971" spans="1:9" x14ac:dyDescent="0.2">
      <c r="A3971" s="117" t="s">
        <v>13018</v>
      </c>
      <c r="B3971" s="131" t="s">
        <v>13018</v>
      </c>
      <c r="C3971" s="117" t="s">
        <v>1544</v>
      </c>
      <c r="D3971" s="116" t="s">
        <v>13017</v>
      </c>
      <c r="E3971" s="116" t="s">
        <v>2614</v>
      </c>
      <c r="F3971" s="116" t="s">
        <v>2615</v>
      </c>
      <c r="G3971" s="115" t="s">
        <v>693</v>
      </c>
      <c r="H3971" s="118" t="s">
        <v>13019</v>
      </c>
      <c r="I3971" s="118" t="s">
        <v>2619</v>
      </c>
    </row>
    <row r="3972" spans="1:9" x14ac:dyDescent="0.2">
      <c r="A3972" s="117" t="s">
        <v>13027</v>
      </c>
      <c r="B3972" s="131" t="s">
        <v>13027</v>
      </c>
      <c r="C3972" s="117" t="s">
        <v>1544</v>
      </c>
      <c r="D3972" s="116" t="s">
        <v>13017</v>
      </c>
      <c r="E3972" s="116" t="s">
        <v>2614</v>
      </c>
      <c r="F3972" s="116" t="s">
        <v>2653</v>
      </c>
      <c r="G3972" s="115" t="s">
        <v>13026</v>
      </c>
      <c r="H3972" s="118" t="s">
        <v>13019</v>
      </c>
      <c r="I3972" s="118" t="s">
        <v>2619</v>
      </c>
    </row>
    <row r="3973" spans="1:9" x14ac:dyDescent="0.2">
      <c r="A3973" s="117" t="s">
        <v>13021</v>
      </c>
      <c r="B3973" s="131" t="s">
        <v>13021</v>
      </c>
      <c r="C3973" s="117" t="s">
        <v>1544</v>
      </c>
      <c r="D3973" s="116" t="s">
        <v>13017</v>
      </c>
      <c r="E3973" s="116" t="s">
        <v>2614</v>
      </c>
      <c r="F3973" s="116" t="s">
        <v>2620</v>
      </c>
      <c r="G3973" s="115" t="s">
        <v>13020</v>
      </c>
      <c r="H3973" s="118" t="s">
        <v>13019</v>
      </c>
      <c r="I3973" s="118" t="s">
        <v>2619</v>
      </c>
    </row>
    <row r="3974" spans="1:9" x14ac:dyDescent="0.2">
      <c r="A3974" s="117" t="s">
        <v>13023</v>
      </c>
      <c r="B3974" s="131" t="s">
        <v>13023</v>
      </c>
      <c r="C3974" s="117" t="s">
        <v>1544</v>
      </c>
      <c r="D3974" s="116" t="s">
        <v>13017</v>
      </c>
      <c r="E3974" s="116" t="s">
        <v>2614</v>
      </c>
      <c r="F3974" s="116" t="s">
        <v>2638</v>
      </c>
      <c r="G3974" s="115" t="s">
        <v>13022</v>
      </c>
      <c r="H3974" s="118" t="s">
        <v>13019</v>
      </c>
      <c r="I3974" s="118" t="s">
        <v>2619</v>
      </c>
    </row>
    <row r="3975" spans="1:9" x14ac:dyDescent="0.2">
      <c r="A3975" s="117" t="s">
        <v>7397</v>
      </c>
      <c r="B3975" s="131" t="s">
        <v>7397</v>
      </c>
      <c r="C3975" s="117" t="s">
        <v>992</v>
      </c>
      <c r="D3975" s="116" t="s">
        <v>6091</v>
      </c>
      <c r="E3975" s="116" t="s">
        <v>3150</v>
      </c>
      <c r="F3975" s="116" t="s">
        <v>7395</v>
      </c>
      <c r="G3975" s="115" t="s">
        <v>7396</v>
      </c>
      <c r="H3975" s="118" t="s">
        <v>6097</v>
      </c>
      <c r="I3975" s="118" t="s">
        <v>2619</v>
      </c>
    </row>
    <row r="3976" spans="1:9" x14ac:dyDescent="0.2">
      <c r="A3976" s="117" t="s">
        <v>11334</v>
      </c>
      <c r="B3976" s="131" t="s">
        <v>11334</v>
      </c>
      <c r="C3976" s="117" t="s">
        <v>1377</v>
      </c>
      <c r="D3976" s="116" t="s">
        <v>11317</v>
      </c>
      <c r="E3976" s="116" t="s">
        <v>3415</v>
      </c>
      <c r="F3976" s="116" t="s">
        <v>2734</v>
      </c>
      <c r="G3976" s="115" t="s">
        <v>7396</v>
      </c>
      <c r="H3976" s="118" t="s">
        <v>11335</v>
      </c>
      <c r="I3976" s="118" t="s">
        <v>2619</v>
      </c>
    </row>
    <row r="3977" spans="1:9" x14ac:dyDescent="0.2">
      <c r="A3977" s="117" t="s">
        <v>7400</v>
      </c>
      <c r="B3977" s="131" t="s">
        <v>7400</v>
      </c>
      <c r="C3977" s="117" t="s">
        <v>992</v>
      </c>
      <c r="D3977" s="116" t="s">
        <v>6091</v>
      </c>
      <c r="E3977" s="116" t="s">
        <v>3150</v>
      </c>
      <c r="F3977" s="116" t="s">
        <v>7398</v>
      </c>
      <c r="G3977" s="115" t="s">
        <v>7399</v>
      </c>
      <c r="H3977" s="118" t="s">
        <v>6097</v>
      </c>
      <c r="I3977" s="118" t="s">
        <v>2619</v>
      </c>
    </row>
    <row r="3978" spans="1:9" x14ac:dyDescent="0.2">
      <c r="A3978" s="117" t="s">
        <v>7973</v>
      </c>
      <c r="B3978" s="131" t="s">
        <v>7973</v>
      </c>
      <c r="C3978" s="117" t="s">
        <v>992</v>
      </c>
      <c r="D3978" s="116" t="s">
        <v>6091</v>
      </c>
      <c r="E3978" s="116" t="s">
        <v>3150</v>
      </c>
      <c r="F3978" s="116" t="s">
        <v>7971</v>
      </c>
      <c r="G3978" s="115" t="s">
        <v>7972</v>
      </c>
      <c r="H3978" s="118" t="s">
        <v>6097</v>
      </c>
      <c r="I3978" s="118" t="s">
        <v>2619</v>
      </c>
    </row>
    <row r="3979" spans="1:9" x14ac:dyDescent="0.2">
      <c r="A3979" s="117" t="s">
        <v>5598</v>
      </c>
      <c r="B3979" s="131" t="s">
        <v>5598</v>
      </c>
      <c r="C3979" s="117" t="s">
        <v>1545</v>
      </c>
      <c r="D3979" s="116" t="s">
        <v>5597</v>
      </c>
      <c r="E3979" s="116" t="s">
        <v>2614</v>
      </c>
      <c r="F3979" s="116" t="s">
        <v>2615</v>
      </c>
      <c r="G3979" s="115" t="s">
        <v>694</v>
      </c>
      <c r="H3979" s="118" t="s">
        <v>5599</v>
      </c>
      <c r="I3979" s="118" t="s">
        <v>2619</v>
      </c>
    </row>
    <row r="3980" spans="1:9" x14ac:dyDescent="0.2">
      <c r="A3980" s="117" t="s">
        <v>5603</v>
      </c>
      <c r="B3980" s="131" t="s">
        <v>5603</v>
      </c>
      <c r="C3980" s="117" t="s">
        <v>1545</v>
      </c>
      <c r="D3980" s="116" t="s">
        <v>5597</v>
      </c>
      <c r="E3980" s="116" t="s">
        <v>2614</v>
      </c>
      <c r="F3980" s="116" t="s">
        <v>2623</v>
      </c>
      <c r="G3980" s="115" t="s">
        <v>5602</v>
      </c>
      <c r="H3980" s="118" t="s">
        <v>5599</v>
      </c>
      <c r="I3980" s="118" t="s">
        <v>2619</v>
      </c>
    </row>
    <row r="3981" spans="1:9" x14ac:dyDescent="0.2">
      <c r="A3981" s="117" t="s">
        <v>13110</v>
      </c>
      <c r="B3981" s="131" t="s">
        <v>13110</v>
      </c>
      <c r="C3981" s="117" t="s">
        <v>1546</v>
      </c>
      <c r="D3981" s="116" t="s">
        <v>13105</v>
      </c>
      <c r="E3981" s="116" t="s">
        <v>3415</v>
      </c>
      <c r="F3981" s="116" t="s">
        <v>2716</v>
      </c>
      <c r="G3981" s="115" t="s">
        <v>5602</v>
      </c>
      <c r="H3981" s="118" t="s">
        <v>13107</v>
      </c>
      <c r="I3981" s="118" t="s">
        <v>2619</v>
      </c>
    </row>
    <row r="3982" spans="1:9" x14ac:dyDescent="0.2">
      <c r="A3982" s="117" t="s">
        <v>5601</v>
      </c>
      <c r="B3982" s="131" t="s">
        <v>5601</v>
      </c>
      <c r="C3982" s="117" t="s">
        <v>1545</v>
      </c>
      <c r="D3982" s="116" t="s">
        <v>5597</v>
      </c>
      <c r="E3982" s="116" t="s">
        <v>2614</v>
      </c>
      <c r="F3982" s="116" t="s">
        <v>2620</v>
      </c>
      <c r="G3982" s="115" t="s">
        <v>5600</v>
      </c>
      <c r="H3982" s="118" t="s">
        <v>5599</v>
      </c>
      <c r="I3982" s="118" t="s">
        <v>2619</v>
      </c>
    </row>
    <row r="3983" spans="1:9" x14ac:dyDescent="0.2">
      <c r="A3983" s="117" t="s">
        <v>13109</v>
      </c>
      <c r="B3983" s="131" t="s">
        <v>13109</v>
      </c>
      <c r="C3983" s="117" t="s">
        <v>1546</v>
      </c>
      <c r="D3983" s="116" t="s">
        <v>13105</v>
      </c>
      <c r="E3983" s="116" t="s">
        <v>3415</v>
      </c>
      <c r="F3983" s="116" t="s">
        <v>2638</v>
      </c>
      <c r="G3983" s="115" t="s">
        <v>13108</v>
      </c>
      <c r="I3983" s="118" t="s">
        <v>2619</v>
      </c>
    </row>
    <row r="3984" spans="1:9" x14ac:dyDescent="0.2">
      <c r="A3984" s="117" t="s">
        <v>10964</v>
      </c>
      <c r="B3984" s="131" t="s">
        <v>10964</v>
      </c>
      <c r="C3984" s="117" t="s">
        <v>1688</v>
      </c>
      <c r="D3984" s="116" t="s">
        <v>10958</v>
      </c>
      <c r="E3984" s="116" t="s">
        <v>3415</v>
      </c>
      <c r="F3984" s="116" t="s">
        <v>2694</v>
      </c>
      <c r="G3984" s="115" t="s">
        <v>10963</v>
      </c>
      <c r="H3984" s="118" t="s">
        <v>10962</v>
      </c>
      <c r="I3984" s="118" t="s">
        <v>2619</v>
      </c>
    </row>
    <row r="3985" spans="1:9" x14ac:dyDescent="0.2">
      <c r="A3985" s="117" t="s">
        <v>13106</v>
      </c>
      <c r="B3985" s="131" t="s">
        <v>13106</v>
      </c>
      <c r="C3985" s="117" t="s">
        <v>1546</v>
      </c>
      <c r="D3985" s="116" t="s">
        <v>13105</v>
      </c>
      <c r="E3985" s="116" t="s">
        <v>3415</v>
      </c>
      <c r="F3985" s="116" t="s">
        <v>2615</v>
      </c>
      <c r="G3985" s="115" t="s">
        <v>695</v>
      </c>
      <c r="H3985" s="118" t="s">
        <v>13107</v>
      </c>
      <c r="I3985" s="118" t="s">
        <v>2619</v>
      </c>
    </row>
    <row r="3986" spans="1:9" x14ac:dyDescent="0.2">
      <c r="A3986" s="117" t="s">
        <v>11965</v>
      </c>
      <c r="B3986" s="131" t="s">
        <v>11965</v>
      </c>
      <c r="C3986" s="117" t="s">
        <v>1563</v>
      </c>
      <c r="D3986" s="116" t="s">
        <v>11954</v>
      </c>
      <c r="E3986" s="116" t="s">
        <v>2614</v>
      </c>
      <c r="F3986" s="116" t="s">
        <v>2734</v>
      </c>
      <c r="G3986" s="115" t="s">
        <v>11964</v>
      </c>
      <c r="H3986" s="118" t="s">
        <v>11956</v>
      </c>
      <c r="I3986" s="118" t="s">
        <v>2619</v>
      </c>
    </row>
    <row r="3987" spans="1:9" x14ac:dyDescent="0.2">
      <c r="A3987" s="117" t="s">
        <v>3139</v>
      </c>
      <c r="B3987" s="131" t="s">
        <v>3139</v>
      </c>
      <c r="C3987" s="117" t="s">
        <v>1547</v>
      </c>
      <c r="D3987" s="116" t="s">
        <v>3135</v>
      </c>
      <c r="E3987" s="116" t="s">
        <v>3116</v>
      </c>
      <c r="F3987" s="116" t="s">
        <v>2716</v>
      </c>
      <c r="G3987" s="115" t="s">
        <v>3138</v>
      </c>
      <c r="H3987" s="118" t="s">
        <v>3137</v>
      </c>
      <c r="I3987" s="118" t="s">
        <v>2619</v>
      </c>
    </row>
    <row r="3988" spans="1:9" x14ac:dyDescent="0.2">
      <c r="A3988" s="117" t="s">
        <v>3136</v>
      </c>
      <c r="B3988" s="131" t="s">
        <v>3136</v>
      </c>
      <c r="C3988" s="117" t="s">
        <v>1547</v>
      </c>
      <c r="D3988" s="116" t="s">
        <v>3135</v>
      </c>
      <c r="E3988" s="116" t="s">
        <v>3116</v>
      </c>
      <c r="F3988" s="116" t="s">
        <v>2615</v>
      </c>
      <c r="G3988" s="115" t="s">
        <v>696</v>
      </c>
      <c r="H3988" s="118" t="s">
        <v>3137</v>
      </c>
      <c r="I3988" s="118" t="s">
        <v>2619</v>
      </c>
    </row>
    <row r="3989" spans="1:9" x14ac:dyDescent="0.2">
      <c r="A3989" s="117" t="s">
        <v>7403</v>
      </c>
      <c r="B3989" s="131" t="s">
        <v>7403</v>
      </c>
      <c r="C3989" s="117" t="s">
        <v>992</v>
      </c>
      <c r="D3989" s="116" t="s">
        <v>6091</v>
      </c>
      <c r="E3989" s="116" t="s">
        <v>3150</v>
      </c>
      <c r="F3989" s="116" t="s">
        <v>7401</v>
      </c>
      <c r="G3989" s="115" t="s">
        <v>7402</v>
      </c>
      <c r="H3989" s="118" t="s">
        <v>6097</v>
      </c>
      <c r="I3989" s="118" t="s">
        <v>2619</v>
      </c>
    </row>
    <row r="3990" spans="1:9" x14ac:dyDescent="0.2">
      <c r="A3990" s="117" t="s">
        <v>7406</v>
      </c>
      <c r="B3990" s="131" t="s">
        <v>7406</v>
      </c>
      <c r="C3990" s="117" t="s">
        <v>992</v>
      </c>
      <c r="D3990" s="116" t="s">
        <v>6091</v>
      </c>
      <c r="E3990" s="116" t="s">
        <v>3150</v>
      </c>
      <c r="F3990" s="116" t="s">
        <v>7404</v>
      </c>
      <c r="G3990" s="115" t="s">
        <v>7405</v>
      </c>
      <c r="H3990" s="118" t="s">
        <v>6097</v>
      </c>
      <c r="I3990" s="118" t="s">
        <v>2619</v>
      </c>
    </row>
    <row r="3991" spans="1:9" x14ac:dyDescent="0.2">
      <c r="A3991" s="117" t="s">
        <v>4929</v>
      </c>
      <c r="B3991" s="131" t="s">
        <v>4929</v>
      </c>
      <c r="C3991" s="117" t="s">
        <v>1079</v>
      </c>
      <c r="D3991" s="116" t="s">
        <v>4923</v>
      </c>
      <c r="E3991" s="116" t="s">
        <v>3415</v>
      </c>
      <c r="F3991" s="116" t="s">
        <v>2623</v>
      </c>
      <c r="G3991" s="115" t="s">
        <v>4928</v>
      </c>
      <c r="H3991" s="118" t="s">
        <v>4925</v>
      </c>
      <c r="I3991" s="118" t="s">
        <v>2619</v>
      </c>
    </row>
    <row r="3992" spans="1:9" x14ac:dyDescent="0.2">
      <c r="A3992" s="117" t="s">
        <v>13218</v>
      </c>
      <c r="B3992" s="131" t="s">
        <v>13218</v>
      </c>
      <c r="C3992" s="117" t="s">
        <v>1548</v>
      </c>
      <c r="D3992" s="116" t="s">
        <v>13214</v>
      </c>
      <c r="E3992" s="116" t="s">
        <v>3415</v>
      </c>
      <c r="F3992" s="116" t="s">
        <v>2716</v>
      </c>
      <c r="G3992" s="115" t="s">
        <v>13217</v>
      </c>
      <c r="H3992" s="118" t="s">
        <v>13216</v>
      </c>
      <c r="I3992" s="118" t="s">
        <v>2619</v>
      </c>
    </row>
    <row r="3993" spans="1:9" x14ac:dyDescent="0.2">
      <c r="A3993" s="117" t="s">
        <v>13215</v>
      </c>
      <c r="B3993" s="131" t="s">
        <v>13215</v>
      </c>
      <c r="C3993" s="117" t="s">
        <v>1548</v>
      </c>
      <c r="D3993" s="116" t="s">
        <v>13214</v>
      </c>
      <c r="E3993" s="116" t="s">
        <v>3415</v>
      </c>
      <c r="F3993" s="116" t="s">
        <v>2615</v>
      </c>
      <c r="G3993" s="115" t="s">
        <v>697</v>
      </c>
      <c r="H3993" s="118" t="s">
        <v>13216</v>
      </c>
      <c r="I3993" s="118" t="s">
        <v>2619</v>
      </c>
    </row>
    <row r="3994" spans="1:9" x14ac:dyDescent="0.2">
      <c r="A3994" s="117" t="s">
        <v>10858</v>
      </c>
      <c r="B3994" s="131" t="s">
        <v>10858</v>
      </c>
      <c r="C3994" s="117" t="s">
        <v>1116</v>
      </c>
      <c r="D3994" s="116" t="s">
        <v>10848</v>
      </c>
      <c r="E3994" s="116" t="s">
        <v>2614</v>
      </c>
      <c r="F3994" s="116" t="s">
        <v>3112</v>
      </c>
      <c r="G3994" s="115" t="s">
        <v>10857</v>
      </c>
      <c r="H3994" s="118" t="s">
        <v>10859</v>
      </c>
      <c r="I3994" s="118" t="s">
        <v>2619</v>
      </c>
    </row>
    <row r="3995" spans="1:9" x14ac:dyDescent="0.2">
      <c r="A3995" s="117" t="s">
        <v>12003</v>
      </c>
      <c r="B3995" s="131" t="s">
        <v>12003</v>
      </c>
      <c r="C3995" s="117" t="s">
        <v>1612</v>
      </c>
      <c r="D3995" s="116" t="s">
        <v>11990</v>
      </c>
      <c r="E3995" s="116" t="s">
        <v>2614</v>
      </c>
      <c r="F3995" s="116" t="s">
        <v>2669</v>
      </c>
      <c r="G3995" s="115" t="s">
        <v>12002</v>
      </c>
      <c r="H3995" s="118" t="s">
        <v>12004</v>
      </c>
      <c r="I3995" s="118" t="s">
        <v>2619</v>
      </c>
    </row>
    <row r="3996" spans="1:9" x14ac:dyDescent="0.2">
      <c r="A3996" s="117" t="s">
        <v>12924</v>
      </c>
      <c r="B3996" s="131" t="s">
        <v>12924</v>
      </c>
      <c r="C3996" s="117" t="s">
        <v>1549</v>
      </c>
      <c r="D3996" s="116" t="s">
        <v>12923</v>
      </c>
      <c r="E3996" s="116" t="s">
        <v>3415</v>
      </c>
      <c r="F3996" s="116" t="s">
        <v>2615</v>
      </c>
      <c r="G3996" s="115" t="s">
        <v>698</v>
      </c>
      <c r="H3996" s="118" t="s">
        <v>12925</v>
      </c>
      <c r="I3996" s="118" t="s">
        <v>2619</v>
      </c>
    </row>
    <row r="3997" spans="1:9" x14ac:dyDescent="0.2">
      <c r="A3997" s="117" t="s">
        <v>6318</v>
      </c>
      <c r="B3997" s="131" t="s">
        <v>6318</v>
      </c>
      <c r="C3997" s="117" t="s">
        <v>992</v>
      </c>
      <c r="D3997" s="116" t="s">
        <v>6091</v>
      </c>
      <c r="E3997" s="116" t="s">
        <v>3150</v>
      </c>
      <c r="F3997" s="116" t="s">
        <v>6316</v>
      </c>
      <c r="G3997" s="115" t="s">
        <v>6317</v>
      </c>
      <c r="H3997" s="118" t="s">
        <v>6097</v>
      </c>
      <c r="I3997" s="118" t="s">
        <v>2619</v>
      </c>
    </row>
    <row r="3998" spans="1:9" x14ac:dyDescent="0.2">
      <c r="A3998" s="117" t="s">
        <v>4515</v>
      </c>
      <c r="B3998" s="131" t="s">
        <v>4515</v>
      </c>
      <c r="C3998" s="117" t="s">
        <v>1485</v>
      </c>
      <c r="D3998" s="116" t="s">
        <v>4511</v>
      </c>
      <c r="E3998" s="116" t="s">
        <v>3415</v>
      </c>
      <c r="F3998" s="116" t="s">
        <v>2886</v>
      </c>
      <c r="G3998" s="115" t="s">
        <v>4514</v>
      </c>
      <c r="H3998" s="118" t="s">
        <v>4513</v>
      </c>
      <c r="I3998" s="118" t="s">
        <v>2619</v>
      </c>
    </row>
    <row r="3999" spans="1:9" x14ac:dyDescent="0.2">
      <c r="A3999" s="117" t="s">
        <v>7996</v>
      </c>
      <c r="B3999" s="131" t="s">
        <v>7996</v>
      </c>
      <c r="C3999" s="117" t="s">
        <v>992</v>
      </c>
      <c r="D3999" s="116" t="s">
        <v>6091</v>
      </c>
      <c r="E3999" s="116" t="s">
        <v>3150</v>
      </c>
      <c r="F3999" s="116" t="s">
        <v>7994</v>
      </c>
      <c r="G3999" s="115" t="s">
        <v>7995</v>
      </c>
      <c r="H3999" s="118" t="s">
        <v>6097</v>
      </c>
      <c r="I3999" s="118" t="s">
        <v>2619</v>
      </c>
    </row>
    <row r="4000" spans="1:9" x14ac:dyDescent="0.2">
      <c r="A4000" s="117" t="s">
        <v>13255</v>
      </c>
      <c r="B4000" s="131" t="s">
        <v>13255</v>
      </c>
      <c r="C4000" s="117" t="s">
        <v>1061</v>
      </c>
      <c r="D4000" s="116" t="s">
        <v>13251</v>
      </c>
      <c r="E4000" s="116" t="s">
        <v>2660</v>
      </c>
      <c r="F4000" s="116" t="s">
        <v>5168</v>
      </c>
      <c r="G4000" s="115" t="s">
        <v>13254</v>
      </c>
      <c r="H4000" s="118" t="s">
        <v>13256</v>
      </c>
      <c r="I4000" s="118" t="s">
        <v>2619</v>
      </c>
    </row>
    <row r="4001" spans="1:9" x14ac:dyDescent="0.2">
      <c r="A4001" s="117" t="s">
        <v>7409</v>
      </c>
      <c r="B4001" s="131" t="s">
        <v>7409</v>
      </c>
      <c r="C4001" s="117" t="s">
        <v>992</v>
      </c>
      <c r="D4001" s="116" t="s">
        <v>6091</v>
      </c>
      <c r="E4001" s="116" t="s">
        <v>3150</v>
      </c>
      <c r="F4001" s="116" t="s">
        <v>7407</v>
      </c>
      <c r="G4001" s="115" t="s">
        <v>7408</v>
      </c>
      <c r="H4001" s="118" t="s">
        <v>6097</v>
      </c>
      <c r="I4001" s="118" t="s">
        <v>2619</v>
      </c>
    </row>
    <row r="4002" spans="1:9" x14ac:dyDescent="0.2">
      <c r="A4002" s="117" t="s">
        <v>7952</v>
      </c>
      <c r="B4002" s="131" t="s">
        <v>7952</v>
      </c>
      <c r="C4002" s="117" t="s">
        <v>992</v>
      </c>
      <c r="D4002" s="116" t="s">
        <v>6091</v>
      </c>
      <c r="E4002" s="116" t="s">
        <v>3150</v>
      </c>
      <c r="F4002" s="116" t="s">
        <v>7950</v>
      </c>
      <c r="G4002" s="115" t="s">
        <v>7951</v>
      </c>
      <c r="H4002" s="118" t="s">
        <v>6097</v>
      </c>
      <c r="I4002" s="118" t="s">
        <v>2619</v>
      </c>
    </row>
    <row r="4003" spans="1:9" x14ac:dyDescent="0.2">
      <c r="A4003" s="117" t="s">
        <v>14322</v>
      </c>
      <c r="B4003" s="131" t="s">
        <v>14322</v>
      </c>
      <c r="C4003" s="117" t="s">
        <v>1626</v>
      </c>
      <c r="D4003" s="116" t="s">
        <v>14280</v>
      </c>
      <c r="E4003" s="116" t="s">
        <v>2614</v>
      </c>
      <c r="F4003" s="116" t="s">
        <v>2677</v>
      </c>
      <c r="G4003" s="115" t="s">
        <v>14321</v>
      </c>
      <c r="I4003" s="118" t="s">
        <v>2619</v>
      </c>
    </row>
    <row r="4004" spans="1:9" x14ac:dyDescent="0.2">
      <c r="A4004" s="117" t="s">
        <v>3817</v>
      </c>
      <c r="B4004" s="131" t="s">
        <v>3817</v>
      </c>
      <c r="C4004" s="117" t="s">
        <v>1550</v>
      </c>
      <c r="D4004" s="116" t="s">
        <v>3816</v>
      </c>
      <c r="E4004" s="116" t="s">
        <v>3415</v>
      </c>
      <c r="F4004" s="116" t="s">
        <v>2615</v>
      </c>
      <c r="G4004" s="115" t="s">
        <v>699</v>
      </c>
      <c r="H4004" s="118" t="s">
        <v>3818</v>
      </c>
      <c r="I4004" s="118" t="s">
        <v>2619</v>
      </c>
    </row>
    <row r="4005" spans="1:9" x14ac:dyDescent="0.2">
      <c r="A4005" s="117" t="s">
        <v>3832</v>
      </c>
      <c r="B4005" s="131" t="s">
        <v>3832</v>
      </c>
      <c r="C4005" s="117" t="s">
        <v>1551</v>
      </c>
      <c r="D4005" s="116" t="s">
        <v>3831</v>
      </c>
      <c r="E4005" s="116" t="s">
        <v>3415</v>
      </c>
      <c r="F4005" s="116" t="s">
        <v>2615</v>
      </c>
      <c r="G4005" s="115" t="s">
        <v>700</v>
      </c>
      <c r="H4005" s="118" t="s">
        <v>3833</v>
      </c>
      <c r="I4005" s="118" t="s">
        <v>2619</v>
      </c>
    </row>
    <row r="4006" spans="1:9" x14ac:dyDescent="0.2">
      <c r="A4006" s="117" t="s">
        <v>3862</v>
      </c>
      <c r="B4006" s="131" t="s">
        <v>3862</v>
      </c>
      <c r="C4006" s="117" t="s">
        <v>1552</v>
      </c>
      <c r="D4006" s="116" t="s">
        <v>3861</v>
      </c>
      <c r="E4006" s="116" t="s">
        <v>3415</v>
      </c>
      <c r="F4006" s="116" t="s">
        <v>2615</v>
      </c>
      <c r="G4006" s="115" t="s">
        <v>701</v>
      </c>
      <c r="H4006" s="118" t="s">
        <v>3863</v>
      </c>
      <c r="I4006" s="118" t="s">
        <v>2619</v>
      </c>
    </row>
    <row r="4007" spans="1:9" x14ac:dyDescent="0.2">
      <c r="A4007" s="117" t="s">
        <v>10503</v>
      </c>
      <c r="B4007" s="131" t="s">
        <v>10503</v>
      </c>
      <c r="C4007" s="117" t="s">
        <v>1017</v>
      </c>
      <c r="D4007" s="116" t="s">
        <v>10467</v>
      </c>
      <c r="E4007" s="116" t="s">
        <v>2614</v>
      </c>
      <c r="F4007" s="116" t="s">
        <v>3183</v>
      </c>
      <c r="G4007" s="115" t="s">
        <v>10502</v>
      </c>
      <c r="H4007" s="118" t="s">
        <v>10469</v>
      </c>
      <c r="I4007" s="118" t="s">
        <v>2619</v>
      </c>
    </row>
    <row r="4008" spans="1:9" x14ac:dyDescent="0.2">
      <c r="A4008" s="117" t="s">
        <v>7686</v>
      </c>
      <c r="B4008" s="131" t="s">
        <v>7686</v>
      </c>
      <c r="C4008" s="117" t="s">
        <v>992</v>
      </c>
      <c r="D4008" s="116" t="s">
        <v>6091</v>
      </c>
      <c r="E4008" s="116" t="s">
        <v>3150</v>
      </c>
      <c r="F4008" s="116" t="s">
        <v>7684</v>
      </c>
      <c r="G4008" s="115" t="s">
        <v>7685</v>
      </c>
      <c r="H4008" s="118" t="s">
        <v>6097</v>
      </c>
      <c r="I4008" s="118" t="s">
        <v>2619</v>
      </c>
    </row>
    <row r="4009" spans="1:9" x14ac:dyDescent="0.2">
      <c r="A4009" s="117" t="s">
        <v>10417</v>
      </c>
      <c r="B4009" s="131" t="s">
        <v>10417</v>
      </c>
      <c r="C4009" s="117" t="s">
        <v>877</v>
      </c>
      <c r="D4009" s="116" t="s">
        <v>10384</v>
      </c>
      <c r="E4009" s="116" t="s">
        <v>2660</v>
      </c>
      <c r="F4009" s="116" t="s">
        <v>3112</v>
      </c>
      <c r="G4009" s="115" t="s">
        <v>10416</v>
      </c>
      <c r="H4009" s="118" t="s">
        <v>10386</v>
      </c>
      <c r="I4009" s="118" t="s">
        <v>2619</v>
      </c>
    </row>
    <row r="4010" spans="1:9" x14ac:dyDescent="0.2">
      <c r="A4010" s="117" t="s">
        <v>13192</v>
      </c>
      <c r="B4010" s="131" t="s">
        <v>13192</v>
      </c>
      <c r="C4010" s="117" t="s">
        <v>1553</v>
      </c>
      <c r="D4010" s="116" t="s">
        <v>13191</v>
      </c>
      <c r="E4010" s="116" t="s">
        <v>3116</v>
      </c>
      <c r="F4010" s="116" t="s">
        <v>2615</v>
      </c>
      <c r="G4010" s="115" t="s">
        <v>702</v>
      </c>
      <c r="H4010" s="118" t="s">
        <v>13193</v>
      </c>
      <c r="I4010" s="118" t="s">
        <v>2619</v>
      </c>
    </row>
    <row r="4011" spans="1:9" x14ac:dyDescent="0.2">
      <c r="A4011" s="117" t="s">
        <v>13195</v>
      </c>
      <c r="B4011" s="131" t="s">
        <v>13195</v>
      </c>
      <c r="C4011" s="117" t="s">
        <v>1553</v>
      </c>
      <c r="D4011" s="116" t="s">
        <v>13191</v>
      </c>
      <c r="E4011" s="116" t="s">
        <v>3116</v>
      </c>
      <c r="F4011" s="116" t="s">
        <v>2716</v>
      </c>
      <c r="G4011" s="115" t="s">
        <v>13194</v>
      </c>
      <c r="H4011" s="118" t="s">
        <v>13196</v>
      </c>
      <c r="I4011" s="118" t="s">
        <v>2619</v>
      </c>
    </row>
    <row r="4012" spans="1:9" x14ac:dyDescent="0.2">
      <c r="A4012" s="117" t="s">
        <v>7412</v>
      </c>
      <c r="B4012" s="131" t="s">
        <v>7412</v>
      </c>
      <c r="C4012" s="117" t="s">
        <v>992</v>
      </c>
      <c r="D4012" s="116" t="s">
        <v>6091</v>
      </c>
      <c r="E4012" s="116" t="s">
        <v>3150</v>
      </c>
      <c r="F4012" s="116" t="s">
        <v>7410</v>
      </c>
      <c r="G4012" s="115" t="s">
        <v>7411</v>
      </c>
      <c r="H4012" s="118" t="s">
        <v>6097</v>
      </c>
      <c r="I4012" s="118" t="s">
        <v>2619</v>
      </c>
    </row>
    <row r="4013" spans="1:9" x14ac:dyDescent="0.2">
      <c r="A4013" s="117" t="s">
        <v>7418</v>
      </c>
      <c r="B4013" s="131" t="s">
        <v>7418</v>
      </c>
      <c r="C4013" s="117" t="s">
        <v>992</v>
      </c>
      <c r="D4013" s="116" t="s">
        <v>6091</v>
      </c>
      <c r="E4013" s="116" t="s">
        <v>3150</v>
      </c>
      <c r="F4013" s="116" t="s">
        <v>7416</v>
      </c>
      <c r="G4013" s="115" t="s">
        <v>7417</v>
      </c>
      <c r="H4013" s="118" t="s">
        <v>6097</v>
      </c>
      <c r="I4013" s="118" t="s">
        <v>2619</v>
      </c>
    </row>
    <row r="4014" spans="1:9" x14ac:dyDescent="0.2">
      <c r="A4014" s="117" t="s">
        <v>7421</v>
      </c>
      <c r="B4014" s="131" t="s">
        <v>7421</v>
      </c>
      <c r="C4014" s="117" t="s">
        <v>992</v>
      </c>
      <c r="D4014" s="116" t="s">
        <v>6091</v>
      </c>
      <c r="E4014" s="116" t="s">
        <v>3150</v>
      </c>
      <c r="F4014" s="116" t="s">
        <v>7419</v>
      </c>
      <c r="G4014" s="115" t="s">
        <v>7420</v>
      </c>
      <c r="H4014" s="118" t="s">
        <v>6097</v>
      </c>
      <c r="I4014" s="118" t="s">
        <v>2619</v>
      </c>
    </row>
    <row r="4015" spans="1:9" x14ac:dyDescent="0.2">
      <c r="A4015" s="117" t="s">
        <v>6519</v>
      </c>
      <c r="B4015" s="131" t="s">
        <v>6519</v>
      </c>
      <c r="C4015" s="117" t="s">
        <v>992</v>
      </c>
      <c r="D4015" s="116" t="s">
        <v>6091</v>
      </c>
      <c r="E4015" s="116" t="s">
        <v>3150</v>
      </c>
      <c r="F4015" s="116" t="s">
        <v>6517</v>
      </c>
      <c r="G4015" s="115" t="s">
        <v>6518</v>
      </c>
      <c r="H4015" s="118" t="s">
        <v>6097</v>
      </c>
      <c r="I4015" s="118" t="s">
        <v>2619</v>
      </c>
    </row>
    <row r="4016" spans="1:9" x14ac:dyDescent="0.2">
      <c r="A4016" s="117" t="s">
        <v>8198</v>
      </c>
      <c r="B4016" s="131" t="s">
        <v>8198</v>
      </c>
      <c r="C4016" s="117" t="s">
        <v>1554</v>
      </c>
      <c r="D4016" s="116" t="s">
        <v>8197</v>
      </c>
      <c r="E4016" s="116" t="s">
        <v>2614</v>
      </c>
      <c r="F4016" s="116" t="s">
        <v>2615</v>
      </c>
      <c r="G4016" s="115" t="s">
        <v>703</v>
      </c>
      <c r="H4016" s="118" t="s">
        <v>8199</v>
      </c>
      <c r="I4016" s="118" t="s">
        <v>2619</v>
      </c>
    </row>
    <row r="4017" spans="1:9" x14ac:dyDescent="0.2">
      <c r="A4017" s="117" t="s">
        <v>8201</v>
      </c>
      <c r="B4017" s="131" t="s">
        <v>8201</v>
      </c>
      <c r="C4017" s="117" t="s">
        <v>1554</v>
      </c>
      <c r="D4017" s="116" t="s">
        <v>8197</v>
      </c>
      <c r="E4017" s="116" t="s">
        <v>2614</v>
      </c>
      <c r="F4017" s="116" t="s">
        <v>2663</v>
      </c>
      <c r="G4017" s="115" t="s">
        <v>8200</v>
      </c>
      <c r="H4017" s="118" t="s">
        <v>8199</v>
      </c>
      <c r="I4017" s="118" t="s">
        <v>2619</v>
      </c>
    </row>
    <row r="4018" spans="1:9" x14ac:dyDescent="0.2">
      <c r="A4018" s="117" t="s">
        <v>8203</v>
      </c>
      <c r="B4018" s="131" t="s">
        <v>8203</v>
      </c>
      <c r="C4018" s="117" t="s">
        <v>1554</v>
      </c>
      <c r="D4018" s="116" t="s">
        <v>8197</v>
      </c>
      <c r="E4018" s="116" t="s">
        <v>2614</v>
      </c>
      <c r="F4018" s="116" t="s">
        <v>2638</v>
      </c>
      <c r="G4018" s="115" t="s">
        <v>8202</v>
      </c>
      <c r="H4018" s="118" t="s">
        <v>8199</v>
      </c>
      <c r="I4018" s="118" t="s">
        <v>2619</v>
      </c>
    </row>
    <row r="4019" spans="1:9" x14ac:dyDescent="0.2">
      <c r="A4019" s="117" t="s">
        <v>7982</v>
      </c>
      <c r="B4019" s="131" t="s">
        <v>7982</v>
      </c>
      <c r="C4019" s="117" t="s">
        <v>992</v>
      </c>
      <c r="D4019" s="116" t="s">
        <v>6091</v>
      </c>
      <c r="E4019" s="116" t="s">
        <v>3150</v>
      </c>
      <c r="F4019" s="116" t="s">
        <v>7980</v>
      </c>
      <c r="G4019" s="115" t="s">
        <v>7981</v>
      </c>
      <c r="I4019" s="118" t="s">
        <v>2619</v>
      </c>
    </row>
    <row r="4020" spans="1:9" x14ac:dyDescent="0.2">
      <c r="A4020" s="117" t="s">
        <v>3295</v>
      </c>
      <c r="B4020" s="131" t="s">
        <v>3295</v>
      </c>
      <c r="C4020" s="117" t="s">
        <v>1006</v>
      </c>
      <c r="D4020" s="116" t="s">
        <v>3289</v>
      </c>
      <c r="E4020" s="116" t="s">
        <v>2614</v>
      </c>
      <c r="F4020" s="116" t="s">
        <v>2694</v>
      </c>
      <c r="G4020" s="115" t="s">
        <v>3294</v>
      </c>
      <c r="H4020" s="118" t="s">
        <v>3291</v>
      </c>
      <c r="I4020" s="118" t="s">
        <v>2619</v>
      </c>
    </row>
    <row r="4021" spans="1:9" x14ac:dyDescent="0.2">
      <c r="A4021" s="117" t="s">
        <v>3293</v>
      </c>
      <c r="B4021" s="131" t="s">
        <v>3293</v>
      </c>
      <c r="C4021" s="117" t="s">
        <v>1006</v>
      </c>
      <c r="D4021" s="116" t="s">
        <v>3289</v>
      </c>
      <c r="E4021" s="116" t="s">
        <v>2614</v>
      </c>
      <c r="F4021" s="116" t="s">
        <v>2620</v>
      </c>
      <c r="G4021" s="115" t="s">
        <v>3292</v>
      </c>
      <c r="H4021" s="118" t="s">
        <v>3291</v>
      </c>
      <c r="I4021" s="118" t="s">
        <v>2619</v>
      </c>
    </row>
    <row r="4022" spans="1:9" x14ac:dyDescent="0.2">
      <c r="A4022" s="117" t="s">
        <v>6026</v>
      </c>
      <c r="B4022" s="131" t="s">
        <v>6026</v>
      </c>
      <c r="C4022" s="117" t="s">
        <v>1555</v>
      </c>
      <c r="D4022" s="116" t="s">
        <v>6025</v>
      </c>
      <c r="E4022" s="116" t="s">
        <v>2614</v>
      </c>
      <c r="F4022" s="116" t="s">
        <v>2615</v>
      </c>
      <c r="G4022" s="115" t="s">
        <v>704</v>
      </c>
      <c r="H4022" s="118" t="s">
        <v>6027</v>
      </c>
      <c r="I4022" s="118" t="s">
        <v>2619</v>
      </c>
    </row>
    <row r="4023" spans="1:9" x14ac:dyDescent="0.2">
      <c r="A4023" s="117" t="s">
        <v>6034</v>
      </c>
      <c r="B4023" s="131" t="s">
        <v>6034</v>
      </c>
      <c r="C4023" s="117" t="s">
        <v>1555</v>
      </c>
      <c r="D4023" s="116" t="s">
        <v>6025</v>
      </c>
      <c r="E4023" s="116" t="s">
        <v>2614</v>
      </c>
      <c r="F4023" s="116" t="s">
        <v>2623</v>
      </c>
      <c r="G4023" s="115" t="s">
        <v>6033</v>
      </c>
      <c r="H4023" s="118" t="s">
        <v>6030</v>
      </c>
      <c r="I4023" s="118" t="s">
        <v>2619</v>
      </c>
    </row>
    <row r="4024" spans="1:9" x14ac:dyDescent="0.2">
      <c r="A4024" s="117" t="s">
        <v>6029</v>
      </c>
      <c r="B4024" s="131" t="s">
        <v>6029</v>
      </c>
      <c r="C4024" s="117" t="s">
        <v>1555</v>
      </c>
      <c r="D4024" s="116" t="s">
        <v>6025</v>
      </c>
      <c r="E4024" s="116" t="s">
        <v>2614</v>
      </c>
      <c r="F4024" s="116" t="s">
        <v>2620</v>
      </c>
      <c r="G4024" s="115" t="s">
        <v>6028</v>
      </c>
      <c r="H4024" s="118" t="s">
        <v>6030</v>
      </c>
      <c r="I4024" s="118" t="s">
        <v>2619</v>
      </c>
    </row>
    <row r="4025" spans="1:9" x14ac:dyDescent="0.2">
      <c r="A4025" s="117" t="s">
        <v>6032</v>
      </c>
      <c r="B4025" s="131" t="s">
        <v>6032</v>
      </c>
      <c r="C4025" s="117" t="s">
        <v>1555</v>
      </c>
      <c r="D4025" s="116" t="s">
        <v>6025</v>
      </c>
      <c r="E4025" s="116" t="s">
        <v>2614</v>
      </c>
      <c r="F4025" s="116" t="s">
        <v>2638</v>
      </c>
      <c r="G4025" s="115" t="s">
        <v>6031</v>
      </c>
      <c r="H4025" s="118" t="s">
        <v>6030</v>
      </c>
      <c r="I4025" s="118" t="s">
        <v>2619</v>
      </c>
    </row>
    <row r="4026" spans="1:9" x14ac:dyDescent="0.2">
      <c r="A4026" s="117" t="s">
        <v>3533</v>
      </c>
      <c r="B4026" s="131" t="s">
        <v>3533</v>
      </c>
      <c r="C4026" s="117" t="s">
        <v>1136</v>
      </c>
      <c r="D4026" s="116" t="s">
        <v>3525</v>
      </c>
      <c r="E4026" s="116" t="s">
        <v>3415</v>
      </c>
      <c r="F4026" s="116" t="s">
        <v>2623</v>
      </c>
      <c r="G4026" s="115" t="s">
        <v>3532</v>
      </c>
      <c r="H4026" s="118" t="s">
        <v>3527</v>
      </c>
      <c r="I4026" s="118" t="s">
        <v>2619</v>
      </c>
    </row>
    <row r="4027" spans="1:9" x14ac:dyDescent="0.2">
      <c r="A4027" s="117" t="s">
        <v>3715</v>
      </c>
      <c r="B4027" s="131" t="s">
        <v>3715</v>
      </c>
      <c r="C4027" s="117" t="s">
        <v>14371</v>
      </c>
      <c r="D4027" s="116" t="s">
        <v>3693</v>
      </c>
      <c r="E4027" s="116" t="s">
        <v>3116</v>
      </c>
      <c r="F4027" s="116" t="s">
        <v>3103</v>
      </c>
      <c r="G4027" s="115" t="s">
        <v>3532</v>
      </c>
      <c r="H4027" s="118" t="s">
        <v>3716</v>
      </c>
      <c r="I4027" s="118" t="s">
        <v>2619</v>
      </c>
    </row>
    <row r="4028" spans="1:9" x14ac:dyDescent="0.2">
      <c r="A4028" s="117" t="s">
        <v>5491</v>
      </c>
      <c r="B4028" s="131" t="s">
        <v>5491</v>
      </c>
      <c r="C4028" s="117" t="s">
        <v>1296</v>
      </c>
      <c r="D4028" s="116" t="s">
        <v>5482</v>
      </c>
      <c r="E4028" s="116" t="s">
        <v>2614</v>
      </c>
      <c r="F4028" s="116" t="s">
        <v>2734</v>
      </c>
      <c r="G4028" s="115" t="s">
        <v>3532</v>
      </c>
      <c r="H4028" s="118" t="s">
        <v>5489</v>
      </c>
      <c r="I4028" s="118" t="s">
        <v>2619</v>
      </c>
    </row>
    <row r="4029" spans="1:9" x14ac:dyDescent="0.2">
      <c r="A4029" s="117" t="s">
        <v>12305</v>
      </c>
      <c r="B4029" s="131" t="s">
        <v>12305</v>
      </c>
      <c r="C4029" s="117" t="s">
        <v>1013</v>
      </c>
      <c r="D4029" s="116" t="s">
        <v>12283</v>
      </c>
      <c r="E4029" s="116" t="s">
        <v>3116</v>
      </c>
      <c r="F4029" s="116" t="s">
        <v>2656</v>
      </c>
      <c r="G4029" s="115" t="s">
        <v>3532</v>
      </c>
      <c r="H4029" s="118" t="s">
        <v>12306</v>
      </c>
      <c r="I4029" s="118" t="s">
        <v>2619</v>
      </c>
    </row>
    <row r="4030" spans="1:9" x14ac:dyDescent="0.2">
      <c r="A4030" s="117" t="s">
        <v>12851</v>
      </c>
      <c r="B4030" s="131" t="s">
        <v>12851</v>
      </c>
      <c r="C4030" s="117" t="s">
        <v>1194</v>
      </c>
      <c r="D4030" s="116" t="s">
        <v>12841</v>
      </c>
      <c r="E4030" s="116" t="s">
        <v>2614</v>
      </c>
      <c r="F4030" s="116" t="s">
        <v>2669</v>
      </c>
      <c r="G4030" s="115" t="s">
        <v>12850</v>
      </c>
      <c r="H4030" s="118" t="s">
        <v>12843</v>
      </c>
      <c r="I4030" s="118" t="s">
        <v>2619</v>
      </c>
    </row>
    <row r="4031" spans="1:9" x14ac:dyDescent="0.2">
      <c r="A4031" s="117" t="s">
        <v>10207</v>
      </c>
      <c r="B4031" s="131" t="s">
        <v>10207</v>
      </c>
      <c r="C4031" s="117" t="s">
        <v>1537</v>
      </c>
      <c r="D4031" s="116" t="s">
        <v>10191</v>
      </c>
      <c r="E4031" s="116" t="s">
        <v>2660</v>
      </c>
      <c r="F4031" s="116" t="s">
        <v>3945</v>
      </c>
      <c r="G4031" s="115" t="s">
        <v>10206</v>
      </c>
      <c r="H4031" s="118" t="s">
        <v>10208</v>
      </c>
      <c r="I4031" s="118" t="s">
        <v>2619</v>
      </c>
    </row>
    <row r="4032" spans="1:9" x14ac:dyDescent="0.2">
      <c r="A4032" s="117" t="s">
        <v>2919</v>
      </c>
      <c r="B4032" s="131" t="s">
        <v>2919</v>
      </c>
      <c r="C4032" s="117" t="s">
        <v>1556</v>
      </c>
      <c r="D4032" s="116" t="s">
        <v>2912</v>
      </c>
      <c r="E4032" s="116" t="s">
        <v>2913</v>
      </c>
      <c r="F4032" s="116" t="s">
        <v>2716</v>
      </c>
      <c r="G4032" s="115" t="s">
        <v>2918</v>
      </c>
      <c r="H4032" s="118" t="s">
        <v>2915</v>
      </c>
      <c r="I4032" s="118" t="s">
        <v>2619</v>
      </c>
    </row>
    <row r="4033" spans="1:9" x14ac:dyDescent="0.2">
      <c r="A4033" s="117" t="s">
        <v>2917</v>
      </c>
      <c r="B4033" s="131" t="s">
        <v>2917</v>
      </c>
      <c r="C4033" s="117" t="s">
        <v>1556</v>
      </c>
      <c r="D4033" s="116" t="s">
        <v>2912</v>
      </c>
      <c r="E4033" s="116" t="s">
        <v>2913</v>
      </c>
      <c r="F4033" s="116" t="s">
        <v>2620</v>
      </c>
      <c r="G4033" s="115" t="s">
        <v>2916</v>
      </c>
      <c r="H4033" s="118" t="s">
        <v>2915</v>
      </c>
      <c r="I4033" s="118" t="s">
        <v>2619</v>
      </c>
    </row>
    <row r="4034" spans="1:9" x14ac:dyDescent="0.2">
      <c r="A4034" s="117" t="s">
        <v>2914</v>
      </c>
      <c r="B4034" s="131" t="s">
        <v>2914</v>
      </c>
      <c r="C4034" s="117" t="s">
        <v>1556</v>
      </c>
      <c r="D4034" s="116" t="s">
        <v>2912</v>
      </c>
      <c r="E4034" s="116" t="s">
        <v>2913</v>
      </c>
      <c r="F4034" s="116" t="s">
        <v>2615</v>
      </c>
      <c r="G4034" s="115" t="s">
        <v>705</v>
      </c>
      <c r="H4034" s="118" t="s">
        <v>2915</v>
      </c>
      <c r="I4034" s="118" t="s">
        <v>2619</v>
      </c>
    </row>
    <row r="4035" spans="1:9" x14ac:dyDescent="0.2">
      <c r="A4035" s="117" t="s">
        <v>4825</v>
      </c>
      <c r="B4035" s="131" t="s">
        <v>4825</v>
      </c>
      <c r="C4035" s="117" t="s">
        <v>1557</v>
      </c>
      <c r="D4035" s="116" t="s">
        <v>4824</v>
      </c>
      <c r="E4035" s="116" t="s">
        <v>3415</v>
      </c>
      <c r="F4035" s="116" t="s">
        <v>2615</v>
      </c>
      <c r="G4035" s="115" t="s">
        <v>706</v>
      </c>
      <c r="H4035" s="118" t="s">
        <v>4826</v>
      </c>
      <c r="I4035" s="118" t="s">
        <v>2619</v>
      </c>
    </row>
    <row r="4036" spans="1:9" x14ac:dyDescent="0.2">
      <c r="A4036" s="117" t="s">
        <v>4833</v>
      </c>
      <c r="B4036" s="131" t="s">
        <v>4833</v>
      </c>
      <c r="C4036" s="117" t="s">
        <v>1558</v>
      </c>
      <c r="D4036" s="116" t="s">
        <v>4832</v>
      </c>
      <c r="E4036" s="116" t="s">
        <v>3415</v>
      </c>
      <c r="F4036" s="116" t="s">
        <v>2615</v>
      </c>
      <c r="G4036" s="115" t="s">
        <v>707</v>
      </c>
      <c r="H4036" s="118" t="s">
        <v>4834</v>
      </c>
      <c r="I4036" s="118" t="s">
        <v>2619</v>
      </c>
    </row>
    <row r="4037" spans="1:9" x14ac:dyDescent="0.2">
      <c r="A4037" s="117" t="s">
        <v>2778</v>
      </c>
      <c r="B4037" s="131" t="s">
        <v>2778</v>
      </c>
      <c r="C4037" s="117" t="s">
        <v>1208</v>
      </c>
      <c r="D4037" s="116" t="s">
        <v>2762</v>
      </c>
      <c r="E4037" s="116" t="s">
        <v>2660</v>
      </c>
      <c r="F4037" s="116" t="s">
        <v>2656</v>
      </c>
      <c r="G4037" s="115" t="s">
        <v>2777</v>
      </c>
      <c r="H4037" s="118" t="s">
        <v>2764</v>
      </c>
      <c r="I4037" s="118" t="s">
        <v>2619</v>
      </c>
    </row>
    <row r="4038" spans="1:9" x14ac:dyDescent="0.2">
      <c r="A4038" s="117" t="s">
        <v>7787</v>
      </c>
      <c r="B4038" s="131" t="s">
        <v>7787</v>
      </c>
      <c r="C4038" s="117" t="s">
        <v>992</v>
      </c>
      <c r="D4038" s="116" t="s">
        <v>6091</v>
      </c>
      <c r="E4038" s="116" t="s">
        <v>3150</v>
      </c>
      <c r="F4038" s="116" t="s">
        <v>7785</v>
      </c>
      <c r="G4038" s="115" t="s">
        <v>7786</v>
      </c>
      <c r="H4038" s="118" t="s">
        <v>6097</v>
      </c>
      <c r="I4038" s="118" t="s">
        <v>2619</v>
      </c>
    </row>
    <row r="4039" spans="1:9" x14ac:dyDescent="0.2">
      <c r="A4039" s="117" t="s">
        <v>3430</v>
      </c>
      <c r="B4039" s="131" t="s">
        <v>3430</v>
      </c>
      <c r="C4039" s="117" t="s">
        <v>866</v>
      </c>
      <c r="D4039" s="116" t="s">
        <v>3426</v>
      </c>
      <c r="E4039" s="116" t="s">
        <v>3415</v>
      </c>
      <c r="F4039" s="116" t="s">
        <v>3341</v>
      </c>
      <c r="G4039" s="115" t="s">
        <v>3429</v>
      </c>
      <c r="H4039" s="118" t="s">
        <v>3428</v>
      </c>
      <c r="I4039" s="118" t="s">
        <v>2619</v>
      </c>
    </row>
    <row r="4040" spans="1:9" x14ac:dyDescent="0.2">
      <c r="A4040" s="117" t="s">
        <v>11316</v>
      </c>
      <c r="B4040" s="131" t="s">
        <v>11316</v>
      </c>
      <c r="C4040" s="117" t="s">
        <v>1029</v>
      </c>
      <c r="D4040" s="116" t="s">
        <v>11303</v>
      </c>
      <c r="E4040" s="116" t="s">
        <v>3415</v>
      </c>
      <c r="F4040" s="116" t="s">
        <v>2644</v>
      </c>
      <c r="G4040" s="115" t="s">
        <v>11315</v>
      </c>
      <c r="H4040" s="118" t="s">
        <v>11305</v>
      </c>
      <c r="I4040" s="118" t="s">
        <v>2619</v>
      </c>
    </row>
    <row r="4041" spans="1:9" x14ac:dyDescent="0.2">
      <c r="A4041" s="117" t="s">
        <v>13658</v>
      </c>
      <c r="B4041" s="131" t="s">
        <v>13658</v>
      </c>
      <c r="C4041" s="117" t="s">
        <v>1559</v>
      </c>
      <c r="D4041" s="116" t="s">
        <v>13654</v>
      </c>
      <c r="E4041" s="116" t="s">
        <v>3415</v>
      </c>
      <c r="F4041" s="116" t="s">
        <v>2716</v>
      </c>
      <c r="G4041" s="115" t="s">
        <v>13657</v>
      </c>
      <c r="H4041" s="118" t="s">
        <v>13656</v>
      </c>
      <c r="I4041" s="118" t="s">
        <v>2619</v>
      </c>
    </row>
    <row r="4042" spans="1:9" x14ac:dyDescent="0.2">
      <c r="A4042" s="117" t="s">
        <v>13655</v>
      </c>
      <c r="B4042" s="131" t="s">
        <v>13655</v>
      </c>
      <c r="C4042" s="117" t="s">
        <v>1559</v>
      </c>
      <c r="D4042" s="116" t="s">
        <v>13654</v>
      </c>
      <c r="E4042" s="116" t="s">
        <v>3415</v>
      </c>
      <c r="F4042" s="116" t="s">
        <v>2615</v>
      </c>
      <c r="G4042" s="115" t="s">
        <v>708</v>
      </c>
      <c r="H4042" s="118" t="s">
        <v>13656</v>
      </c>
      <c r="I4042" s="118" t="s">
        <v>2619</v>
      </c>
    </row>
    <row r="4043" spans="1:9" x14ac:dyDescent="0.2">
      <c r="A4043" s="117" t="s">
        <v>8140</v>
      </c>
      <c r="B4043" s="131" t="s">
        <v>8140</v>
      </c>
      <c r="C4043" s="117" t="s">
        <v>1594</v>
      </c>
      <c r="D4043" s="116" t="s">
        <v>8128</v>
      </c>
      <c r="E4043" s="116" t="s">
        <v>2614</v>
      </c>
      <c r="F4043" s="116" t="s">
        <v>2656</v>
      </c>
      <c r="G4043" s="115" t="s">
        <v>8139</v>
      </c>
      <c r="H4043" s="118" t="s">
        <v>8130</v>
      </c>
      <c r="I4043" s="118" t="s">
        <v>2619</v>
      </c>
    </row>
    <row r="4044" spans="1:9" x14ac:dyDescent="0.2">
      <c r="A4044" s="117" t="s">
        <v>11989</v>
      </c>
      <c r="B4044" s="131" t="s">
        <v>11989</v>
      </c>
      <c r="C4044" s="117" t="s">
        <v>1519</v>
      </c>
      <c r="D4044" s="116" t="s">
        <v>11980</v>
      </c>
      <c r="E4044" s="116" t="s">
        <v>2614</v>
      </c>
      <c r="F4044" s="116" t="s">
        <v>2653</v>
      </c>
      <c r="G4044" s="115" t="s">
        <v>11988</v>
      </c>
      <c r="H4044" s="118" t="s">
        <v>11982</v>
      </c>
      <c r="I4044" s="118" t="s">
        <v>2619</v>
      </c>
    </row>
    <row r="4045" spans="1:9" x14ac:dyDescent="0.2">
      <c r="A4045" s="117" t="s">
        <v>8957</v>
      </c>
      <c r="B4045" s="131" t="s">
        <v>8957</v>
      </c>
      <c r="C4045" s="117" t="s">
        <v>14383</v>
      </c>
      <c r="D4045" s="116" t="s">
        <v>8944</v>
      </c>
      <c r="E4045" s="116" t="s">
        <v>2614</v>
      </c>
      <c r="F4045" s="116" t="s">
        <v>3022</v>
      </c>
      <c r="G4045" s="115" t="s">
        <v>8956</v>
      </c>
      <c r="I4045" s="118" t="s">
        <v>2619</v>
      </c>
    </row>
    <row r="4046" spans="1:9" x14ac:dyDescent="0.2">
      <c r="A4046" s="117" t="s">
        <v>7955</v>
      </c>
      <c r="B4046" s="131" t="s">
        <v>7955</v>
      </c>
      <c r="C4046" s="117" t="s">
        <v>992</v>
      </c>
      <c r="D4046" s="116" t="s">
        <v>6091</v>
      </c>
      <c r="E4046" s="116" t="s">
        <v>3150</v>
      </c>
      <c r="F4046" s="116" t="s">
        <v>7953</v>
      </c>
      <c r="G4046" s="115" t="s">
        <v>7954</v>
      </c>
      <c r="H4046" s="118" t="s">
        <v>6097</v>
      </c>
      <c r="I4046" s="118" t="s">
        <v>2619</v>
      </c>
    </row>
    <row r="4047" spans="1:9" x14ac:dyDescent="0.2">
      <c r="A4047" s="117" t="s">
        <v>6526</v>
      </c>
      <c r="B4047" s="131" t="s">
        <v>6526</v>
      </c>
      <c r="C4047" s="117" t="s">
        <v>992</v>
      </c>
      <c r="D4047" s="116" t="s">
        <v>6091</v>
      </c>
      <c r="E4047" s="116" t="s">
        <v>3150</v>
      </c>
      <c r="F4047" s="116" t="s">
        <v>6524</v>
      </c>
      <c r="G4047" s="115" t="s">
        <v>6525</v>
      </c>
      <c r="H4047" s="118" t="s">
        <v>6097</v>
      </c>
      <c r="I4047" s="118" t="s">
        <v>2619</v>
      </c>
    </row>
    <row r="4048" spans="1:9" x14ac:dyDescent="0.2">
      <c r="A4048" s="117" t="s">
        <v>11798</v>
      </c>
      <c r="B4048" s="131" t="s">
        <v>11798</v>
      </c>
      <c r="C4048" s="117" t="s">
        <v>1026</v>
      </c>
      <c r="D4048" s="116" t="s">
        <v>11771</v>
      </c>
      <c r="E4048" s="116" t="s">
        <v>3150</v>
      </c>
      <c r="F4048" s="116" t="s">
        <v>3378</v>
      </c>
      <c r="G4048" s="115" t="s">
        <v>11797</v>
      </c>
      <c r="H4048" s="118" t="s">
        <v>11773</v>
      </c>
      <c r="I4048" s="118" t="s">
        <v>2619</v>
      </c>
    </row>
    <row r="4049" spans="1:9" x14ac:dyDescent="0.2">
      <c r="A4049" s="117" t="s">
        <v>5347</v>
      </c>
      <c r="B4049" s="131" t="s">
        <v>5347</v>
      </c>
      <c r="C4049" s="117" t="s">
        <v>976</v>
      </c>
      <c r="D4049" s="116" t="s">
        <v>5318</v>
      </c>
      <c r="E4049" s="116" t="s">
        <v>2614</v>
      </c>
      <c r="F4049" s="116" t="s">
        <v>3193</v>
      </c>
      <c r="G4049" s="115" t="s">
        <v>5346</v>
      </c>
      <c r="H4049" s="118" t="s">
        <v>5323</v>
      </c>
      <c r="I4049" s="118" t="s">
        <v>2619</v>
      </c>
    </row>
    <row r="4050" spans="1:9" x14ac:dyDescent="0.2">
      <c r="A4050" s="117" t="s">
        <v>2955</v>
      </c>
      <c r="B4050" s="131" t="s">
        <v>2955</v>
      </c>
      <c r="C4050" s="117" t="s">
        <v>1067</v>
      </c>
      <c r="D4050" s="116" t="s">
        <v>2942</v>
      </c>
      <c r="E4050" s="116" t="s">
        <v>2614</v>
      </c>
      <c r="F4050" s="116" t="s">
        <v>2644</v>
      </c>
      <c r="G4050" s="115" t="s">
        <v>2954</v>
      </c>
      <c r="H4050" s="118" t="s">
        <v>2951</v>
      </c>
      <c r="I4050" s="118" t="s">
        <v>2619</v>
      </c>
    </row>
    <row r="4051" spans="1:9" x14ac:dyDescent="0.2">
      <c r="A4051" s="117" t="s">
        <v>13868</v>
      </c>
      <c r="B4051" s="131" t="s">
        <v>13868</v>
      </c>
      <c r="C4051" s="117" t="s">
        <v>1024</v>
      </c>
      <c r="D4051" s="116" t="s">
        <v>13858</v>
      </c>
      <c r="E4051" s="116" t="s">
        <v>2913</v>
      </c>
      <c r="F4051" s="116" t="s">
        <v>10854</v>
      </c>
      <c r="G4051" s="115" t="s">
        <v>13867</v>
      </c>
      <c r="H4051" s="118" t="s">
        <v>13869</v>
      </c>
      <c r="I4051" s="118" t="s">
        <v>2619</v>
      </c>
    </row>
    <row r="4052" spans="1:9" x14ac:dyDescent="0.2">
      <c r="A4052" s="117" t="s">
        <v>9545</v>
      </c>
      <c r="B4052" s="131" t="s">
        <v>9545</v>
      </c>
      <c r="C4052" s="117" t="s">
        <v>1560</v>
      </c>
      <c r="D4052" s="116" t="s">
        <v>9544</v>
      </c>
      <c r="E4052" s="116" t="s">
        <v>3713</v>
      </c>
      <c r="F4052" s="116" t="s">
        <v>2615</v>
      </c>
      <c r="G4052" s="115" t="s">
        <v>709</v>
      </c>
      <c r="H4052" s="118" t="s">
        <v>9546</v>
      </c>
      <c r="I4052" s="118" t="s">
        <v>2619</v>
      </c>
    </row>
    <row r="4053" spans="1:9" x14ac:dyDescent="0.2">
      <c r="A4053" s="117" t="s">
        <v>9548</v>
      </c>
      <c r="B4053" s="131" t="s">
        <v>9548</v>
      </c>
      <c r="C4053" s="117" t="s">
        <v>1560</v>
      </c>
      <c r="D4053" s="116" t="s">
        <v>9544</v>
      </c>
      <c r="E4053" s="116" t="s">
        <v>3713</v>
      </c>
      <c r="F4053" s="116" t="s">
        <v>2716</v>
      </c>
      <c r="G4053" s="115" t="s">
        <v>9547</v>
      </c>
      <c r="H4053" s="118" t="s">
        <v>9546</v>
      </c>
      <c r="I4053" s="118" t="s">
        <v>2619</v>
      </c>
    </row>
    <row r="4054" spans="1:9" x14ac:dyDescent="0.2">
      <c r="A4054" s="117" t="s">
        <v>9681</v>
      </c>
      <c r="B4054" s="131" t="s">
        <v>9681</v>
      </c>
      <c r="C4054" s="117" t="s">
        <v>14384</v>
      </c>
      <c r="D4054" s="116" t="s">
        <v>9640</v>
      </c>
      <c r="E4054" s="116" t="s">
        <v>2614</v>
      </c>
      <c r="F4054" s="116" t="s">
        <v>3112</v>
      </c>
      <c r="G4054" s="115" t="s">
        <v>9680</v>
      </c>
      <c r="H4054" s="118" t="s">
        <v>9643</v>
      </c>
      <c r="I4054" s="118" t="s">
        <v>2619</v>
      </c>
    </row>
    <row r="4055" spans="1:9" x14ac:dyDescent="0.2">
      <c r="A4055" s="117" t="s">
        <v>4549</v>
      </c>
      <c r="B4055" s="131" t="s">
        <v>4549</v>
      </c>
      <c r="C4055" s="117" t="s">
        <v>1085</v>
      </c>
      <c r="D4055" s="116" t="s">
        <v>4539</v>
      </c>
      <c r="E4055" s="116" t="s">
        <v>3415</v>
      </c>
      <c r="F4055" s="116" t="s">
        <v>2669</v>
      </c>
      <c r="G4055" s="115" t="s">
        <v>4548</v>
      </c>
      <c r="H4055" s="118" t="s">
        <v>4541</v>
      </c>
      <c r="I4055" s="118" t="s">
        <v>2619</v>
      </c>
    </row>
    <row r="4056" spans="1:9" x14ac:dyDescent="0.2">
      <c r="A4056" s="117" t="s">
        <v>8136</v>
      </c>
      <c r="B4056" s="131" t="s">
        <v>8136</v>
      </c>
      <c r="C4056" s="117" t="s">
        <v>1594</v>
      </c>
      <c r="D4056" s="116" t="s">
        <v>8128</v>
      </c>
      <c r="E4056" s="116" t="s">
        <v>2614</v>
      </c>
      <c r="F4056" s="116" t="s">
        <v>2734</v>
      </c>
      <c r="G4056" s="115" t="s">
        <v>4548</v>
      </c>
      <c r="H4056" s="118" t="s">
        <v>8130</v>
      </c>
      <c r="I4056" s="118" t="s">
        <v>2619</v>
      </c>
    </row>
    <row r="4057" spans="1:9" x14ac:dyDescent="0.2">
      <c r="A4057" s="117" t="s">
        <v>9780</v>
      </c>
      <c r="B4057" s="131" t="s">
        <v>9780</v>
      </c>
      <c r="C4057" s="117" t="s">
        <v>1561</v>
      </c>
      <c r="D4057" s="116" t="s">
        <v>9779</v>
      </c>
      <c r="E4057" s="116" t="s">
        <v>2614</v>
      </c>
      <c r="F4057" s="116" t="s">
        <v>2615</v>
      </c>
      <c r="G4057" s="115" t="s">
        <v>710</v>
      </c>
      <c r="H4057" s="118" t="s">
        <v>9781</v>
      </c>
      <c r="I4057" s="118" t="s">
        <v>2619</v>
      </c>
    </row>
    <row r="4058" spans="1:9" x14ac:dyDescent="0.2">
      <c r="A4058" s="117" t="s">
        <v>9785</v>
      </c>
      <c r="B4058" s="131" t="s">
        <v>9785</v>
      </c>
      <c r="C4058" s="117" t="s">
        <v>1561</v>
      </c>
      <c r="D4058" s="116" t="s">
        <v>9779</v>
      </c>
      <c r="E4058" s="116" t="s">
        <v>2614</v>
      </c>
      <c r="F4058" s="116" t="s">
        <v>2653</v>
      </c>
      <c r="G4058" s="115" t="s">
        <v>9784</v>
      </c>
      <c r="H4058" s="118" t="s">
        <v>9781</v>
      </c>
      <c r="I4058" s="118" t="s">
        <v>2619</v>
      </c>
    </row>
    <row r="4059" spans="1:9" x14ac:dyDescent="0.2">
      <c r="A4059" s="117" t="s">
        <v>9783</v>
      </c>
      <c r="B4059" s="131" t="s">
        <v>9783</v>
      </c>
      <c r="C4059" s="117" t="s">
        <v>1561</v>
      </c>
      <c r="D4059" s="116" t="s">
        <v>9779</v>
      </c>
      <c r="E4059" s="116" t="s">
        <v>2614</v>
      </c>
      <c r="F4059" s="116" t="s">
        <v>2620</v>
      </c>
      <c r="G4059" s="115" t="s">
        <v>9782</v>
      </c>
      <c r="H4059" s="118" t="s">
        <v>9781</v>
      </c>
      <c r="I4059" s="118" t="s">
        <v>2619</v>
      </c>
    </row>
    <row r="4060" spans="1:9" x14ac:dyDescent="0.2">
      <c r="A4060" s="117" t="s">
        <v>13500</v>
      </c>
      <c r="B4060" s="131" t="s">
        <v>13500</v>
      </c>
      <c r="C4060" s="117" t="s">
        <v>1569</v>
      </c>
      <c r="D4060" s="116" t="s">
        <v>13433</v>
      </c>
      <c r="E4060" s="116" t="s">
        <v>3150</v>
      </c>
      <c r="F4060" s="116" t="s">
        <v>13498</v>
      </c>
      <c r="G4060" s="115" t="s">
        <v>13499</v>
      </c>
      <c r="H4060" s="118" t="s">
        <v>13501</v>
      </c>
      <c r="I4060" s="118" t="s">
        <v>2619</v>
      </c>
    </row>
    <row r="4061" spans="1:9" x14ac:dyDescent="0.2">
      <c r="A4061" s="117" t="s">
        <v>5166</v>
      </c>
      <c r="B4061" s="131" t="s">
        <v>5166</v>
      </c>
      <c r="C4061" s="117" t="s">
        <v>14373</v>
      </c>
      <c r="D4061" s="116" t="s">
        <v>5165</v>
      </c>
      <c r="E4061" s="116" t="s">
        <v>3150</v>
      </c>
      <c r="F4061" s="116" t="s">
        <v>2615</v>
      </c>
      <c r="G4061" s="115" t="s">
        <v>711</v>
      </c>
      <c r="H4061" s="118" t="s">
        <v>5167</v>
      </c>
      <c r="I4061" s="118" t="s">
        <v>2619</v>
      </c>
    </row>
    <row r="4062" spans="1:9" x14ac:dyDescent="0.2">
      <c r="A4062" s="117" t="s">
        <v>5169</v>
      </c>
      <c r="B4062" s="131" t="s">
        <v>5169</v>
      </c>
      <c r="C4062" s="117" t="s">
        <v>14373</v>
      </c>
      <c r="D4062" s="116" t="s">
        <v>5165</v>
      </c>
      <c r="E4062" s="116" t="s">
        <v>3150</v>
      </c>
      <c r="F4062" s="116" t="s">
        <v>5168</v>
      </c>
      <c r="G4062" s="115" t="s">
        <v>711</v>
      </c>
      <c r="H4062" s="118" t="s">
        <v>5167</v>
      </c>
      <c r="I4062" s="118" t="s">
        <v>2619</v>
      </c>
    </row>
    <row r="4063" spans="1:9" x14ac:dyDescent="0.2">
      <c r="A4063" s="117" t="s">
        <v>8017</v>
      </c>
      <c r="B4063" s="131" t="s">
        <v>8017</v>
      </c>
      <c r="C4063" s="117" t="s">
        <v>992</v>
      </c>
      <c r="D4063" s="116" t="s">
        <v>6091</v>
      </c>
      <c r="E4063" s="116" t="s">
        <v>3150</v>
      </c>
      <c r="F4063" s="116" t="s">
        <v>8015</v>
      </c>
      <c r="G4063" s="115" t="s">
        <v>8016</v>
      </c>
      <c r="H4063" s="118" t="s">
        <v>6097</v>
      </c>
      <c r="I4063" s="118" t="s">
        <v>2619</v>
      </c>
    </row>
    <row r="4064" spans="1:9" x14ac:dyDescent="0.2">
      <c r="A4064" s="117" t="s">
        <v>12677</v>
      </c>
      <c r="B4064" s="131" t="s">
        <v>12677</v>
      </c>
      <c r="C4064" s="117" t="s">
        <v>1335</v>
      </c>
      <c r="D4064" s="116" t="s">
        <v>12667</v>
      </c>
      <c r="E4064" s="116" t="s">
        <v>2614</v>
      </c>
      <c r="F4064" s="116" t="s">
        <v>2641</v>
      </c>
      <c r="G4064" s="115" t="s">
        <v>12676</v>
      </c>
      <c r="H4064" s="118" t="s">
        <v>12669</v>
      </c>
      <c r="I4064" s="118" t="s">
        <v>2619</v>
      </c>
    </row>
    <row r="4065" spans="1:9" x14ac:dyDescent="0.2">
      <c r="A4065" s="117" t="s">
        <v>13884</v>
      </c>
      <c r="B4065" s="131" t="s">
        <v>13884</v>
      </c>
      <c r="C4065" s="117" t="s">
        <v>1024</v>
      </c>
      <c r="D4065" s="116" t="s">
        <v>13858</v>
      </c>
      <c r="E4065" s="116" t="s">
        <v>2913</v>
      </c>
      <c r="F4065" s="116" t="s">
        <v>3789</v>
      </c>
      <c r="G4065" s="115" t="s">
        <v>13883</v>
      </c>
      <c r="H4065" s="118" t="s">
        <v>13885</v>
      </c>
      <c r="I4065" s="118" t="s">
        <v>2619</v>
      </c>
    </row>
    <row r="4066" spans="1:9" x14ac:dyDescent="0.2">
      <c r="A4066" s="117" t="s">
        <v>4551</v>
      </c>
      <c r="B4066" s="131" t="s">
        <v>4551</v>
      </c>
      <c r="C4066" s="117" t="s">
        <v>1085</v>
      </c>
      <c r="D4066" s="116" t="s">
        <v>4539</v>
      </c>
      <c r="E4066" s="116" t="s">
        <v>3415</v>
      </c>
      <c r="F4066" s="116" t="s">
        <v>2734</v>
      </c>
      <c r="G4066" s="115" t="s">
        <v>4550</v>
      </c>
      <c r="H4066" s="118" t="s">
        <v>4541</v>
      </c>
      <c r="I4066" s="118" t="s">
        <v>2619</v>
      </c>
    </row>
    <row r="4067" spans="1:9" x14ac:dyDescent="0.2">
      <c r="A4067" s="117" t="s">
        <v>9966</v>
      </c>
      <c r="B4067" s="131" t="s">
        <v>9966</v>
      </c>
      <c r="C4067" s="117" t="s">
        <v>1124</v>
      </c>
      <c r="D4067" s="116" t="s">
        <v>9955</v>
      </c>
      <c r="E4067" s="116" t="s">
        <v>2614</v>
      </c>
      <c r="F4067" s="116" t="s">
        <v>2734</v>
      </c>
      <c r="G4067" s="115" t="s">
        <v>4550</v>
      </c>
      <c r="H4067" s="118" t="s">
        <v>9957</v>
      </c>
      <c r="I4067" s="118" t="s">
        <v>2619</v>
      </c>
    </row>
    <row r="4068" spans="1:9" x14ac:dyDescent="0.2">
      <c r="A4068" s="117" t="s">
        <v>11955</v>
      </c>
      <c r="B4068" s="131" t="s">
        <v>11955</v>
      </c>
      <c r="C4068" s="117" t="s">
        <v>1563</v>
      </c>
      <c r="D4068" s="116" t="s">
        <v>11954</v>
      </c>
      <c r="E4068" s="116" t="s">
        <v>2614</v>
      </c>
      <c r="F4068" s="116" t="s">
        <v>2615</v>
      </c>
      <c r="G4068" s="115" t="s">
        <v>712</v>
      </c>
      <c r="H4068" s="118" t="s">
        <v>11956</v>
      </c>
      <c r="I4068" s="118" t="s">
        <v>2619</v>
      </c>
    </row>
    <row r="4069" spans="1:9" x14ac:dyDescent="0.2">
      <c r="A4069" s="117" t="s">
        <v>11958</v>
      </c>
      <c r="B4069" s="131" t="s">
        <v>11958</v>
      </c>
      <c r="C4069" s="117" t="s">
        <v>1563</v>
      </c>
      <c r="D4069" s="116" t="s">
        <v>11954</v>
      </c>
      <c r="E4069" s="116" t="s">
        <v>2614</v>
      </c>
      <c r="F4069" s="116" t="s">
        <v>2620</v>
      </c>
      <c r="G4069" s="115" t="s">
        <v>11957</v>
      </c>
      <c r="H4069" s="118" t="s">
        <v>11959</v>
      </c>
      <c r="I4069" s="118" t="s">
        <v>2619</v>
      </c>
    </row>
    <row r="4070" spans="1:9" x14ac:dyDescent="0.2">
      <c r="A4070" s="117" t="s">
        <v>11961</v>
      </c>
      <c r="B4070" s="131" t="s">
        <v>11961</v>
      </c>
      <c r="C4070" s="117" t="s">
        <v>1563</v>
      </c>
      <c r="D4070" s="116" t="s">
        <v>11954</v>
      </c>
      <c r="E4070" s="116" t="s">
        <v>2614</v>
      </c>
      <c r="F4070" s="116" t="s">
        <v>2694</v>
      </c>
      <c r="G4070" s="115" t="s">
        <v>11960</v>
      </c>
      <c r="H4070" s="118" t="s">
        <v>11956</v>
      </c>
      <c r="I4070" s="118" t="s">
        <v>2619</v>
      </c>
    </row>
    <row r="4071" spans="1:9" x14ac:dyDescent="0.2">
      <c r="A4071" s="117" t="s">
        <v>4938</v>
      </c>
      <c r="B4071" s="131" t="s">
        <v>4938</v>
      </c>
      <c r="C4071" s="117" t="s">
        <v>1005</v>
      </c>
      <c r="D4071" s="116" t="s">
        <v>4935</v>
      </c>
      <c r="E4071" s="116" t="s">
        <v>3415</v>
      </c>
      <c r="F4071" s="116" t="s">
        <v>2638</v>
      </c>
      <c r="G4071" s="115" t="s">
        <v>4937</v>
      </c>
      <c r="H4071" s="118" t="s">
        <v>4939</v>
      </c>
      <c r="I4071" s="118" t="s">
        <v>2619</v>
      </c>
    </row>
    <row r="4072" spans="1:9" x14ac:dyDescent="0.2">
      <c r="A4072" s="117" t="s">
        <v>13772</v>
      </c>
      <c r="B4072" s="131" t="s">
        <v>13772</v>
      </c>
      <c r="C4072" s="117" t="s">
        <v>1499</v>
      </c>
      <c r="D4072" s="116" t="s">
        <v>13764</v>
      </c>
      <c r="E4072" s="116" t="s">
        <v>2614</v>
      </c>
      <c r="F4072" s="116" t="s">
        <v>2641</v>
      </c>
      <c r="G4072" s="115" t="s">
        <v>13771</v>
      </c>
      <c r="H4072" s="118" t="s">
        <v>13766</v>
      </c>
      <c r="I4072" s="118" t="s">
        <v>2619</v>
      </c>
    </row>
    <row r="4073" spans="1:9" x14ac:dyDescent="0.2">
      <c r="A4073" s="117" t="s">
        <v>12503</v>
      </c>
      <c r="B4073" s="131" t="s">
        <v>12503</v>
      </c>
      <c r="C4073" s="117" t="s">
        <v>1564</v>
      </c>
      <c r="D4073" s="116" t="s">
        <v>12502</v>
      </c>
      <c r="E4073" s="116" t="s">
        <v>2614</v>
      </c>
      <c r="F4073" s="116" t="s">
        <v>2615</v>
      </c>
      <c r="G4073" s="115" t="s">
        <v>713</v>
      </c>
      <c r="H4073" s="118" t="s">
        <v>12504</v>
      </c>
      <c r="I4073" s="118" t="s">
        <v>2619</v>
      </c>
    </row>
    <row r="4074" spans="1:9" x14ac:dyDescent="0.2">
      <c r="A4074" s="117" t="s">
        <v>12506</v>
      </c>
      <c r="B4074" s="131" t="s">
        <v>12506</v>
      </c>
      <c r="C4074" s="117" t="s">
        <v>1564</v>
      </c>
      <c r="D4074" s="116" t="s">
        <v>12502</v>
      </c>
      <c r="E4074" s="116" t="s">
        <v>2614</v>
      </c>
      <c r="F4074" s="116" t="s">
        <v>2620</v>
      </c>
      <c r="G4074" s="115" t="s">
        <v>12505</v>
      </c>
      <c r="H4074" s="118" t="s">
        <v>12504</v>
      </c>
      <c r="I4074" s="118" t="s">
        <v>2619</v>
      </c>
    </row>
    <row r="4075" spans="1:9" x14ac:dyDescent="0.2">
      <c r="A4075" s="117" t="s">
        <v>12508</v>
      </c>
      <c r="B4075" s="131" t="s">
        <v>12508</v>
      </c>
      <c r="C4075" s="117" t="s">
        <v>1564</v>
      </c>
      <c r="D4075" s="116" t="s">
        <v>12502</v>
      </c>
      <c r="E4075" s="116" t="s">
        <v>2614</v>
      </c>
      <c r="F4075" s="116" t="s">
        <v>2623</v>
      </c>
      <c r="G4075" s="115" t="s">
        <v>12507</v>
      </c>
      <c r="H4075" s="118" t="s">
        <v>12504</v>
      </c>
      <c r="I4075" s="118" t="s">
        <v>2619</v>
      </c>
    </row>
    <row r="4076" spans="1:9" x14ac:dyDescent="0.2">
      <c r="A4076" s="117" t="s">
        <v>11074</v>
      </c>
      <c r="B4076" s="131" t="s">
        <v>11074</v>
      </c>
      <c r="C4076" s="117" t="s">
        <v>1154</v>
      </c>
      <c r="D4076" s="116" t="s">
        <v>11066</v>
      </c>
      <c r="E4076" s="116" t="s">
        <v>3415</v>
      </c>
      <c r="F4076" s="116" t="s">
        <v>2623</v>
      </c>
      <c r="G4076" s="115" t="s">
        <v>11073</v>
      </c>
      <c r="H4076" s="118" t="s">
        <v>11068</v>
      </c>
      <c r="I4076" s="118" t="s">
        <v>2619</v>
      </c>
    </row>
    <row r="4077" spans="1:9" x14ac:dyDescent="0.2">
      <c r="A4077" s="117" t="s">
        <v>4710</v>
      </c>
      <c r="B4077" s="131" t="s">
        <v>4710</v>
      </c>
      <c r="C4077" s="117" t="s">
        <v>1318</v>
      </c>
      <c r="D4077" s="116" t="s">
        <v>4697</v>
      </c>
      <c r="E4077" s="116" t="s">
        <v>3415</v>
      </c>
      <c r="F4077" s="116" t="s">
        <v>2708</v>
      </c>
      <c r="G4077" s="115" t="s">
        <v>4709</v>
      </c>
      <c r="H4077" s="118" t="s">
        <v>4711</v>
      </c>
      <c r="I4077" s="118" t="s">
        <v>2619</v>
      </c>
    </row>
    <row r="4078" spans="1:9" x14ac:dyDescent="0.2">
      <c r="A4078" s="117" t="s">
        <v>2785</v>
      </c>
      <c r="B4078" s="131" t="s">
        <v>2785</v>
      </c>
      <c r="C4078" s="117" t="s">
        <v>1208</v>
      </c>
      <c r="D4078" s="116" t="s">
        <v>2762</v>
      </c>
      <c r="E4078" s="116" t="s">
        <v>2660</v>
      </c>
      <c r="F4078" s="116" t="s">
        <v>2783</v>
      </c>
      <c r="G4078" s="115" t="s">
        <v>2784</v>
      </c>
      <c r="H4078" s="118" t="s">
        <v>2764</v>
      </c>
      <c r="I4078" s="118" t="s">
        <v>2619</v>
      </c>
    </row>
    <row r="4079" spans="1:9" x14ac:dyDescent="0.2">
      <c r="A4079" s="117" t="s">
        <v>14088</v>
      </c>
      <c r="B4079" s="131" t="s">
        <v>14088</v>
      </c>
      <c r="C4079" s="117" t="s">
        <v>1360</v>
      </c>
      <c r="D4079" s="116" t="s">
        <v>14066</v>
      </c>
      <c r="E4079" s="116" t="s">
        <v>3415</v>
      </c>
      <c r="F4079" s="116" t="s">
        <v>2677</v>
      </c>
      <c r="G4079" s="115" t="s">
        <v>14087</v>
      </c>
      <c r="H4079" s="118" t="s">
        <v>14068</v>
      </c>
      <c r="I4079" s="118" t="s">
        <v>2619</v>
      </c>
    </row>
    <row r="4080" spans="1:9" x14ac:dyDescent="0.2">
      <c r="A4080" s="117" t="s">
        <v>11257</v>
      </c>
      <c r="B4080" s="131" t="s">
        <v>11257</v>
      </c>
      <c r="C4080" s="117" t="s">
        <v>1243</v>
      </c>
      <c r="D4080" s="116" t="s">
        <v>11232</v>
      </c>
      <c r="E4080" s="116" t="s">
        <v>2614</v>
      </c>
      <c r="F4080" s="116" t="s">
        <v>2644</v>
      </c>
      <c r="G4080" s="115" t="s">
        <v>11256</v>
      </c>
      <c r="H4080" s="118" t="s">
        <v>11258</v>
      </c>
      <c r="I4080" s="118" t="s">
        <v>2619</v>
      </c>
    </row>
    <row r="4081" spans="1:9" x14ac:dyDescent="0.2">
      <c r="A4081" s="117" t="s">
        <v>14086</v>
      </c>
      <c r="B4081" s="131" t="s">
        <v>14086</v>
      </c>
      <c r="C4081" s="117" t="s">
        <v>1360</v>
      </c>
      <c r="D4081" s="116" t="s">
        <v>14066</v>
      </c>
      <c r="E4081" s="116" t="s">
        <v>3415</v>
      </c>
      <c r="F4081" s="116" t="s">
        <v>3112</v>
      </c>
      <c r="G4081" s="115" t="s">
        <v>14085</v>
      </c>
      <c r="I4081" s="118" t="s">
        <v>2619</v>
      </c>
    </row>
    <row r="4082" spans="1:9" x14ac:dyDescent="0.2">
      <c r="A4082" s="117" t="s">
        <v>7424</v>
      </c>
      <c r="B4082" s="131" t="s">
        <v>7424</v>
      </c>
      <c r="C4082" s="117" t="s">
        <v>992</v>
      </c>
      <c r="D4082" s="116" t="s">
        <v>6091</v>
      </c>
      <c r="E4082" s="116" t="s">
        <v>3150</v>
      </c>
      <c r="F4082" s="116" t="s">
        <v>7422</v>
      </c>
      <c r="G4082" s="115" t="s">
        <v>7423</v>
      </c>
      <c r="H4082" s="118" t="s">
        <v>6097</v>
      </c>
      <c r="I4082" s="118" t="s">
        <v>2619</v>
      </c>
    </row>
    <row r="4083" spans="1:9" x14ac:dyDescent="0.2">
      <c r="A4083" s="117" t="s">
        <v>14084</v>
      </c>
      <c r="B4083" s="131" t="s">
        <v>14084</v>
      </c>
      <c r="C4083" s="117" t="s">
        <v>1360</v>
      </c>
      <c r="D4083" s="116" t="s">
        <v>14066</v>
      </c>
      <c r="E4083" s="116" t="s">
        <v>3415</v>
      </c>
      <c r="F4083" s="116" t="s">
        <v>3109</v>
      </c>
      <c r="G4083" s="115" t="s">
        <v>14083</v>
      </c>
      <c r="I4083" s="118" t="s">
        <v>2619</v>
      </c>
    </row>
    <row r="4084" spans="1:9" x14ac:dyDescent="0.2">
      <c r="A4084" s="117" t="s">
        <v>9716</v>
      </c>
      <c r="B4084" s="131" t="s">
        <v>9716</v>
      </c>
      <c r="C4084" s="117" t="s">
        <v>1565</v>
      </c>
      <c r="D4084" s="116" t="s">
        <v>9715</v>
      </c>
      <c r="E4084" s="116" t="s">
        <v>2614</v>
      </c>
      <c r="F4084" s="116" t="s">
        <v>2615</v>
      </c>
      <c r="G4084" s="115" t="s">
        <v>714</v>
      </c>
      <c r="H4084" s="118" t="s">
        <v>9717</v>
      </c>
      <c r="I4084" s="118" t="s">
        <v>2619</v>
      </c>
    </row>
    <row r="4085" spans="1:9" x14ac:dyDescent="0.2">
      <c r="A4085" s="117" t="s">
        <v>9723</v>
      </c>
      <c r="B4085" s="131" t="s">
        <v>9723</v>
      </c>
      <c r="C4085" s="117" t="s">
        <v>1565</v>
      </c>
      <c r="D4085" s="116" t="s">
        <v>9715</v>
      </c>
      <c r="E4085" s="116" t="s">
        <v>2614</v>
      </c>
      <c r="F4085" s="116" t="s">
        <v>2734</v>
      </c>
      <c r="G4085" s="115" t="s">
        <v>9722</v>
      </c>
      <c r="H4085" s="118" t="s">
        <v>9717</v>
      </c>
      <c r="I4085" s="118" t="s">
        <v>2619</v>
      </c>
    </row>
    <row r="4086" spans="1:9" x14ac:dyDescent="0.2">
      <c r="A4086" s="117" t="s">
        <v>9721</v>
      </c>
      <c r="B4086" s="131" t="s">
        <v>9721</v>
      </c>
      <c r="C4086" s="117" t="s">
        <v>1565</v>
      </c>
      <c r="D4086" s="116" t="s">
        <v>9715</v>
      </c>
      <c r="E4086" s="116" t="s">
        <v>2614</v>
      </c>
      <c r="F4086" s="116" t="s">
        <v>2638</v>
      </c>
      <c r="G4086" s="115" t="s">
        <v>9720</v>
      </c>
      <c r="H4086" s="118" t="s">
        <v>9717</v>
      </c>
      <c r="I4086" s="118" t="s">
        <v>2619</v>
      </c>
    </row>
    <row r="4087" spans="1:9" x14ac:dyDescent="0.2">
      <c r="A4087" s="117" t="s">
        <v>9719</v>
      </c>
      <c r="B4087" s="131" t="s">
        <v>9719</v>
      </c>
      <c r="C4087" s="117" t="s">
        <v>1565</v>
      </c>
      <c r="D4087" s="116" t="s">
        <v>9715</v>
      </c>
      <c r="E4087" s="116" t="s">
        <v>2614</v>
      </c>
      <c r="F4087" s="116" t="s">
        <v>2620</v>
      </c>
      <c r="G4087" s="115" t="s">
        <v>9718</v>
      </c>
      <c r="H4087" s="118" t="s">
        <v>9717</v>
      </c>
      <c r="I4087" s="118" t="s">
        <v>2619</v>
      </c>
    </row>
    <row r="4088" spans="1:9" x14ac:dyDescent="0.2">
      <c r="A4088" s="117" t="s">
        <v>4330</v>
      </c>
      <c r="B4088" s="131" t="s">
        <v>4330</v>
      </c>
      <c r="C4088" s="117" t="s">
        <v>1231</v>
      </c>
      <c r="D4088" s="116" t="s">
        <v>4314</v>
      </c>
      <c r="E4088" s="116" t="s">
        <v>3415</v>
      </c>
      <c r="F4088" s="116" t="s">
        <v>2734</v>
      </c>
      <c r="G4088" s="115" t="s">
        <v>4329</v>
      </c>
      <c r="H4088" s="118" t="s">
        <v>4331</v>
      </c>
      <c r="I4088" s="118" t="s">
        <v>2619</v>
      </c>
    </row>
    <row r="4089" spans="1:9" x14ac:dyDescent="0.2">
      <c r="A4089" s="117" t="s">
        <v>9068</v>
      </c>
      <c r="B4089" s="131" t="s">
        <v>9068</v>
      </c>
      <c r="C4089" s="117" t="s">
        <v>1199</v>
      </c>
      <c r="D4089" s="116" t="s">
        <v>9031</v>
      </c>
      <c r="E4089" s="116" t="s">
        <v>2614</v>
      </c>
      <c r="F4089" s="116" t="s">
        <v>2674</v>
      </c>
      <c r="G4089" s="115" t="s">
        <v>9067</v>
      </c>
      <c r="I4089" s="118" t="s">
        <v>2619</v>
      </c>
    </row>
    <row r="4090" spans="1:9" x14ac:dyDescent="0.2">
      <c r="A4090" s="117" t="s">
        <v>3236</v>
      </c>
      <c r="B4090" s="131" t="s">
        <v>3236</v>
      </c>
      <c r="C4090" s="117" t="s">
        <v>1509</v>
      </c>
      <c r="D4090" s="116" t="s">
        <v>3149</v>
      </c>
      <c r="E4090" s="116" t="s">
        <v>3150</v>
      </c>
      <c r="F4090" s="116" t="s">
        <v>3234</v>
      </c>
      <c r="G4090" s="115" t="s">
        <v>3235</v>
      </c>
      <c r="H4090" s="118" t="s">
        <v>3152</v>
      </c>
      <c r="I4090" s="118" t="s">
        <v>2619</v>
      </c>
    </row>
    <row r="4091" spans="1:9" x14ac:dyDescent="0.2">
      <c r="A4091" s="117" t="s">
        <v>5944</v>
      </c>
      <c r="B4091" s="131" t="s">
        <v>5944</v>
      </c>
      <c r="C4091" s="117" t="s">
        <v>1566</v>
      </c>
      <c r="D4091" s="116" t="s">
        <v>5943</v>
      </c>
      <c r="E4091" s="116" t="s">
        <v>3116</v>
      </c>
      <c r="F4091" s="116" t="s">
        <v>2615</v>
      </c>
      <c r="G4091" s="115" t="s">
        <v>715</v>
      </c>
      <c r="I4091" s="118" t="s">
        <v>2619</v>
      </c>
    </row>
    <row r="4092" spans="1:9" x14ac:dyDescent="0.2">
      <c r="A4092" s="117" t="s">
        <v>5946</v>
      </c>
      <c r="B4092" s="131" t="s">
        <v>5946</v>
      </c>
      <c r="C4092" s="117" t="s">
        <v>1566</v>
      </c>
      <c r="D4092" s="116" t="s">
        <v>5943</v>
      </c>
      <c r="E4092" s="116" t="s">
        <v>3116</v>
      </c>
      <c r="F4092" s="116" t="s">
        <v>2716</v>
      </c>
      <c r="G4092" s="115" t="s">
        <v>5945</v>
      </c>
      <c r="I4092" s="118" t="s">
        <v>2619</v>
      </c>
    </row>
    <row r="4093" spans="1:9" x14ac:dyDescent="0.2">
      <c r="A4093" s="117" t="s">
        <v>5948</v>
      </c>
      <c r="B4093" s="131" t="s">
        <v>5948</v>
      </c>
      <c r="C4093" s="117" t="s">
        <v>1566</v>
      </c>
      <c r="D4093" s="116" t="s">
        <v>5943</v>
      </c>
      <c r="E4093" s="116" t="s">
        <v>3116</v>
      </c>
      <c r="F4093" s="116" t="s">
        <v>2623</v>
      </c>
      <c r="G4093" s="115" t="s">
        <v>5947</v>
      </c>
      <c r="I4093" s="118" t="s">
        <v>2619</v>
      </c>
    </row>
    <row r="4094" spans="1:9" x14ac:dyDescent="0.2">
      <c r="A4094" s="117" t="s">
        <v>12207</v>
      </c>
      <c r="B4094" s="131" t="s">
        <v>12207</v>
      </c>
      <c r="C4094" s="117" t="s">
        <v>1367</v>
      </c>
      <c r="D4094" s="116" t="s">
        <v>12199</v>
      </c>
      <c r="E4094" s="116" t="s">
        <v>3713</v>
      </c>
      <c r="F4094" s="116" t="s">
        <v>2623</v>
      </c>
      <c r="G4094" s="115" t="s">
        <v>12206</v>
      </c>
      <c r="H4094" s="118" t="s">
        <v>12201</v>
      </c>
      <c r="I4094" s="118" t="s">
        <v>2619</v>
      </c>
    </row>
    <row r="4095" spans="1:9" x14ac:dyDescent="0.2">
      <c r="A4095" s="117" t="s">
        <v>8556</v>
      </c>
      <c r="B4095" s="131" t="s">
        <v>8556</v>
      </c>
      <c r="C4095" s="117" t="s">
        <v>1515</v>
      </c>
      <c r="D4095" s="116" t="s">
        <v>8550</v>
      </c>
      <c r="E4095" s="116" t="s">
        <v>3415</v>
      </c>
      <c r="F4095" s="116" t="s">
        <v>2669</v>
      </c>
      <c r="G4095" s="115" t="s">
        <v>8555</v>
      </c>
      <c r="H4095" s="118" t="s">
        <v>8552</v>
      </c>
      <c r="I4095" s="118" t="s">
        <v>2619</v>
      </c>
    </row>
    <row r="4096" spans="1:9" x14ac:dyDescent="0.2">
      <c r="A4096" s="117" t="s">
        <v>13675</v>
      </c>
      <c r="B4096" s="131" t="s">
        <v>13675</v>
      </c>
      <c r="C4096" s="117" t="s">
        <v>1567</v>
      </c>
      <c r="D4096" s="116" t="s">
        <v>13674</v>
      </c>
      <c r="E4096" s="116" t="s">
        <v>3116</v>
      </c>
      <c r="F4096" s="116" t="s">
        <v>2615</v>
      </c>
      <c r="G4096" s="115" t="s">
        <v>716</v>
      </c>
      <c r="H4096" s="118" t="s">
        <v>13676</v>
      </c>
      <c r="I4096" s="118" t="s">
        <v>2619</v>
      </c>
    </row>
    <row r="4097" spans="1:9" x14ac:dyDescent="0.2">
      <c r="A4097" s="117" t="s">
        <v>13678</v>
      </c>
      <c r="B4097" s="131" t="s">
        <v>13678</v>
      </c>
      <c r="C4097" s="117" t="s">
        <v>1567</v>
      </c>
      <c r="D4097" s="116" t="s">
        <v>13674</v>
      </c>
      <c r="E4097" s="116" t="s">
        <v>3116</v>
      </c>
      <c r="F4097" s="116" t="s">
        <v>2716</v>
      </c>
      <c r="G4097" s="115" t="s">
        <v>13677</v>
      </c>
      <c r="H4097" s="118" t="s">
        <v>13676</v>
      </c>
      <c r="I4097" s="118" t="s">
        <v>2619</v>
      </c>
    </row>
    <row r="4098" spans="1:9" x14ac:dyDescent="0.2">
      <c r="A4098" s="117" t="s">
        <v>10330</v>
      </c>
      <c r="B4098" s="131" t="s">
        <v>10330</v>
      </c>
      <c r="C4098" s="117" t="s">
        <v>1537</v>
      </c>
      <c r="D4098" s="116" t="s">
        <v>10191</v>
      </c>
      <c r="E4098" s="116" t="s">
        <v>2660</v>
      </c>
      <c r="F4098" s="116" t="s">
        <v>3228</v>
      </c>
      <c r="G4098" s="115" t="s">
        <v>10329</v>
      </c>
      <c r="H4098" s="118" t="s">
        <v>10331</v>
      </c>
      <c r="I4098" s="118" t="s">
        <v>2619</v>
      </c>
    </row>
    <row r="4099" spans="1:9" x14ac:dyDescent="0.2">
      <c r="A4099" s="117" t="s">
        <v>9856</v>
      </c>
      <c r="B4099" s="131" t="s">
        <v>9856</v>
      </c>
      <c r="C4099" s="117" t="s">
        <v>1568</v>
      </c>
      <c r="D4099" s="116" t="s">
        <v>9855</v>
      </c>
      <c r="E4099" s="116" t="s">
        <v>3116</v>
      </c>
      <c r="F4099" s="116" t="s">
        <v>2615</v>
      </c>
      <c r="G4099" s="115" t="s">
        <v>717</v>
      </c>
      <c r="H4099" s="118" t="s">
        <v>9857</v>
      </c>
      <c r="I4099" s="118" t="s">
        <v>2619</v>
      </c>
    </row>
    <row r="4100" spans="1:9" x14ac:dyDescent="0.2">
      <c r="A4100" s="117" t="s">
        <v>8594</v>
      </c>
      <c r="B4100" s="131" t="s">
        <v>8594</v>
      </c>
      <c r="C4100" s="117" t="s">
        <v>1220</v>
      </c>
      <c r="D4100" s="116" t="s">
        <v>8590</v>
      </c>
      <c r="E4100" s="116" t="s">
        <v>3415</v>
      </c>
      <c r="F4100" s="116" t="s">
        <v>2638</v>
      </c>
      <c r="G4100" s="115" t="s">
        <v>8593</v>
      </c>
      <c r="H4100" s="118" t="s">
        <v>8592</v>
      </c>
      <c r="I4100" s="118" t="s">
        <v>2619</v>
      </c>
    </row>
    <row r="4101" spans="1:9" x14ac:dyDescent="0.2">
      <c r="A4101" s="117" t="s">
        <v>13468</v>
      </c>
      <c r="B4101" s="131" t="s">
        <v>13468</v>
      </c>
      <c r="C4101" s="117" t="s">
        <v>1569</v>
      </c>
      <c r="D4101" s="116" t="s">
        <v>13433</v>
      </c>
      <c r="E4101" s="116" t="s">
        <v>3150</v>
      </c>
      <c r="F4101" s="116" t="s">
        <v>3186</v>
      </c>
      <c r="G4101" s="115" t="s">
        <v>13467</v>
      </c>
      <c r="H4101" s="118" t="s">
        <v>13469</v>
      </c>
      <c r="I4101" s="118" t="s">
        <v>2619</v>
      </c>
    </row>
    <row r="4102" spans="1:9" x14ac:dyDescent="0.2">
      <c r="A4102" s="117" t="s">
        <v>4707</v>
      </c>
      <c r="B4102" s="131" t="s">
        <v>4707</v>
      </c>
      <c r="C4102" s="117" t="s">
        <v>1318</v>
      </c>
      <c r="D4102" s="116" t="s">
        <v>4697</v>
      </c>
      <c r="E4102" s="116" t="s">
        <v>3415</v>
      </c>
      <c r="F4102" s="116" t="s">
        <v>2669</v>
      </c>
      <c r="G4102" s="115" t="s">
        <v>4706</v>
      </c>
      <c r="H4102" s="118" t="s">
        <v>4708</v>
      </c>
      <c r="I4102" s="118" t="s">
        <v>2619</v>
      </c>
    </row>
    <row r="4103" spans="1:9" x14ac:dyDescent="0.2">
      <c r="A4103" s="117" t="s">
        <v>13440</v>
      </c>
      <c r="B4103" s="131" t="s">
        <v>13440</v>
      </c>
      <c r="C4103" s="117" t="s">
        <v>1569</v>
      </c>
      <c r="D4103" s="116" t="s">
        <v>13433</v>
      </c>
      <c r="E4103" s="116" t="s">
        <v>3150</v>
      </c>
      <c r="F4103" s="116" t="s">
        <v>2722</v>
      </c>
      <c r="G4103" s="115" t="s">
        <v>13439</v>
      </c>
      <c r="H4103" s="118" t="s">
        <v>13441</v>
      </c>
      <c r="I4103" s="118" t="s">
        <v>2619</v>
      </c>
    </row>
    <row r="4104" spans="1:9" x14ac:dyDescent="0.2">
      <c r="A4104" s="117" t="s">
        <v>13537</v>
      </c>
      <c r="B4104" s="131" t="s">
        <v>13537</v>
      </c>
      <c r="C4104" s="117" t="s">
        <v>1569</v>
      </c>
      <c r="D4104" s="116" t="s">
        <v>13433</v>
      </c>
      <c r="E4104" s="116" t="s">
        <v>3150</v>
      </c>
      <c r="F4104" s="116" t="s">
        <v>13535</v>
      </c>
      <c r="G4104" s="115" t="s">
        <v>13536</v>
      </c>
      <c r="H4104" s="118" t="s">
        <v>13538</v>
      </c>
      <c r="I4104" s="118" t="s">
        <v>2619</v>
      </c>
    </row>
    <row r="4105" spans="1:9" x14ac:dyDescent="0.2">
      <c r="A4105" s="117" t="s">
        <v>13434</v>
      </c>
      <c r="B4105" s="131" t="s">
        <v>13434</v>
      </c>
      <c r="C4105" s="117" t="s">
        <v>1569</v>
      </c>
      <c r="D4105" s="116" t="s">
        <v>13433</v>
      </c>
      <c r="E4105" s="116" t="s">
        <v>3150</v>
      </c>
      <c r="F4105" s="116" t="s">
        <v>2615</v>
      </c>
      <c r="G4105" s="115" t="s">
        <v>718</v>
      </c>
      <c r="H4105" s="118" t="s">
        <v>13435</v>
      </c>
      <c r="I4105" s="118" t="s">
        <v>2619</v>
      </c>
    </row>
    <row r="4106" spans="1:9" x14ac:dyDescent="0.2">
      <c r="A4106" s="117" t="s">
        <v>13443</v>
      </c>
      <c r="B4106" s="131" t="s">
        <v>13443</v>
      </c>
      <c r="C4106" s="117" t="s">
        <v>1569</v>
      </c>
      <c r="D4106" s="116" t="s">
        <v>13433</v>
      </c>
      <c r="E4106" s="116" t="s">
        <v>3150</v>
      </c>
      <c r="F4106" s="116" t="s">
        <v>2663</v>
      </c>
      <c r="G4106" s="115" t="s">
        <v>13442</v>
      </c>
      <c r="H4106" s="118" t="s">
        <v>13444</v>
      </c>
      <c r="I4106" s="118" t="s">
        <v>2619</v>
      </c>
    </row>
    <row r="4107" spans="1:9" x14ac:dyDescent="0.2">
      <c r="A4107" s="117" t="s">
        <v>3512</v>
      </c>
      <c r="B4107" s="131" t="s">
        <v>3512</v>
      </c>
      <c r="C4107" s="117" t="s">
        <v>1137</v>
      </c>
      <c r="D4107" s="116" t="s">
        <v>3506</v>
      </c>
      <c r="E4107" s="116" t="s">
        <v>3116</v>
      </c>
      <c r="F4107" s="116" t="s">
        <v>3391</v>
      </c>
      <c r="G4107" s="115" t="s">
        <v>3511</v>
      </c>
      <c r="H4107" s="118" t="s">
        <v>3508</v>
      </c>
      <c r="I4107" s="118" t="s">
        <v>2619</v>
      </c>
    </row>
    <row r="4108" spans="1:9" x14ac:dyDescent="0.2">
      <c r="A4108" s="117" t="s">
        <v>6425</v>
      </c>
      <c r="B4108" s="131" t="s">
        <v>6425</v>
      </c>
      <c r="C4108" s="117" t="s">
        <v>992</v>
      </c>
      <c r="D4108" s="116" t="s">
        <v>6091</v>
      </c>
      <c r="E4108" s="116" t="s">
        <v>3150</v>
      </c>
      <c r="F4108" s="116" t="s">
        <v>6423</v>
      </c>
      <c r="G4108" s="115" t="s">
        <v>6424</v>
      </c>
      <c r="H4108" s="118" t="s">
        <v>6097</v>
      </c>
      <c r="I4108" s="118" t="s">
        <v>2619</v>
      </c>
    </row>
    <row r="4109" spans="1:9" x14ac:dyDescent="0.2">
      <c r="A4109" s="117" t="s">
        <v>7436</v>
      </c>
      <c r="B4109" s="131" t="s">
        <v>7436</v>
      </c>
      <c r="C4109" s="117" t="s">
        <v>992</v>
      </c>
      <c r="D4109" s="116" t="s">
        <v>6091</v>
      </c>
      <c r="E4109" s="116" t="s">
        <v>3150</v>
      </c>
      <c r="F4109" s="116" t="s">
        <v>7434</v>
      </c>
      <c r="G4109" s="115" t="s">
        <v>7435</v>
      </c>
      <c r="H4109" s="118" t="s">
        <v>6097</v>
      </c>
      <c r="I4109" s="118" t="s">
        <v>2619</v>
      </c>
    </row>
    <row r="4110" spans="1:9" x14ac:dyDescent="0.2">
      <c r="A4110" s="117" t="s">
        <v>10802</v>
      </c>
      <c r="B4110" s="131" t="s">
        <v>10802</v>
      </c>
      <c r="C4110" s="117" t="s">
        <v>1570</v>
      </c>
      <c r="D4110" s="116" t="s">
        <v>10801</v>
      </c>
      <c r="E4110" s="116" t="s">
        <v>3116</v>
      </c>
      <c r="F4110" s="116" t="s">
        <v>2615</v>
      </c>
      <c r="G4110" s="115" t="s">
        <v>719</v>
      </c>
      <c r="H4110" s="118" t="s">
        <v>10803</v>
      </c>
      <c r="I4110" s="118" t="s">
        <v>2619</v>
      </c>
    </row>
    <row r="4111" spans="1:9" x14ac:dyDescent="0.2">
      <c r="A4111" s="117" t="s">
        <v>10818</v>
      </c>
      <c r="B4111" s="131" t="s">
        <v>10818</v>
      </c>
      <c r="C4111" s="117" t="s">
        <v>1571</v>
      </c>
      <c r="D4111" s="116" t="s">
        <v>10817</v>
      </c>
      <c r="E4111" s="116" t="s">
        <v>3056</v>
      </c>
      <c r="F4111" s="116" t="s">
        <v>2615</v>
      </c>
      <c r="G4111" s="115" t="s">
        <v>720</v>
      </c>
      <c r="H4111" s="118" t="s">
        <v>10819</v>
      </c>
      <c r="I4111" s="118" t="s">
        <v>2619</v>
      </c>
    </row>
    <row r="4112" spans="1:9" x14ac:dyDescent="0.2">
      <c r="A4112" s="117" t="s">
        <v>10821</v>
      </c>
      <c r="B4112" s="131" t="s">
        <v>10821</v>
      </c>
      <c r="C4112" s="117" t="s">
        <v>1571</v>
      </c>
      <c r="D4112" s="116" t="s">
        <v>10817</v>
      </c>
      <c r="E4112" s="116" t="s">
        <v>3056</v>
      </c>
      <c r="F4112" s="116" t="s">
        <v>2620</v>
      </c>
      <c r="G4112" s="115" t="s">
        <v>10820</v>
      </c>
      <c r="H4112" s="118" t="s">
        <v>10819</v>
      </c>
      <c r="I4112" s="118" t="s">
        <v>2619</v>
      </c>
    </row>
    <row r="4113" spans="1:9" x14ac:dyDescent="0.2">
      <c r="A4113" s="117" t="s">
        <v>10805</v>
      </c>
      <c r="B4113" s="131" t="s">
        <v>10805</v>
      </c>
      <c r="C4113" s="117" t="s">
        <v>1570</v>
      </c>
      <c r="D4113" s="116" t="s">
        <v>10801</v>
      </c>
      <c r="E4113" s="116" t="s">
        <v>3116</v>
      </c>
      <c r="F4113" s="116" t="s">
        <v>2716</v>
      </c>
      <c r="G4113" s="115" t="s">
        <v>10804</v>
      </c>
      <c r="H4113" s="118" t="s">
        <v>10803</v>
      </c>
      <c r="I4113" s="118" t="s">
        <v>2619</v>
      </c>
    </row>
    <row r="4114" spans="1:9" x14ac:dyDescent="0.2">
      <c r="A4114" s="117" t="s">
        <v>10565</v>
      </c>
      <c r="B4114" s="131" t="s">
        <v>10565</v>
      </c>
      <c r="C4114" s="117" t="s">
        <v>1572</v>
      </c>
      <c r="D4114" s="116" t="s">
        <v>10564</v>
      </c>
      <c r="E4114" s="116" t="s">
        <v>2614</v>
      </c>
      <c r="F4114" s="116" t="s">
        <v>2615</v>
      </c>
      <c r="G4114" s="115" t="s">
        <v>721</v>
      </c>
      <c r="H4114" s="118" t="s">
        <v>10566</v>
      </c>
      <c r="I4114" s="118" t="s">
        <v>2619</v>
      </c>
    </row>
    <row r="4115" spans="1:9" x14ac:dyDescent="0.2">
      <c r="A4115" s="117" t="s">
        <v>10568</v>
      </c>
      <c r="B4115" s="131" t="s">
        <v>10568</v>
      </c>
      <c r="C4115" s="117" t="s">
        <v>1572</v>
      </c>
      <c r="D4115" s="116" t="s">
        <v>10564</v>
      </c>
      <c r="E4115" s="116" t="s">
        <v>2614</v>
      </c>
      <c r="F4115" s="116" t="s">
        <v>6103</v>
      </c>
      <c r="G4115" s="115" t="s">
        <v>10567</v>
      </c>
      <c r="H4115" s="118" t="s">
        <v>10569</v>
      </c>
      <c r="I4115" s="118" t="s">
        <v>2619</v>
      </c>
    </row>
    <row r="4116" spans="1:9" x14ac:dyDescent="0.2">
      <c r="A4116" s="117" t="s">
        <v>10571</v>
      </c>
      <c r="B4116" s="131" t="s">
        <v>10571</v>
      </c>
      <c r="C4116" s="117" t="s">
        <v>1572</v>
      </c>
      <c r="D4116" s="116" t="s">
        <v>10564</v>
      </c>
      <c r="E4116" s="116" t="s">
        <v>2614</v>
      </c>
      <c r="F4116" s="116" t="s">
        <v>6106</v>
      </c>
      <c r="G4116" s="115" t="s">
        <v>10570</v>
      </c>
      <c r="H4116" s="118" t="s">
        <v>10572</v>
      </c>
      <c r="I4116" s="118" t="s">
        <v>2619</v>
      </c>
    </row>
    <row r="4117" spans="1:9" x14ac:dyDescent="0.2">
      <c r="A4117" s="117" t="s">
        <v>2977</v>
      </c>
      <c r="B4117" s="131" t="s">
        <v>2977</v>
      </c>
      <c r="C4117" s="117" t="s">
        <v>1573</v>
      </c>
      <c r="D4117" s="116" t="s">
        <v>2976</v>
      </c>
      <c r="E4117" s="116" t="s">
        <v>2614</v>
      </c>
      <c r="F4117" s="116" t="s">
        <v>2615</v>
      </c>
      <c r="G4117" s="115" t="s">
        <v>722</v>
      </c>
      <c r="H4117" s="118" t="s">
        <v>2978</v>
      </c>
      <c r="I4117" s="118" t="s">
        <v>2619</v>
      </c>
    </row>
    <row r="4118" spans="1:9" x14ac:dyDescent="0.2">
      <c r="A4118" s="117" t="s">
        <v>2984</v>
      </c>
      <c r="B4118" s="131" t="s">
        <v>2984</v>
      </c>
      <c r="C4118" s="117" t="s">
        <v>1573</v>
      </c>
      <c r="D4118" s="116" t="s">
        <v>2976</v>
      </c>
      <c r="E4118" s="116" t="s">
        <v>2614</v>
      </c>
      <c r="F4118" s="116" t="s">
        <v>2716</v>
      </c>
      <c r="G4118" s="115" t="s">
        <v>2983</v>
      </c>
      <c r="H4118" s="118" t="s">
        <v>2978</v>
      </c>
      <c r="I4118" s="118" t="s">
        <v>2619</v>
      </c>
    </row>
    <row r="4119" spans="1:9" x14ac:dyDescent="0.2">
      <c r="A4119" s="117" t="s">
        <v>2982</v>
      </c>
      <c r="B4119" s="131" t="s">
        <v>2982</v>
      </c>
      <c r="C4119" s="117" t="s">
        <v>1573</v>
      </c>
      <c r="D4119" s="116" t="s">
        <v>2976</v>
      </c>
      <c r="E4119" s="116" t="s">
        <v>2614</v>
      </c>
      <c r="F4119" s="116" t="s">
        <v>2638</v>
      </c>
      <c r="G4119" s="115" t="s">
        <v>2981</v>
      </c>
      <c r="H4119" s="118" t="s">
        <v>2978</v>
      </c>
      <c r="I4119" s="118" t="s">
        <v>2619</v>
      </c>
    </row>
    <row r="4120" spans="1:9" x14ac:dyDescent="0.2">
      <c r="A4120" s="117" t="s">
        <v>2980</v>
      </c>
      <c r="B4120" s="131" t="s">
        <v>2980</v>
      </c>
      <c r="C4120" s="117" t="s">
        <v>1573</v>
      </c>
      <c r="D4120" s="116" t="s">
        <v>2976</v>
      </c>
      <c r="E4120" s="116" t="s">
        <v>2614</v>
      </c>
      <c r="F4120" s="116" t="s">
        <v>2722</v>
      </c>
      <c r="G4120" s="115" t="s">
        <v>2979</v>
      </c>
      <c r="H4120" s="118" t="s">
        <v>2978</v>
      </c>
      <c r="I4120" s="118" t="s">
        <v>2619</v>
      </c>
    </row>
    <row r="4121" spans="1:9" x14ac:dyDescent="0.2">
      <c r="A4121" s="117" t="s">
        <v>10807</v>
      </c>
      <c r="B4121" s="131" t="s">
        <v>10807</v>
      </c>
      <c r="C4121" s="117" t="s">
        <v>1574</v>
      </c>
      <c r="D4121" s="116" t="s">
        <v>10806</v>
      </c>
      <c r="E4121" s="116" t="s">
        <v>3116</v>
      </c>
      <c r="F4121" s="116" t="s">
        <v>2615</v>
      </c>
      <c r="G4121" s="115" t="s">
        <v>723</v>
      </c>
      <c r="H4121" s="118" t="s">
        <v>10808</v>
      </c>
      <c r="I4121" s="118" t="s">
        <v>2619</v>
      </c>
    </row>
    <row r="4122" spans="1:9" x14ac:dyDescent="0.2">
      <c r="A4122" s="117" t="s">
        <v>10810</v>
      </c>
      <c r="B4122" s="131" t="s">
        <v>10810</v>
      </c>
      <c r="C4122" s="117" t="s">
        <v>1574</v>
      </c>
      <c r="D4122" s="116" t="s">
        <v>10806</v>
      </c>
      <c r="E4122" s="116" t="s">
        <v>3116</v>
      </c>
      <c r="F4122" s="116" t="s">
        <v>2716</v>
      </c>
      <c r="G4122" s="115" t="s">
        <v>10809</v>
      </c>
      <c r="H4122" s="118" t="s">
        <v>10808</v>
      </c>
      <c r="I4122" s="118" t="s">
        <v>2619</v>
      </c>
    </row>
    <row r="4123" spans="1:9" x14ac:dyDescent="0.2">
      <c r="A4123" s="117" t="s">
        <v>12006</v>
      </c>
      <c r="B4123" s="131" t="s">
        <v>12006</v>
      </c>
      <c r="C4123" s="117" t="s">
        <v>1612</v>
      </c>
      <c r="D4123" s="116" t="s">
        <v>11990</v>
      </c>
      <c r="E4123" s="116" t="s">
        <v>2614</v>
      </c>
      <c r="F4123" s="116" t="s">
        <v>2734</v>
      </c>
      <c r="G4123" s="115" t="s">
        <v>12005</v>
      </c>
      <c r="H4123" s="118" t="s">
        <v>12007</v>
      </c>
      <c r="I4123" s="118" t="s">
        <v>2619</v>
      </c>
    </row>
    <row r="4124" spans="1:9" x14ac:dyDescent="0.2">
      <c r="A4124" s="117" t="s">
        <v>5431</v>
      </c>
      <c r="B4124" s="131" t="s">
        <v>5431</v>
      </c>
      <c r="C4124" s="117" t="s">
        <v>1575</v>
      </c>
      <c r="D4124" s="116" t="s">
        <v>5430</v>
      </c>
      <c r="E4124" s="116" t="s">
        <v>3116</v>
      </c>
      <c r="F4124" s="116" t="s">
        <v>2615</v>
      </c>
      <c r="G4124" s="115" t="s">
        <v>724</v>
      </c>
      <c r="H4124" s="118" t="s">
        <v>5432</v>
      </c>
      <c r="I4124" s="118" t="s">
        <v>2619</v>
      </c>
    </row>
    <row r="4125" spans="1:9" x14ac:dyDescent="0.2">
      <c r="A4125" s="117" t="s">
        <v>5436</v>
      </c>
      <c r="B4125" s="131" t="s">
        <v>5436</v>
      </c>
      <c r="C4125" s="117" t="s">
        <v>1575</v>
      </c>
      <c r="D4125" s="116" t="s">
        <v>5430</v>
      </c>
      <c r="E4125" s="116" t="s">
        <v>3116</v>
      </c>
      <c r="F4125" s="116" t="s">
        <v>2716</v>
      </c>
      <c r="G4125" s="115" t="s">
        <v>5435</v>
      </c>
      <c r="H4125" s="118" t="s">
        <v>5437</v>
      </c>
      <c r="I4125" s="118" t="s">
        <v>2619</v>
      </c>
    </row>
    <row r="4126" spans="1:9" x14ac:dyDescent="0.2">
      <c r="A4126" s="117" t="s">
        <v>5434</v>
      </c>
      <c r="B4126" s="131" t="s">
        <v>5434</v>
      </c>
      <c r="C4126" s="117" t="s">
        <v>1575</v>
      </c>
      <c r="D4126" s="116" t="s">
        <v>5430</v>
      </c>
      <c r="E4126" s="116" t="s">
        <v>3116</v>
      </c>
      <c r="F4126" s="116" t="s">
        <v>2638</v>
      </c>
      <c r="G4126" s="115" t="s">
        <v>5433</v>
      </c>
      <c r="I4126" s="118" t="s">
        <v>2619</v>
      </c>
    </row>
    <row r="4127" spans="1:9" x14ac:dyDescent="0.2">
      <c r="A4127" s="117" t="s">
        <v>5458</v>
      </c>
      <c r="B4127" s="131" t="s">
        <v>5458</v>
      </c>
      <c r="C4127" s="117" t="s">
        <v>1576</v>
      </c>
      <c r="D4127" s="116" t="s">
        <v>5457</v>
      </c>
      <c r="E4127" s="116" t="s">
        <v>3056</v>
      </c>
      <c r="F4127" s="116" t="s">
        <v>2615</v>
      </c>
      <c r="G4127" s="115" t="s">
        <v>725</v>
      </c>
      <c r="H4127" s="118" t="s">
        <v>5459</v>
      </c>
      <c r="I4127" s="118" t="s">
        <v>2619</v>
      </c>
    </row>
    <row r="4128" spans="1:9" x14ac:dyDescent="0.2">
      <c r="A4128" s="117" t="s">
        <v>5461</v>
      </c>
      <c r="B4128" s="131" t="s">
        <v>5461</v>
      </c>
      <c r="C4128" s="117" t="s">
        <v>1576</v>
      </c>
      <c r="D4128" s="116" t="s">
        <v>5457</v>
      </c>
      <c r="E4128" s="116" t="s">
        <v>3056</v>
      </c>
      <c r="F4128" s="116" t="s">
        <v>2620</v>
      </c>
      <c r="G4128" s="115" t="s">
        <v>5460</v>
      </c>
      <c r="H4128" s="118" t="s">
        <v>5459</v>
      </c>
      <c r="I4128" s="118" t="s">
        <v>2619</v>
      </c>
    </row>
    <row r="4129" spans="1:9" x14ac:dyDescent="0.2">
      <c r="A4129" s="117" t="s">
        <v>13072</v>
      </c>
      <c r="B4129" s="131" t="s">
        <v>13072</v>
      </c>
      <c r="C4129" s="117" t="s">
        <v>14393</v>
      </c>
      <c r="D4129" s="116" t="s">
        <v>13070</v>
      </c>
      <c r="E4129" s="116" t="s">
        <v>3713</v>
      </c>
      <c r="F4129" s="116" t="s">
        <v>2615</v>
      </c>
      <c r="G4129" s="115" t="s">
        <v>13071</v>
      </c>
      <c r="H4129" s="118" t="s">
        <v>13073</v>
      </c>
      <c r="I4129" s="118" t="s">
        <v>2619</v>
      </c>
    </row>
    <row r="4130" spans="1:9" x14ac:dyDescent="0.2">
      <c r="A4130" s="117" t="s">
        <v>13075</v>
      </c>
      <c r="B4130" s="131" t="s">
        <v>13075</v>
      </c>
      <c r="C4130" s="117" t="s">
        <v>14393</v>
      </c>
      <c r="D4130" s="116" t="s">
        <v>13070</v>
      </c>
      <c r="E4130" s="116" t="s">
        <v>3713</v>
      </c>
      <c r="F4130" s="116" t="s">
        <v>2716</v>
      </c>
      <c r="G4130" s="115" t="s">
        <v>13074</v>
      </c>
      <c r="H4130" s="118" t="s">
        <v>13073</v>
      </c>
      <c r="I4130" s="118" t="s">
        <v>2619</v>
      </c>
    </row>
    <row r="4131" spans="1:9" x14ac:dyDescent="0.2">
      <c r="A4131" s="117" t="s">
        <v>5878</v>
      </c>
      <c r="B4131" s="131" t="s">
        <v>5878</v>
      </c>
      <c r="C4131" s="117" t="s">
        <v>1577</v>
      </c>
      <c r="D4131" s="116" t="s">
        <v>5874</v>
      </c>
      <c r="E4131" s="116" t="s">
        <v>3415</v>
      </c>
      <c r="F4131" s="116" t="s">
        <v>2716</v>
      </c>
      <c r="G4131" s="115" t="s">
        <v>5877</v>
      </c>
      <c r="H4131" s="118" t="s">
        <v>5876</v>
      </c>
      <c r="I4131" s="118" t="s">
        <v>2619</v>
      </c>
    </row>
    <row r="4132" spans="1:9" x14ac:dyDescent="0.2">
      <c r="A4132" s="117" t="s">
        <v>5875</v>
      </c>
      <c r="B4132" s="131" t="s">
        <v>5875</v>
      </c>
      <c r="C4132" s="117" t="s">
        <v>1577</v>
      </c>
      <c r="D4132" s="116" t="s">
        <v>5874</v>
      </c>
      <c r="E4132" s="116" t="s">
        <v>3415</v>
      </c>
      <c r="F4132" s="116" t="s">
        <v>2615</v>
      </c>
      <c r="G4132" s="115" t="s">
        <v>726</v>
      </c>
      <c r="H4132" s="118" t="s">
        <v>5876</v>
      </c>
      <c r="I4132" s="118" t="s">
        <v>2619</v>
      </c>
    </row>
    <row r="4133" spans="1:9" x14ac:dyDescent="0.2">
      <c r="A4133" s="117" t="s">
        <v>7427</v>
      </c>
      <c r="B4133" s="131" t="s">
        <v>7427</v>
      </c>
      <c r="C4133" s="117" t="s">
        <v>992</v>
      </c>
      <c r="D4133" s="116" t="s">
        <v>6091</v>
      </c>
      <c r="E4133" s="116" t="s">
        <v>3150</v>
      </c>
      <c r="F4133" s="116" t="s">
        <v>7425</v>
      </c>
      <c r="G4133" s="115" t="s">
        <v>7426</v>
      </c>
      <c r="H4133" s="118" t="s">
        <v>6097</v>
      </c>
      <c r="I4133" s="118" t="s">
        <v>2619</v>
      </c>
    </row>
    <row r="4134" spans="1:9" x14ac:dyDescent="0.2">
      <c r="A4134" s="117" t="s">
        <v>11356</v>
      </c>
      <c r="B4134" s="131" t="s">
        <v>11356</v>
      </c>
      <c r="C4134" s="117" t="s">
        <v>1104</v>
      </c>
      <c r="D4134" s="116" t="s">
        <v>11352</v>
      </c>
      <c r="E4134" s="116" t="s">
        <v>3415</v>
      </c>
      <c r="F4134" s="116" t="s">
        <v>2638</v>
      </c>
      <c r="G4134" s="115" t="s">
        <v>11355</v>
      </c>
      <c r="H4134" s="118" t="s">
        <v>11357</v>
      </c>
      <c r="I4134" s="118" t="s">
        <v>2619</v>
      </c>
    </row>
    <row r="4135" spans="1:9" x14ac:dyDescent="0.2">
      <c r="A4135" s="117" t="s">
        <v>9998</v>
      </c>
      <c r="B4135" s="131" t="s">
        <v>9998</v>
      </c>
      <c r="C4135" s="117" t="s">
        <v>1578</v>
      </c>
      <c r="D4135" s="116" t="s">
        <v>9997</v>
      </c>
      <c r="E4135" s="116" t="s">
        <v>2614</v>
      </c>
      <c r="F4135" s="116" t="s">
        <v>2615</v>
      </c>
      <c r="G4135" s="115" t="s">
        <v>727</v>
      </c>
      <c r="H4135" s="118" t="s">
        <v>9999</v>
      </c>
      <c r="I4135" s="118" t="s">
        <v>2619</v>
      </c>
    </row>
    <row r="4136" spans="1:9" x14ac:dyDescent="0.2">
      <c r="A4136" s="117" t="s">
        <v>10005</v>
      </c>
      <c r="B4136" s="131" t="s">
        <v>10005</v>
      </c>
      <c r="C4136" s="117" t="s">
        <v>1578</v>
      </c>
      <c r="D4136" s="116" t="s">
        <v>9997</v>
      </c>
      <c r="E4136" s="116" t="s">
        <v>2614</v>
      </c>
      <c r="F4136" s="116" t="s">
        <v>2623</v>
      </c>
      <c r="G4136" s="115" t="s">
        <v>10004</v>
      </c>
      <c r="H4136" s="118" t="s">
        <v>9999</v>
      </c>
      <c r="I4136" s="118" t="s">
        <v>2619</v>
      </c>
    </row>
    <row r="4137" spans="1:9" x14ac:dyDescent="0.2">
      <c r="A4137" s="117" t="s">
        <v>10001</v>
      </c>
      <c r="B4137" s="131" t="s">
        <v>10001</v>
      </c>
      <c r="C4137" s="117" t="s">
        <v>1578</v>
      </c>
      <c r="D4137" s="116" t="s">
        <v>9997</v>
      </c>
      <c r="E4137" s="116" t="s">
        <v>2614</v>
      </c>
      <c r="F4137" s="116" t="s">
        <v>2620</v>
      </c>
      <c r="G4137" s="115" t="s">
        <v>10000</v>
      </c>
      <c r="H4137" s="118" t="s">
        <v>9999</v>
      </c>
      <c r="I4137" s="118" t="s">
        <v>2619</v>
      </c>
    </row>
    <row r="4138" spans="1:9" x14ac:dyDescent="0.2">
      <c r="A4138" s="117" t="s">
        <v>10003</v>
      </c>
      <c r="B4138" s="131" t="s">
        <v>10003</v>
      </c>
      <c r="C4138" s="117" t="s">
        <v>1578</v>
      </c>
      <c r="D4138" s="116" t="s">
        <v>9997</v>
      </c>
      <c r="E4138" s="116" t="s">
        <v>2614</v>
      </c>
      <c r="F4138" s="116" t="s">
        <v>2638</v>
      </c>
      <c r="G4138" s="115" t="s">
        <v>10002</v>
      </c>
      <c r="H4138" s="118" t="s">
        <v>9999</v>
      </c>
      <c r="I4138" s="118" t="s">
        <v>2619</v>
      </c>
    </row>
    <row r="4139" spans="1:9" x14ac:dyDescent="0.2">
      <c r="A4139" s="117" t="s">
        <v>11928</v>
      </c>
      <c r="B4139" s="131" t="s">
        <v>11928</v>
      </c>
      <c r="C4139" s="117" t="s">
        <v>1579</v>
      </c>
      <c r="D4139" s="116" t="s">
        <v>11927</v>
      </c>
      <c r="E4139" s="116" t="s">
        <v>2614</v>
      </c>
      <c r="F4139" s="116" t="s">
        <v>2615</v>
      </c>
      <c r="G4139" s="115" t="s">
        <v>728</v>
      </c>
      <c r="H4139" s="118" t="s">
        <v>11929</v>
      </c>
      <c r="I4139" s="118" t="s">
        <v>2619</v>
      </c>
    </row>
    <row r="4140" spans="1:9" x14ac:dyDescent="0.2">
      <c r="A4140" s="117" t="s">
        <v>11935</v>
      </c>
      <c r="B4140" s="131" t="s">
        <v>11935</v>
      </c>
      <c r="C4140" s="117" t="s">
        <v>1579</v>
      </c>
      <c r="D4140" s="116" t="s">
        <v>11927</v>
      </c>
      <c r="E4140" s="116" t="s">
        <v>2614</v>
      </c>
      <c r="F4140" s="116" t="s">
        <v>2716</v>
      </c>
      <c r="G4140" s="115" t="s">
        <v>11934</v>
      </c>
      <c r="H4140" s="118" t="s">
        <v>11929</v>
      </c>
      <c r="I4140" s="118" t="s">
        <v>2619</v>
      </c>
    </row>
    <row r="4141" spans="1:9" x14ac:dyDescent="0.2">
      <c r="A4141" s="117" t="s">
        <v>11931</v>
      </c>
      <c r="B4141" s="131" t="s">
        <v>11931</v>
      </c>
      <c r="C4141" s="117" t="s">
        <v>1579</v>
      </c>
      <c r="D4141" s="116" t="s">
        <v>11927</v>
      </c>
      <c r="E4141" s="116" t="s">
        <v>2614</v>
      </c>
      <c r="F4141" s="116" t="s">
        <v>2620</v>
      </c>
      <c r="G4141" s="115" t="s">
        <v>11930</v>
      </c>
      <c r="H4141" s="118" t="s">
        <v>11929</v>
      </c>
      <c r="I4141" s="118" t="s">
        <v>2619</v>
      </c>
    </row>
    <row r="4142" spans="1:9" x14ac:dyDescent="0.2">
      <c r="A4142" s="117" t="s">
        <v>11933</v>
      </c>
      <c r="B4142" s="131" t="s">
        <v>11933</v>
      </c>
      <c r="C4142" s="117" t="s">
        <v>1579</v>
      </c>
      <c r="D4142" s="116" t="s">
        <v>11927</v>
      </c>
      <c r="E4142" s="116" t="s">
        <v>2614</v>
      </c>
      <c r="F4142" s="116" t="s">
        <v>2638</v>
      </c>
      <c r="G4142" s="115" t="s">
        <v>11932</v>
      </c>
      <c r="H4142" s="118" t="s">
        <v>11929</v>
      </c>
      <c r="I4142" s="118" t="s">
        <v>2619</v>
      </c>
    </row>
    <row r="4143" spans="1:9" x14ac:dyDescent="0.2">
      <c r="A4143" s="117" t="s">
        <v>5778</v>
      </c>
      <c r="B4143" s="131" t="s">
        <v>5778</v>
      </c>
      <c r="C4143" s="117" t="s">
        <v>1210</v>
      </c>
      <c r="D4143" s="116" t="s">
        <v>5768</v>
      </c>
      <c r="E4143" s="116" t="s">
        <v>2614</v>
      </c>
      <c r="F4143" s="116" t="s">
        <v>3103</v>
      </c>
      <c r="G4143" s="115" t="s">
        <v>5777</v>
      </c>
      <c r="H4143" s="118" t="s">
        <v>5770</v>
      </c>
      <c r="I4143" s="118" t="s">
        <v>2619</v>
      </c>
    </row>
    <row r="4144" spans="1:9" x14ac:dyDescent="0.2">
      <c r="A4144" s="117" t="s">
        <v>10864</v>
      </c>
      <c r="B4144" s="131" t="s">
        <v>10864</v>
      </c>
      <c r="C4144" s="117" t="s">
        <v>1116</v>
      </c>
      <c r="D4144" s="116" t="s">
        <v>10848</v>
      </c>
      <c r="E4144" s="116" t="s">
        <v>2614</v>
      </c>
      <c r="F4144" s="116" t="s">
        <v>3789</v>
      </c>
      <c r="G4144" s="115" t="s">
        <v>10863</v>
      </c>
      <c r="H4144" s="118" t="s">
        <v>10865</v>
      </c>
      <c r="I4144" s="118" t="s">
        <v>2619</v>
      </c>
    </row>
    <row r="4145" spans="1:9" x14ac:dyDescent="0.2">
      <c r="A4145" s="117" t="s">
        <v>12487</v>
      </c>
      <c r="B4145" s="131" t="s">
        <v>12487</v>
      </c>
      <c r="C4145" s="117" t="s">
        <v>1580</v>
      </c>
      <c r="D4145" s="116" t="s">
        <v>12486</v>
      </c>
      <c r="E4145" s="116" t="s">
        <v>2614</v>
      </c>
      <c r="F4145" s="116" t="s">
        <v>2615</v>
      </c>
      <c r="G4145" s="115" t="s">
        <v>729</v>
      </c>
      <c r="H4145" s="118" t="s">
        <v>12488</v>
      </c>
      <c r="I4145" s="118" t="s">
        <v>2619</v>
      </c>
    </row>
    <row r="4146" spans="1:9" x14ac:dyDescent="0.2">
      <c r="A4146" s="117" t="s">
        <v>12492</v>
      </c>
      <c r="B4146" s="131" t="s">
        <v>12492</v>
      </c>
      <c r="C4146" s="117" t="s">
        <v>1580</v>
      </c>
      <c r="D4146" s="116" t="s">
        <v>12486</v>
      </c>
      <c r="E4146" s="116" t="s">
        <v>2614</v>
      </c>
      <c r="F4146" s="116" t="s">
        <v>2623</v>
      </c>
      <c r="G4146" s="115" t="s">
        <v>12491</v>
      </c>
      <c r="H4146" s="118" t="s">
        <v>12488</v>
      </c>
      <c r="I4146" s="118" t="s">
        <v>2619</v>
      </c>
    </row>
    <row r="4147" spans="1:9" x14ac:dyDescent="0.2">
      <c r="A4147" s="117" t="s">
        <v>12490</v>
      </c>
      <c r="B4147" s="131" t="s">
        <v>12490</v>
      </c>
      <c r="C4147" s="117" t="s">
        <v>1580</v>
      </c>
      <c r="D4147" s="116" t="s">
        <v>12486</v>
      </c>
      <c r="E4147" s="116" t="s">
        <v>2614</v>
      </c>
      <c r="F4147" s="116" t="s">
        <v>2620</v>
      </c>
      <c r="G4147" s="115" t="s">
        <v>12489</v>
      </c>
      <c r="H4147" s="118" t="s">
        <v>12488</v>
      </c>
      <c r="I4147" s="118" t="s">
        <v>2619</v>
      </c>
    </row>
    <row r="4148" spans="1:9" x14ac:dyDescent="0.2">
      <c r="A4148" s="117" t="s">
        <v>9013</v>
      </c>
      <c r="B4148" s="131" t="s">
        <v>9013</v>
      </c>
      <c r="C4148" s="117" t="s">
        <v>1350</v>
      </c>
      <c r="D4148" s="116" t="s">
        <v>8968</v>
      </c>
      <c r="E4148" s="116" t="s">
        <v>2614</v>
      </c>
      <c r="F4148" s="116" t="s">
        <v>3106</v>
      </c>
      <c r="G4148" s="115" t="s">
        <v>9012</v>
      </c>
      <c r="H4148" s="118" t="s">
        <v>9014</v>
      </c>
      <c r="I4148" s="118" t="s">
        <v>2619</v>
      </c>
    </row>
    <row r="4149" spans="1:9" x14ac:dyDescent="0.2">
      <c r="A4149" s="117" t="s">
        <v>5054</v>
      </c>
      <c r="B4149" s="131" t="s">
        <v>5054</v>
      </c>
      <c r="C4149" s="117" t="s">
        <v>1581</v>
      </c>
      <c r="D4149" s="116" t="s">
        <v>5048</v>
      </c>
      <c r="E4149" s="116" t="s">
        <v>3415</v>
      </c>
      <c r="F4149" s="116" t="s">
        <v>2623</v>
      </c>
      <c r="G4149" s="115" t="s">
        <v>5053</v>
      </c>
      <c r="H4149" s="118" t="s">
        <v>5050</v>
      </c>
      <c r="I4149" s="118" t="s">
        <v>2619</v>
      </c>
    </row>
    <row r="4150" spans="1:9" x14ac:dyDescent="0.2">
      <c r="A4150" s="117" t="s">
        <v>5056</v>
      </c>
      <c r="B4150" s="131" t="s">
        <v>5056</v>
      </c>
      <c r="C4150" s="117" t="s">
        <v>1581</v>
      </c>
      <c r="D4150" s="116" t="s">
        <v>5048</v>
      </c>
      <c r="E4150" s="116" t="s">
        <v>3415</v>
      </c>
      <c r="F4150" s="116" t="s">
        <v>2734</v>
      </c>
      <c r="G4150" s="115" t="s">
        <v>5055</v>
      </c>
      <c r="H4150" s="118" t="s">
        <v>5050</v>
      </c>
      <c r="I4150" s="118" t="s">
        <v>2619</v>
      </c>
    </row>
    <row r="4151" spans="1:9" x14ac:dyDescent="0.2">
      <c r="A4151" s="117" t="s">
        <v>5049</v>
      </c>
      <c r="B4151" s="131" t="s">
        <v>5049</v>
      </c>
      <c r="C4151" s="117" t="s">
        <v>1581</v>
      </c>
      <c r="D4151" s="116" t="s">
        <v>5048</v>
      </c>
      <c r="E4151" s="116" t="s">
        <v>3415</v>
      </c>
      <c r="F4151" s="116" t="s">
        <v>2615</v>
      </c>
      <c r="G4151" s="115" t="s">
        <v>730</v>
      </c>
      <c r="H4151" s="118" t="s">
        <v>5050</v>
      </c>
      <c r="I4151" s="118" t="s">
        <v>2619</v>
      </c>
    </row>
    <row r="4152" spans="1:9" x14ac:dyDescent="0.2">
      <c r="A4152" s="117" t="s">
        <v>6177</v>
      </c>
      <c r="B4152" s="131" t="s">
        <v>6177</v>
      </c>
      <c r="C4152" s="117" t="s">
        <v>992</v>
      </c>
      <c r="D4152" s="116" t="s">
        <v>6091</v>
      </c>
      <c r="E4152" s="116" t="s">
        <v>3150</v>
      </c>
      <c r="F4152" s="116" t="s">
        <v>6175</v>
      </c>
      <c r="G4152" s="115" t="s">
        <v>6176</v>
      </c>
      <c r="H4152" s="118" t="s">
        <v>6097</v>
      </c>
      <c r="I4152" s="118" t="s">
        <v>2619</v>
      </c>
    </row>
    <row r="4153" spans="1:9" x14ac:dyDescent="0.2">
      <c r="A4153" s="117" t="s">
        <v>8691</v>
      </c>
      <c r="B4153" s="131" t="s">
        <v>8691</v>
      </c>
      <c r="C4153" s="117" t="s">
        <v>1523</v>
      </c>
      <c r="D4153" s="116" t="s">
        <v>8684</v>
      </c>
      <c r="E4153" s="116" t="s">
        <v>3415</v>
      </c>
      <c r="F4153" s="116" t="s">
        <v>2623</v>
      </c>
      <c r="G4153" s="115" t="s">
        <v>8690</v>
      </c>
      <c r="I4153" s="118" t="s">
        <v>2619</v>
      </c>
    </row>
    <row r="4154" spans="1:9" x14ac:dyDescent="0.2">
      <c r="A4154" s="117" t="s">
        <v>7970</v>
      </c>
      <c r="B4154" s="131" t="s">
        <v>7970</v>
      </c>
      <c r="C4154" s="117" t="s">
        <v>992</v>
      </c>
      <c r="D4154" s="116" t="s">
        <v>6091</v>
      </c>
      <c r="E4154" s="116" t="s">
        <v>3150</v>
      </c>
      <c r="F4154" s="116" t="s">
        <v>7968</v>
      </c>
      <c r="G4154" s="115" t="s">
        <v>7969</v>
      </c>
      <c r="H4154" s="118" t="s">
        <v>6097</v>
      </c>
      <c r="I4154" s="118" t="s">
        <v>2619</v>
      </c>
    </row>
    <row r="4155" spans="1:9" x14ac:dyDescent="0.2">
      <c r="A4155" s="117" t="s">
        <v>11781</v>
      </c>
      <c r="B4155" s="131" t="s">
        <v>11781</v>
      </c>
      <c r="C4155" s="117" t="s">
        <v>1026</v>
      </c>
      <c r="D4155" s="116" t="s">
        <v>11771</v>
      </c>
      <c r="E4155" s="116" t="s">
        <v>3150</v>
      </c>
      <c r="F4155" s="116" t="s">
        <v>11779</v>
      </c>
      <c r="G4155" s="115" t="s">
        <v>11780</v>
      </c>
      <c r="H4155" s="118" t="s">
        <v>11773</v>
      </c>
      <c r="I4155" s="118" t="s">
        <v>2619</v>
      </c>
    </row>
    <row r="4156" spans="1:9" x14ac:dyDescent="0.2">
      <c r="A4156" s="117" t="s">
        <v>3144</v>
      </c>
      <c r="B4156" s="131" t="s">
        <v>3144</v>
      </c>
      <c r="C4156" s="117" t="s">
        <v>1511</v>
      </c>
      <c r="D4156" s="116" t="s">
        <v>3140</v>
      </c>
      <c r="E4156" s="116" t="s">
        <v>3116</v>
      </c>
      <c r="F4156" s="116" t="s">
        <v>2638</v>
      </c>
      <c r="G4156" s="115" t="s">
        <v>3143</v>
      </c>
      <c r="H4156" s="118" t="s">
        <v>3142</v>
      </c>
      <c r="I4156" s="118" t="s">
        <v>2619</v>
      </c>
    </row>
    <row r="4157" spans="1:9" x14ac:dyDescent="0.2">
      <c r="A4157" s="117" t="s">
        <v>5423</v>
      </c>
      <c r="B4157" s="131" t="s">
        <v>5423</v>
      </c>
      <c r="C4157" s="117" t="s">
        <v>1199</v>
      </c>
      <c r="D4157" s="116" t="s">
        <v>9031</v>
      </c>
      <c r="E4157" s="116" t="s">
        <v>2614</v>
      </c>
      <c r="F4157" s="116" t="s">
        <v>2686</v>
      </c>
      <c r="G4157" s="115" t="s">
        <v>9107</v>
      </c>
      <c r="I4157" s="118" t="s">
        <v>2619</v>
      </c>
    </row>
    <row r="4158" spans="1:9" x14ac:dyDescent="0.2">
      <c r="A4158" s="117" t="s">
        <v>12656</v>
      </c>
      <c r="B4158" s="131" t="s">
        <v>12656</v>
      </c>
      <c r="C4158" s="117" t="s">
        <v>1582</v>
      </c>
      <c r="D4158" s="116" t="s">
        <v>12655</v>
      </c>
      <c r="E4158" s="116" t="s">
        <v>2614</v>
      </c>
      <c r="F4158" s="116" t="s">
        <v>2615</v>
      </c>
      <c r="G4158" s="115" t="s">
        <v>731</v>
      </c>
      <c r="H4158" s="118" t="s">
        <v>12657</v>
      </c>
      <c r="I4158" s="118" t="s">
        <v>2619</v>
      </c>
    </row>
    <row r="4159" spans="1:9" x14ac:dyDescent="0.2">
      <c r="A4159" s="117" t="s">
        <v>12659</v>
      </c>
      <c r="B4159" s="131" t="s">
        <v>12659</v>
      </c>
      <c r="C4159" s="117" t="s">
        <v>1582</v>
      </c>
      <c r="D4159" s="116" t="s">
        <v>12655</v>
      </c>
      <c r="E4159" s="116" t="s">
        <v>2614</v>
      </c>
      <c r="F4159" s="116" t="s">
        <v>2765</v>
      </c>
      <c r="G4159" s="115" t="s">
        <v>12658</v>
      </c>
      <c r="H4159" s="118" t="s">
        <v>12657</v>
      </c>
      <c r="I4159" s="118" t="s">
        <v>2619</v>
      </c>
    </row>
    <row r="4160" spans="1:9" x14ac:dyDescent="0.2">
      <c r="A4160" s="117" t="s">
        <v>12759</v>
      </c>
      <c r="B4160" s="131" t="s">
        <v>12759</v>
      </c>
      <c r="C4160" s="117" t="s">
        <v>1433</v>
      </c>
      <c r="D4160" s="116" t="s">
        <v>12740</v>
      </c>
      <c r="E4160" s="116" t="s">
        <v>3150</v>
      </c>
      <c r="F4160" s="116" t="s">
        <v>2694</v>
      </c>
      <c r="G4160" s="115" t="s">
        <v>12758</v>
      </c>
      <c r="H4160" s="118" t="s">
        <v>12742</v>
      </c>
      <c r="I4160" s="118" t="s">
        <v>2619</v>
      </c>
    </row>
    <row r="4161" spans="1:9" x14ac:dyDescent="0.2">
      <c r="A4161" s="117" t="s">
        <v>10786</v>
      </c>
      <c r="B4161" s="131" t="s">
        <v>10786</v>
      </c>
      <c r="C4161" s="117" t="s">
        <v>1218</v>
      </c>
      <c r="D4161" s="116" t="s">
        <v>10776</v>
      </c>
      <c r="E4161" s="116" t="s">
        <v>3150</v>
      </c>
      <c r="F4161" s="116" t="s">
        <v>2674</v>
      </c>
      <c r="G4161" s="115" t="s">
        <v>10785</v>
      </c>
      <c r="H4161" s="118" t="s">
        <v>10778</v>
      </c>
      <c r="I4161" s="118" t="s">
        <v>2619</v>
      </c>
    </row>
    <row r="4162" spans="1:9" x14ac:dyDescent="0.2">
      <c r="A4162" s="117" t="s">
        <v>7430</v>
      </c>
      <c r="B4162" s="131" t="s">
        <v>7430</v>
      </c>
      <c r="C4162" s="117" t="s">
        <v>992</v>
      </c>
      <c r="D4162" s="116" t="s">
        <v>6091</v>
      </c>
      <c r="E4162" s="116" t="s">
        <v>3150</v>
      </c>
      <c r="F4162" s="116" t="s">
        <v>7428</v>
      </c>
      <c r="G4162" s="115" t="s">
        <v>7429</v>
      </c>
      <c r="H4162" s="118" t="s">
        <v>6097</v>
      </c>
      <c r="I4162" s="118" t="s">
        <v>2619</v>
      </c>
    </row>
    <row r="4163" spans="1:9" x14ac:dyDescent="0.2">
      <c r="A4163" s="117" t="s">
        <v>8488</v>
      </c>
      <c r="B4163" s="131" t="s">
        <v>8488</v>
      </c>
      <c r="C4163" s="117" t="s">
        <v>910</v>
      </c>
      <c r="D4163" s="116" t="s">
        <v>8471</v>
      </c>
      <c r="E4163" s="116" t="s">
        <v>3150</v>
      </c>
      <c r="F4163" s="116" t="s">
        <v>3717</v>
      </c>
      <c r="G4163" s="115" t="s">
        <v>7429</v>
      </c>
      <c r="H4163" s="118" t="s">
        <v>8489</v>
      </c>
      <c r="I4163" s="118" t="s">
        <v>2619</v>
      </c>
    </row>
    <row r="4164" spans="1:9" x14ac:dyDescent="0.2">
      <c r="A4164" s="117" t="s">
        <v>4095</v>
      </c>
      <c r="B4164" s="131" t="s">
        <v>4095</v>
      </c>
      <c r="C4164" s="117" t="s">
        <v>1302</v>
      </c>
      <c r="D4164" s="116" t="s">
        <v>4089</v>
      </c>
      <c r="E4164" s="116" t="s">
        <v>3415</v>
      </c>
      <c r="F4164" s="116" t="s">
        <v>2694</v>
      </c>
      <c r="G4164" s="115" t="s">
        <v>4094</v>
      </c>
      <c r="I4164" s="118" t="s">
        <v>2619</v>
      </c>
    </row>
    <row r="4165" spans="1:9" x14ac:dyDescent="0.2">
      <c r="A4165" s="117" t="s">
        <v>8681</v>
      </c>
      <c r="B4165" s="131" t="s">
        <v>8681</v>
      </c>
      <c r="C4165" s="117" t="s">
        <v>1536</v>
      </c>
      <c r="D4165" s="116" t="s">
        <v>8666</v>
      </c>
      <c r="E4165" s="116" t="s">
        <v>3415</v>
      </c>
      <c r="F4165" s="116" t="s">
        <v>2677</v>
      </c>
      <c r="G4165" s="115" t="s">
        <v>8680</v>
      </c>
      <c r="H4165" s="118" t="s">
        <v>8668</v>
      </c>
      <c r="I4165" s="118" t="s">
        <v>2619</v>
      </c>
    </row>
    <row r="4166" spans="1:9" x14ac:dyDescent="0.2">
      <c r="A4166" s="117" t="s">
        <v>12525</v>
      </c>
      <c r="B4166" s="131" t="s">
        <v>12525</v>
      </c>
      <c r="C4166" s="117" t="s">
        <v>1583</v>
      </c>
      <c r="D4166" s="116" t="s">
        <v>12521</v>
      </c>
      <c r="E4166" s="116" t="s">
        <v>3415</v>
      </c>
      <c r="F4166" s="116" t="s">
        <v>2716</v>
      </c>
      <c r="G4166" s="115" t="s">
        <v>12524</v>
      </c>
      <c r="H4166" s="118" t="s">
        <v>12523</v>
      </c>
      <c r="I4166" s="118" t="s">
        <v>2619</v>
      </c>
    </row>
    <row r="4167" spans="1:9" x14ac:dyDescent="0.2">
      <c r="A4167" s="117" t="s">
        <v>12522</v>
      </c>
      <c r="B4167" s="131" t="s">
        <v>12522</v>
      </c>
      <c r="C4167" s="117" t="s">
        <v>1583</v>
      </c>
      <c r="D4167" s="116" t="s">
        <v>12521</v>
      </c>
      <c r="E4167" s="116" t="s">
        <v>3415</v>
      </c>
      <c r="F4167" s="116" t="s">
        <v>2615</v>
      </c>
      <c r="G4167" s="115" t="s">
        <v>732</v>
      </c>
      <c r="H4167" s="118" t="s">
        <v>12523</v>
      </c>
      <c r="I4167" s="118" t="s">
        <v>2619</v>
      </c>
    </row>
    <row r="4168" spans="1:9" x14ac:dyDescent="0.2">
      <c r="A4168" s="117" t="s">
        <v>5693</v>
      </c>
      <c r="B4168" s="131" t="s">
        <v>5693</v>
      </c>
      <c r="C4168" s="117" t="s">
        <v>1584</v>
      </c>
      <c r="D4168" s="116" t="s">
        <v>5692</v>
      </c>
      <c r="E4168" s="116" t="s">
        <v>2614</v>
      </c>
      <c r="F4168" s="116" t="s">
        <v>2615</v>
      </c>
      <c r="G4168" s="115" t="s">
        <v>733</v>
      </c>
      <c r="H4168" s="118" t="s">
        <v>5694</v>
      </c>
      <c r="I4168" s="118" t="s">
        <v>2619</v>
      </c>
    </row>
    <row r="4169" spans="1:9" x14ac:dyDescent="0.2">
      <c r="A4169" s="117" t="s">
        <v>5698</v>
      </c>
      <c r="B4169" s="131" t="s">
        <v>5698</v>
      </c>
      <c r="C4169" s="117" t="s">
        <v>1584</v>
      </c>
      <c r="D4169" s="116" t="s">
        <v>5692</v>
      </c>
      <c r="E4169" s="116" t="s">
        <v>2614</v>
      </c>
      <c r="F4169" s="116" t="s">
        <v>2641</v>
      </c>
      <c r="G4169" s="115" t="s">
        <v>5697</v>
      </c>
      <c r="H4169" s="118" t="s">
        <v>5694</v>
      </c>
      <c r="I4169" s="118" t="s">
        <v>2619</v>
      </c>
    </row>
    <row r="4170" spans="1:9" x14ac:dyDescent="0.2">
      <c r="A4170" s="117" t="s">
        <v>5696</v>
      </c>
      <c r="B4170" s="131" t="s">
        <v>5696</v>
      </c>
      <c r="C4170" s="117" t="s">
        <v>1584</v>
      </c>
      <c r="D4170" s="116" t="s">
        <v>5692</v>
      </c>
      <c r="E4170" s="116" t="s">
        <v>2614</v>
      </c>
      <c r="F4170" s="116" t="s">
        <v>2620</v>
      </c>
      <c r="G4170" s="115" t="s">
        <v>5695</v>
      </c>
      <c r="H4170" s="118" t="s">
        <v>5694</v>
      </c>
      <c r="I4170" s="118" t="s">
        <v>2619</v>
      </c>
    </row>
    <row r="4171" spans="1:9" x14ac:dyDescent="0.2">
      <c r="A4171" s="117" t="s">
        <v>9050</v>
      </c>
      <c r="B4171" s="131" t="s">
        <v>9050</v>
      </c>
      <c r="C4171" s="117" t="s">
        <v>1199</v>
      </c>
      <c r="D4171" s="116" t="s">
        <v>9031</v>
      </c>
      <c r="E4171" s="116" t="s">
        <v>2614</v>
      </c>
      <c r="F4171" s="116" t="s">
        <v>2886</v>
      </c>
      <c r="G4171" s="115" t="s">
        <v>9049</v>
      </c>
      <c r="I4171" s="118" t="s">
        <v>2619</v>
      </c>
    </row>
    <row r="4172" spans="1:9" x14ac:dyDescent="0.2">
      <c r="A4172" s="117" t="s">
        <v>12596</v>
      </c>
      <c r="B4172" s="131" t="s">
        <v>12596</v>
      </c>
      <c r="C4172" s="117" t="s">
        <v>1315</v>
      </c>
      <c r="D4172" s="116" t="s">
        <v>12592</v>
      </c>
      <c r="E4172" s="116" t="s">
        <v>2614</v>
      </c>
      <c r="F4172" s="116" t="s">
        <v>2663</v>
      </c>
      <c r="G4172" s="115" t="s">
        <v>12595</v>
      </c>
      <c r="H4172" s="118" t="s">
        <v>12594</v>
      </c>
      <c r="I4172" s="118" t="s">
        <v>2619</v>
      </c>
    </row>
    <row r="4173" spans="1:9" x14ac:dyDescent="0.2">
      <c r="A4173" s="117" t="s">
        <v>8014</v>
      </c>
      <c r="B4173" s="131" t="s">
        <v>8014</v>
      </c>
      <c r="C4173" s="117" t="s">
        <v>992</v>
      </c>
      <c r="D4173" s="116" t="s">
        <v>6091</v>
      </c>
      <c r="E4173" s="116" t="s">
        <v>3150</v>
      </c>
      <c r="F4173" s="116" t="s">
        <v>8012</v>
      </c>
      <c r="G4173" s="115" t="s">
        <v>8013</v>
      </c>
      <c r="H4173" s="118" t="s">
        <v>6097</v>
      </c>
      <c r="I4173" s="118" t="s">
        <v>2619</v>
      </c>
    </row>
    <row r="4174" spans="1:9" x14ac:dyDescent="0.2">
      <c r="A4174" s="117" t="s">
        <v>5217</v>
      </c>
      <c r="B4174" s="131" t="s">
        <v>5217</v>
      </c>
      <c r="C4174" s="117" t="s">
        <v>1585</v>
      </c>
      <c r="D4174" s="116" t="s">
        <v>5216</v>
      </c>
      <c r="E4174" s="116" t="s">
        <v>2614</v>
      </c>
      <c r="F4174" s="116" t="s">
        <v>2615</v>
      </c>
      <c r="G4174" s="115" t="s">
        <v>734</v>
      </c>
      <c r="H4174" s="118" t="s">
        <v>5218</v>
      </c>
      <c r="I4174" s="118" t="s">
        <v>2619</v>
      </c>
    </row>
    <row r="4175" spans="1:9" x14ac:dyDescent="0.2">
      <c r="A4175" s="117" t="s">
        <v>5224</v>
      </c>
      <c r="B4175" s="131" t="s">
        <v>5224</v>
      </c>
      <c r="C4175" s="117" t="s">
        <v>1585</v>
      </c>
      <c r="D4175" s="116" t="s">
        <v>5216</v>
      </c>
      <c r="E4175" s="116" t="s">
        <v>2614</v>
      </c>
      <c r="F4175" s="116" t="s">
        <v>2623</v>
      </c>
      <c r="G4175" s="115" t="s">
        <v>5223</v>
      </c>
      <c r="H4175" s="118" t="s">
        <v>5218</v>
      </c>
      <c r="I4175" s="118" t="s">
        <v>2619</v>
      </c>
    </row>
    <row r="4176" spans="1:9" x14ac:dyDescent="0.2">
      <c r="A4176" s="117" t="s">
        <v>5222</v>
      </c>
      <c r="B4176" s="131" t="s">
        <v>5222</v>
      </c>
      <c r="C4176" s="117" t="s">
        <v>1585</v>
      </c>
      <c r="D4176" s="116" t="s">
        <v>5216</v>
      </c>
      <c r="E4176" s="116" t="s">
        <v>2614</v>
      </c>
      <c r="F4176" s="116" t="s">
        <v>2638</v>
      </c>
      <c r="G4176" s="115" t="s">
        <v>5221</v>
      </c>
      <c r="H4176" s="118" t="s">
        <v>5218</v>
      </c>
      <c r="I4176" s="118" t="s">
        <v>2619</v>
      </c>
    </row>
    <row r="4177" spans="1:9" x14ac:dyDescent="0.2">
      <c r="A4177" s="117" t="s">
        <v>5220</v>
      </c>
      <c r="B4177" s="131" t="s">
        <v>5220</v>
      </c>
      <c r="C4177" s="117" t="s">
        <v>1585</v>
      </c>
      <c r="D4177" s="116" t="s">
        <v>5216</v>
      </c>
      <c r="E4177" s="116" t="s">
        <v>2614</v>
      </c>
      <c r="F4177" s="116" t="s">
        <v>2663</v>
      </c>
      <c r="G4177" s="115" t="s">
        <v>5219</v>
      </c>
      <c r="H4177" s="118" t="s">
        <v>5218</v>
      </c>
      <c r="I4177" s="118" t="s">
        <v>2619</v>
      </c>
    </row>
    <row r="4178" spans="1:9" x14ac:dyDescent="0.2">
      <c r="A4178" s="117" t="s">
        <v>3127</v>
      </c>
      <c r="B4178" s="131" t="s">
        <v>3127</v>
      </c>
      <c r="C4178" s="117" t="s">
        <v>1226</v>
      </c>
      <c r="D4178" s="116" t="s">
        <v>3115</v>
      </c>
      <c r="E4178" s="116" t="s">
        <v>3116</v>
      </c>
      <c r="F4178" s="116" t="s">
        <v>2641</v>
      </c>
      <c r="G4178" s="115" t="s">
        <v>3126</v>
      </c>
      <c r="H4178" s="118" t="s">
        <v>3118</v>
      </c>
      <c r="I4178" s="118" t="s">
        <v>2619</v>
      </c>
    </row>
    <row r="4179" spans="1:9" x14ac:dyDescent="0.2">
      <c r="A4179" s="117" t="s">
        <v>7433</v>
      </c>
      <c r="B4179" s="131" t="s">
        <v>7433</v>
      </c>
      <c r="C4179" s="117" t="s">
        <v>992</v>
      </c>
      <c r="D4179" s="116" t="s">
        <v>6091</v>
      </c>
      <c r="E4179" s="116" t="s">
        <v>3150</v>
      </c>
      <c r="F4179" s="116" t="s">
        <v>7431</v>
      </c>
      <c r="G4179" s="115" t="s">
        <v>7432</v>
      </c>
      <c r="H4179" s="118" t="s">
        <v>6097</v>
      </c>
      <c r="I4179" s="118" t="s">
        <v>2619</v>
      </c>
    </row>
    <row r="4180" spans="1:9" x14ac:dyDescent="0.2">
      <c r="A4180" s="117" t="s">
        <v>8517</v>
      </c>
      <c r="B4180" s="131" t="s">
        <v>8517</v>
      </c>
      <c r="C4180" s="117" t="s">
        <v>845</v>
      </c>
      <c r="D4180" s="116" t="s">
        <v>8502</v>
      </c>
      <c r="E4180" s="116" t="s">
        <v>3415</v>
      </c>
      <c r="F4180" s="116" t="s">
        <v>2818</v>
      </c>
      <c r="G4180" s="115" t="s">
        <v>8516</v>
      </c>
      <c r="H4180" s="118" t="s">
        <v>8504</v>
      </c>
      <c r="I4180" s="118" t="s">
        <v>2619</v>
      </c>
    </row>
    <row r="4181" spans="1:9" x14ac:dyDescent="0.2">
      <c r="A4181" s="117" t="s">
        <v>4571</v>
      </c>
      <c r="B4181" s="131" t="s">
        <v>4571</v>
      </c>
      <c r="C4181" s="117" t="s">
        <v>852</v>
      </c>
      <c r="D4181" s="116" t="s">
        <v>4561</v>
      </c>
      <c r="E4181" s="116" t="s">
        <v>3415</v>
      </c>
      <c r="F4181" s="116" t="s">
        <v>2669</v>
      </c>
      <c r="G4181" s="115" t="s">
        <v>4570</v>
      </c>
      <c r="H4181" s="118" t="s">
        <v>4563</v>
      </c>
      <c r="I4181" s="118" t="s">
        <v>2619</v>
      </c>
    </row>
    <row r="4182" spans="1:9" x14ac:dyDescent="0.2">
      <c r="A4182" s="117" t="s">
        <v>7443</v>
      </c>
      <c r="B4182" s="131" t="s">
        <v>7443</v>
      </c>
      <c r="C4182" s="117" t="s">
        <v>992</v>
      </c>
      <c r="D4182" s="116" t="s">
        <v>6091</v>
      </c>
      <c r="E4182" s="116" t="s">
        <v>3150</v>
      </c>
      <c r="F4182" s="116" t="s">
        <v>7441</v>
      </c>
      <c r="G4182" s="115" t="s">
        <v>7442</v>
      </c>
      <c r="H4182" s="118" t="s">
        <v>6097</v>
      </c>
      <c r="I4182" s="118" t="s">
        <v>2619</v>
      </c>
    </row>
    <row r="4183" spans="1:9" x14ac:dyDescent="0.2">
      <c r="A4183" s="117" t="s">
        <v>5007</v>
      </c>
      <c r="B4183" s="131" t="s">
        <v>5007</v>
      </c>
      <c r="C4183" s="117" t="s">
        <v>958</v>
      </c>
      <c r="D4183" s="116" t="s">
        <v>5000</v>
      </c>
      <c r="E4183" s="116" t="s">
        <v>3116</v>
      </c>
      <c r="F4183" s="116" t="s">
        <v>2716</v>
      </c>
      <c r="G4183" s="115" t="s">
        <v>5006</v>
      </c>
      <c r="H4183" s="118" t="s">
        <v>5003</v>
      </c>
      <c r="I4183" s="118" t="s">
        <v>2619</v>
      </c>
    </row>
    <row r="4184" spans="1:9" x14ac:dyDescent="0.2">
      <c r="A4184" s="117" t="s">
        <v>8840</v>
      </c>
      <c r="B4184" s="131" t="s">
        <v>8840</v>
      </c>
      <c r="C4184" s="117" t="s">
        <v>14382</v>
      </c>
      <c r="D4184" s="116" t="s">
        <v>8835</v>
      </c>
      <c r="E4184" s="116" t="s">
        <v>3116</v>
      </c>
      <c r="F4184" s="116" t="s">
        <v>3470</v>
      </c>
      <c r="G4184" s="115" t="s">
        <v>8839</v>
      </c>
      <c r="H4184" s="118" t="s">
        <v>8841</v>
      </c>
      <c r="I4184" s="118" t="s">
        <v>2619</v>
      </c>
    </row>
    <row r="4185" spans="1:9" x14ac:dyDescent="0.2">
      <c r="A4185" s="117" t="s">
        <v>5349</v>
      </c>
      <c r="B4185" s="131" t="s">
        <v>5349</v>
      </c>
      <c r="C4185" s="117" t="s">
        <v>976</v>
      </c>
      <c r="D4185" s="116" t="s">
        <v>5318</v>
      </c>
      <c r="E4185" s="116" t="s">
        <v>2614</v>
      </c>
      <c r="F4185" s="116" t="s">
        <v>3620</v>
      </c>
      <c r="G4185" s="115" t="s">
        <v>5348</v>
      </c>
      <c r="H4185" s="118" t="s">
        <v>5323</v>
      </c>
      <c r="I4185" s="118" t="s">
        <v>2619</v>
      </c>
    </row>
    <row r="4186" spans="1:9" x14ac:dyDescent="0.2">
      <c r="A4186" s="117" t="s">
        <v>10201</v>
      </c>
      <c r="B4186" s="131" t="s">
        <v>10201</v>
      </c>
      <c r="C4186" s="117" t="s">
        <v>1537</v>
      </c>
      <c r="D4186" s="116" t="s">
        <v>10191</v>
      </c>
      <c r="E4186" s="116" t="s">
        <v>2660</v>
      </c>
      <c r="F4186" s="116" t="s">
        <v>2663</v>
      </c>
      <c r="G4186" s="115" t="s">
        <v>10200</v>
      </c>
      <c r="H4186" s="118" t="s">
        <v>10202</v>
      </c>
      <c r="I4186" s="118" t="s">
        <v>2619</v>
      </c>
    </row>
    <row r="4187" spans="1:9" x14ac:dyDescent="0.2">
      <c r="A4187" s="117" t="s">
        <v>11556</v>
      </c>
      <c r="B4187" s="131" t="s">
        <v>11556</v>
      </c>
      <c r="C4187" s="117" t="s">
        <v>1586</v>
      </c>
      <c r="D4187" s="116" t="s">
        <v>11555</v>
      </c>
      <c r="E4187" s="116" t="s">
        <v>3415</v>
      </c>
      <c r="F4187" s="116" t="s">
        <v>2615</v>
      </c>
      <c r="G4187" s="115" t="s">
        <v>735</v>
      </c>
      <c r="H4187" s="118" t="s">
        <v>11557</v>
      </c>
      <c r="I4187" s="118" t="s">
        <v>2619</v>
      </c>
    </row>
    <row r="4188" spans="1:9" x14ac:dyDescent="0.2">
      <c r="A4188" s="117" t="s">
        <v>11554</v>
      </c>
      <c r="B4188" s="131" t="s">
        <v>11554</v>
      </c>
      <c r="C4188" s="117" t="s">
        <v>1587</v>
      </c>
      <c r="D4188" s="116" t="s">
        <v>11550</v>
      </c>
      <c r="E4188" s="116" t="s">
        <v>3091</v>
      </c>
      <c r="F4188" s="116" t="s">
        <v>2620</v>
      </c>
      <c r="G4188" s="115" t="s">
        <v>11553</v>
      </c>
      <c r="H4188" s="118" t="s">
        <v>11552</v>
      </c>
      <c r="I4188" s="118" t="s">
        <v>2619</v>
      </c>
    </row>
    <row r="4189" spans="1:9" x14ac:dyDescent="0.2">
      <c r="A4189" s="117" t="s">
        <v>11551</v>
      </c>
      <c r="B4189" s="131" t="s">
        <v>11551</v>
      </c>
      <c r="C4189" s="117" t="s">
        <v>1587</v>
      </c>
      <c r="D4189" s="116" t="s">
        <v>11550</v>
      </c>
      <c r="E4189" s="116" t="s">
        <v>3091</v>
      </c>
      <c r="F4189" s="116" t="s">
        <v>2615</v>
      </c>
      <c r="G4189" s="115" t="s">
        <v>736</v>
      </c>
      <c r="H4189" s="118" t="s">
        <v>11552</v>
      </c>
      <c r="I4189" s="118" t="s">
        <v>2619</v>
      </c>
    </row>
    <row r="4190" spans="1:9" x14ac:dyDescent="0.2">
      <c r="A4190" s="117" t="s">
        <v>3365</v>
      </c>
      <c r="B4190" s="131" t="s">
        <v>3365</v>
      </c>
      <c r="C4190" s="117" t="s">
        <v>1412</v>
      </c>
      <c r="D4190" s="116" t="s">
        <v>3333</v>
      </c>
      <c r="E4190" s="116" t="s">
        <v>3116</v>
      </c>
      <c r="F4190" s="116" t="s">
        <v>2674</v>
      </c>
      <c r="G4190" s="115" t="s">
        <v>3364</v>
      </c>
      <c r="H4190" s="118" t="s">
        <v>3336</v>
      </c>
      <c r="I4190" s="118" t="s">
        <v>2619</v>
      </c>
    </row>
    <row r="4191" spans="1:9" x14ac:dyDescent="0.2">
      <c r="A4191" s="117" t="s">
        <v>7923</v>
      </c>
      <c r="B4191" s="131" t="s">
        <v>7923</v>
      </c>
      <c r="C4191" s="117" t="s">
        <v>992</v>
      </c>
      <c r="D4191" s="116" t="s">
        <v>6091</v>
      </c>
      <c r="E4191" s="116" t="s">
        <v>3150</v>
      </c>
      <c r="F4191" s="116" t="s">
        <v>7921</v>
      </c>
      <c r="G4191" s="115" t="s">
        <v>7922</v>
      </c>
      <c r="H4191" s="118" t="s">
        <v>6097</v>
      </c>
      <c r="I4191" s="118" t="s">
        <v>2619</v>
      </c>
    </row>
    <row r="4192" spans="1:9" x14ac:dyDescent="0.2">
      <c r="A4192" s="117" t="s">
        <v>8407</v>
      </c>
      <c r="B4192" s="131" t="s">
        <v>8407</v>
      </c>
      <c r="C4192" s="117" t="s">
        <v>1307</v>
      </c>
      <c r="D4192" s="116" t="s">
        <v>8386</v>
      </c>
      <c r="E4192" s="116" t="s">
        <v>2614</v>
      </c>
      <c r="F4192" s="116" t="s">
        <v>2623</v>
      </c>
      <c r="G4192" s="115" t="s">
        <v>8406</v>
      </c>
      <c r="H4192" s="118" t="s">
        <v>8388</v>
      </c>
      <c r="I4192" s="118" t="s">
        <v>2619</v>
      </c>
    </row>
    <row r="4193" spans="1:9" x14ac:dyDescent="0.2">
      <c r="A4193" s="117" t="s">
        <v>5648</v>
      </c>
      <c r="B4193" s="131" t="s">
        <v>5648</v>
      </c>
      <c r="C4193" s="117" t="s">
        <v>1588</v>
      </c>
      <c r="D4193" s="116" t="s">
        <v>5647</v>
      </c>
      <c r="E4193" s="116" t="s">
        <v>2614</v>
      </c>
      <c r="F4193" s="116" t="s">
        <v>2615</v>
      </c>
      <c r="G4193" s="115" t="s">
        <v>737</v>
      </c>
      <c r="H4193" s="118" t="s">
        <v>5649</v>
      </c>
      <c r="I4193" s="118" t="s">
        <v>2619</v>
      </c>
    </row>
    <row r="4194" spans="1:9" x14ac:dyDescent="0.2">
      <c r="A4194" s="117" t="s">
        <v>5656</v>
      </c>
      <c r="B4194" s="131" t="s">
        <v>5656</v>
      </c>
      <c r="C4194" s="117" t="s">
        <v>1588</v>
      </c>
      <c r="D4194" s="116" t="s">
        <v>5647</v>
      </c>
      <c r="E4194" s="116" t="s">
        <v>2614</v>
      </c>
      <c r="F4194" s="116" t="s">
        <v>2716</v>
      </c>
      <c r="G4194" s="115" t="s">
        <v>5655</v>
      </c>
      <c r="H4194" s="118" t="s">
        <v>5649</v>
      </c>
      <c r="I4194" s="118" t="s">
        <v>2619</v>
      </c>
    </row>
    <row r="4195" spans="1:9" x14ac:dyDescent="0.2">
      <c r="A4195" s="117" t="s">
        <v>7445</v>
      </c>
      <c r="B4195" s="131" t="s">
        <v>7445</v>
      </c>
      <c r="C4195" s="117" t="s">
        <v>992</v>
      </c>
      <c r="D4195" s="116" t="s">
        <v>6091</v>
      </c>
      <c r="E4195" s="116" t="s">
        <v>3150</v>
      </c>
      <c r="F4195" s="116" t="s">
        <v>7444</v>
      </c>
      <c r="G4195" s="115" t="s">
        <v>5655</v>
      </c>
      <c r="H4195" s="118" t="s">
        <v>6097</v>
      </c>
      <c r="I4195" s="118" t="s">
        <v>2619</v>
      </c>
    </row>
    <row r="4196" spans="1:9" x14ac:dyDescent="0.2">
      <c r="A4196" s="117" t="s">
        <v>5651</v>
      </c>
      <c r="B4196" s="131" t="s">
        <v>5651</v>
      </c>
      <c r="C4196" s="117" t="s">
        <v>1588</v>
      </c>
      <c r="D4196" s="116" t="s">
        <v>5647</v>
      </c>
      <c r="E4196" s="116" t="s">
        <v>2614</v>
      </c>
      <c r="F4196" s="116" t="s">
        <v>3159</v>
      </c>
      <c r="G4196" s="115" t="s">
        <v>5650</v>
      </c>
      <c r="H4196" s="118" t="s">
        <v>5649</v>
      </c>
      <c r="I4196" s="118" t="s">
        <v>2619</v>
      </c>
    </row>
    <row r="4197" spans="1:9" x14ac:dyDescent="0.2">
      <c r="A4197" s="117" t="s">
        <v>6179</v>
      </c>
      <c r="B4197" s="131" t="s">
        <v>6179</v>
      </c>
      <c r="C4197" s="117" t="s">
        <v>992</v>
      </c>
      <c r="D4197" s="116" t="s">
        <v>6091</v>
      </c>
      <c r="E4197" s="116" t="s">
        <v>3150</v>
      </c>
      <c r="F4197" s="116" t="s">
        <v>6178</v>
      </c>
      <c r="G4197" s="115" t="s">
        <v>5650</v>
      </c>
      <c r="H4197" s="118" t="s">
        <v>6097</v>
      </c>
      <c r="I4197" s="118" t="s">
        <v>2619</v>
      </c>
    </row>
    <row r="4198" spans="1:9" x14ac:dyDescent="0.2">
      <c r="A4198" s="117" t="s">
        <v>5653</v>
      </c>
      <c r="B4198" s="131" t="s">
        <v>5653</v>
      </c>
      <c r="C4198" s="117" t="s">
        <v>1588</v>
      </c>
      <c r="D4198" s="116" t="s">
        <v>5647</v>
      </c>
      <c r="E4198" s="116" t="s">
        <v>2614</v>
      </c>
      <c r="F4198" s="116" t="s">
        <v>2638</v>
      </c>
      <c r="G4198" s="115" t="s">
        <v>5652</v>
      </c>
      <c r="H4198" s="118" t="s">
        <v>5654</v>
      </c>
      <c r="I4198" s="118" t="s">
        <v>2619</v>
      </c>
    </row>
    <row r="4199" spans="1:9" x14ac:dyDescent="0.2">
      <c r="A4199" s="117" t="s">
        <v>3277</v>
      </c>
      <c r="B4199" s="131" t="s">
        <v>3277</v>
      </c>
      <c r="C4199" s="117" t="s">
        <v>1509</v>
      </c>
      <c r="D4199" s="116" t="s">
        <v>3149</v>
      </c>
      <c r="E4199" s="116" t="s">
        <v>3150</v>
      </c>
      <c r="F4199" s="116" t="s">
        <v>3275</v>
      </c>
      <c r="G4199" s="115" t="s">
        <v>3276</v>
      </c>
      <c r="I4199" s="118" t="s">
        <v>2619</v>
      </c>
    </row>
    <row r="4200" spans="1:9" x14ac:dyDescent="0.2">
      <c r="A4200" s="117" t="s">
        <v>5920</v>
      </c>
      <c r="B4200" s="131" t="s">
        <v>5920</v>
      </c>
      <c r="C4200" s="117" t="s">
        <v>1589</v>
      </c>
      <c r="D4200" s="116" t="s">
        <v>5916</v>
      </c>
      <c r="E4200" s="116" t="s">
        <v>3415</v>
      </c>
      <c r="F4200" s="116" t="s">
        <v>2716</v>
      </c>
      <c r="G4200" s="115" t="s">
        <v>5919</v>
      </c>
      <c r="H4200" s="118" t="s">
        <v>5918</v>
      </c>
      <c r="I4200" s="118" t="s">
        <v>2619</v>
      </c>
    </row>
    <row r="4201" spans="1:9" x14ac:dyDescent="0.2">
      <c r="A4201" s="117" t="s">
        <v>5917</v>
      </c>
      <c r="B4201" s="131" t="s">
        <v>5917</v>
      </c>
      <c r="C4201" s="117" t="s">
        <v>1589</v>
      </c>
      <c r="D4201" s="116" t="s">
        <v>5916</v>
      </c>
      <c r="E4201" s="116" t="s">
        <v>3415</v>
      </c>
      <c r="F4201" s="116" t="s">
        <v>2615</v>
      </c>
      <c r="G4201" s="115" t="s">
        <v>738</v>
      </c>
      <c r="H4201" s="118" t="s">
        <v>5918</v>
      </c>
      <c r="I4201" s="118" t="s">
        <v>2619</v>
      </c>
    </row>
    <row r="4202" spans="1:9" x14ac:dyDescent="0.2">
      <c r="A4202" s="117" t="s">
        <v>12125</v>
      </c>
      <c r="B4202" s="131" t="s">
        <v>12125</v>
      </c>
      <c r="C4202" s="117" t="s">
        <v>997</v>
      </c>
      <c r="D4202" s="116" t="s">
        <v>12106</v>
      </c>
      <c r="E4202" s="116" t="s">
        <v>2614</v>
      </c>
      <c r="F4202" s="116" t="s">
        <v>3375</v>
      </c>
      <c r="G4202" s="115" t="s">
        <v>12124</v>
      </c>
      <c r="H4202" s="118" t="s">
        <v>12126</v>
      </c>
      <c r="I4202" s="118" t="s">
        <v>2619</v>
      </c>
    </row>
    <row r="4203" spans="1:9" x14ac:dyDescent="0.2">
      <c r="A4203" s="117" t="s">
        <v>14114</v>
      </c>
      <c r="B4203" s="131" t="s">
        <v>14114</v>
      </c>
      <c r="C4203" s="117" t="s">
        <v>1590</v>
      </c>
      <c r="D4203" s="116" t="s">
        <v>14110</v>
      </c>
      <c r="E4203" s="116" t="s">
        <v>3415</v>
      </c>
      <c r="F4203" s="116" t="s">
        <v>2638</v>
      </c>
      <c r="G4203" s="115" t="s">
        <v>14113</v>
      </c>
      <c r="H4203" s="118" t="s">
        <v>14112</v>
      </c>
      <c r="I4203" s="118" t="s">
        <v>2619</v>
      </c>
    </row>
    <row r="4204" spans="1:9" x14ac:dyDescent="0.2">
      <c r="A4204" s="117" t="s">
        <v>14111</v>
      </c>
      <c r="B4204" s="131" t="s">
        <v>14111</v>
      </c>
      <c r="C4204" s="117" t="s">
        <v>1590</v>
      </c>
      <c r="D4204" s="116" t="s">
        <v>14110</v>
      </c>
      <c r="E4204" s="116" t="s">
        <v>3415</v>
      </c>
      <c r="F4204" s="116" t="s">
        <v>2615</v>
      </c>
      <c r="G4204" s="115" t="s">
        <v>739</v>
      </c>
      <c r="H4204" s="118" t="s">
        <v>14112</v>
      </c>
      <c r="I4204" s="118" t="s">
        <v>2619</v>
      </c>
    </row>
    <row r="4205" spans="1:9" x14ac:dyDescent="0.2">
      <c r="A4205" s="117" t="s">
        <v>4420</v>
      </c>
      <c r="B4205" s="131" t="s">
        <v>4420</v>
      </c>
      <c r="C4205" s="117" t="s">
        <v>1591</v>
      </c>
      <c r="D4205" s="116" t="s">
        <v>4419</v>
      </c>
      <c r="E4205" s="116" t="s">
        <v>3415</v>
      </c>
      <c r="F4205" s="116" t="s">
        <v>2615</v>
      </c>
      <c r="G4205" s="115" t="s">
        <v>740</v>
      </c>
      <c r="I4205" s="118" t="s">
        <v>2619</v>
      </c>
    </row>
    <row r="4206" spans="1:9" x14ac:dyDescent="0.2">
      <c r="A4206" s="117" t="s">
        <v>5787</v>
      </c>
      <c r="B4206" s="131" t="s">
        <v>5787</v>
      </c>
      <c r="C4206" s="117" t="s">
        <v>1478</v>
      </c>
      <c r="D4206" s="116" t="s">
        <v>5779</v>
      </c>
      <c r="E4206" s="116" t="s">
        <v>2614</v>
      </c>
      <c r="F4206" s="116" t="s">
        <v>2644</v>
      </c>
      <c r="G4206" s="115" t="s">
        <v>5786</v>
      </c>
      <c r="H4206" s="118" t="s">
        <v>5781</v>
      </c>
      <c r="I4206" s="118" t="s">
        <v>2619</v>
      </c>
    </row>
    <row r="4207" spans="1:9" x14ac:dyDescent="0.2">
      <c r="A4207" s="117" t="s">
        <v>7448</v>
      </c>
      <c r="B4207" s="131" t="s">
        <v>7448</v>
      </c>
      <c r="C4207" s="117" t="s">
        <v>992</v>
      </c>
      <c r="D4207" s="116" t="s">
        <v>6091</v>
      </c>
      <c r="E4207" s="116" t="s">
        <v>3150</v>
      </c>
      <c r="F4207" s="116" t="s">
        <v>7446</v>
      </c>
      <c r="G4207" s="115" t="s">
        <v>7447</v>
      </c>
      <c r="H4207" s="118" t="s">
        <v>6097</v>
      </c>
      <c r="I4207" s="118" t="s">
        <v>2619</v>
      </c>
    </row>
    <row r="4208" spans="1:9" x14ac:dyDescent="0.2">
      <c r="A4208" s="117" t="s">
        <v>11498</v>
      </c>
      <c r="B4208" s="131" t="s">
        <v>11498</v>
      </c>
      <c r="C4208" s="117" t="s">
        <v>882</v>
      </c>
      <c r="D4208" s="116" t="s">
        <v>11484</v>
      </c>
      <c r="E4208" s="116" t="s">
        <v>2614</v>
      </c>
      <c r="F4208" s="116" t="s">
        <v>2641</v>
      </c>
      <c r="G4208" s="115" t="s">
        <v>11497</v>
      </c>
      <c r="H4208" s="118" t="s">
        <v>11486</v>
      </c>
      <c r="I4208" s="118" t="s">
        <v>2619</v>
      </c>
    </row>
    <row r="4209" spans="1:9" x14ac:dyDescent="0.2">
      <c r="A4209" s="117" t="s">
        <v>5038</v>
      </c>
      <c r="B4209" s="131" t="s">
        <v>5038</v>
      </c>
      <c r="C4209" s="117" t="s">
        <v>1592</v>
      </c>
      <c r="D4209" s="116" t="s">
        <v>5037</v>
      </c>
      <c r="E4209" s="116" t="s">
        <v>3415</v>
      </c>
      <c r="F4209" s="116" t="s">
        <v>2615</v>
      </c>
      <c r="G4209" s="115" t="s">
        <v>741</v>
      </c>
      <c r="H4209" s="118" t="s">
        <v>5039</v>
      </c>
      <c r="I4209" s="118" t="s">
        <v>2619</v>
      </c>
    </row>
    <row r="4210" spans="1:9" x14ac:dyDescent="0.2">
      <c r="A4210" s="117" t="s">
        <v>10295</v>
      </c>
      <c r="B4210" s="131" t="s">
        <v>10295</v>
      </c>
      <c r="C4210" s="117" t="s">
        <v>1537</v>
      </c>
      <c r="D4210" s="116" t="s">
        <v>10191</v>
      </c>
      <c r="E4210" s="116" t="s">
        <v>2660</v>
      </c>
      <c r="F4210" s="116" t="s">
        <v>3205</v>
      </c>
      <c r="G4210" s="115" t="s">
        <v>10294</v>
      </c>
      <c r="H4210" s="118" t="s">
        <v>10296</v>
      </c>
      <c r="I4210" s="118" t="s">
        <v>2619</v>
      </c>
    </row>
    <row r="4211" spans="1:9" x14ac:dyDescent="0.2">
      <c r="A4211" s="117" t="s">
        <v>4069</v>
      </c>
      <c r="B4211" s="131" t="s">
        <v>4069</v>
      </c>
      <c r="C4211" s="117" t="s">
        <v>900</v>
      </c>
      <c r="D4211" s="116" t="s">
        <v>4057</v>
      </c>
      <c r="E4211" s="116" t="s">
        <v>3415</v>
      </c>
      <c r="F4211" s="116" t="s">
        <v>2644</v>
      </c>
      <c r="G4211" s="115" t="s">
        <v>4068</v>
      </c>
      <c r="H4211" s="118" t="s">
        <v>4059</v>
      </c>
      <c r="I4211" s="118" t="s">
        <v>2619</v>
      </c>
    </row>
    <row r="4212" spans="1:9" x14ac:dyDescent="0.2">
      <c r="A4212" s="117" t="s">
        <v>3485</v>
      </c>
      <c r="B4212" s="131" t="s">
        <v>3485</v>
      </c>
      <c r="C4212" s="117" t="s">
        <v>1593</v>
      </c>
      <c r="D4212" s="116" t="s">
        <v>3479</v>
      </c>
      <c r="E4212" s="116" t="s">
        <v>3415</v>
      </c>
      <c r="F4212" s="116" t="s">
        <v>2623</v>
      </c>
      <c r="G4212" s="115" t="s">
        <v>3484</v>
      </c>
      <c r="H4212" s="118" t="s">
        <v>3486</v>
      </c>
      <c r="I4212" s="118" t="s">
        <v>2619</v>
      </c>
    </row>
    <row r="4213" spans="1:9" x14ac:dyDescent="0.2">
      <c r="A4213" s="117" t="s">
        <v>3480</v>
      </c>
      <c r="B4213" s="131" t="s">
        <v>3480</v>
      </c>
      <c r="C4213" s="117" t="s">
        <v>1593</v>
      </c>
      <c r="D4213" s="116" t="s">
        <v>3479</v>
      </c>
      <c r="E4213" s="116" t="s">
        <v>3415</v>
      </c>
      <c r="F4213" s="116" t="s">
        <v>2615</v>
      </c>
      <c r="G4213" s="115" t="s">
        <v>742</v>
      </c>
      <c r="H4213" s="118" t="s">
        <v>3481</v>
      </c>
      <c r="I4213" s="118" t="s">
        <v>2619</v>
      </c>
    </row>
    <row r="4214" spans="1:9" x14ac:dyDescent="0.2">
      <c r="A4214" s="117" t="s">
        <v>7451</v>
      </c>
      <c r="B4214" s="131" t="s">
        <v>7451</v>
      </c>
      <c r="C4214" s="117" t="s">
        <v>992</v>
      </c>
      <c r="D4214" s="116" t="s">
        <v>6091</v>
      </c>
      <c r="E4214" s="116" t="s">
        <v>3150</v>
      </c>
      <c r="F4214" s="116" t="s">
        <v>7449</v>
      </c>
      <c r="G4214" s="115" t="s">
        <v>7450</v>
      </c>
      <c r="H4214" s="118" t="s">
        <v>6097</v>
      </c>
      <c r="I4214" s="118" t="s">
        <v>2619</v>
      </c>
    </row>
    <row r="4215" spans="1:9" x14ac:dyDescent="0.2">
      <c r="A4215" s="117" t="s">
        <v>3210</v>
      </c>
      <c r="B4215" s="131" t="s">
        <v>3210</v>
      </c>
      <c r="C4215" s="117" t="s">
        <v>1509</v>
      </c>
      <c r="D4215" s="116" t="s">
        <v>3149</v>
      </c>
      <c r="E4215" s="116" t="s">
        <v>3150</v>
      </c>
      <c r="F4215" s="116" t="s">
        <v>3208</v>
      </c>
      <c r="G4215" s="115" t="s">
        <v>3209</v>
      </c>
      <c r="H4215" s="118" t="s">
        <v>3152</v>
      </c>
      <c r="I4215" s="118" t="s">
        <v>2619</v>
      </c>
    </row>
    <row r="4216" spans="1:9" x14ac:dyDescent="0.2">
      <c r="A4216" s="117" t="s">
        <v>4538</v>
      </c>
      <c r="B4216" s="131" t="s">
        <v>4538</v>
      </c>
      <c r="C4216" s="117" t="s">
        <v>1391</v>
      </c>
      <c r="D4216" s="116" t="s">
        <v>4524</v>
      </c>
      <c r="E4216" s="116" t="s">
        <v>3415</v>
      </c>
      <c r="F4216" s="116" t="s">
        <v>2818</v>
      </c>
      <c r="G4216" s="115" t="s">
        <v>4537</v>
      </c>
      <c r="H4216" s="118" t="s">
        <v>4526</v>
      </c>
      <c r="I4216" s="118" t="s">
        <v>2619</v>
      </c>
    </row>
    <row r="4217" spans="1:9" x14ac:dyDescent="0.2">
      <c r="A4217" s="117" t="s">
        <v>7454</v>
      </c>
      <c r="B4217" s="131" t="s">
        <v>7454</v>
      </c>
      <c r="C4217" s="117" t="s">
        <v>992</v>
      </c>
      <c r="D4217" s="116" t="s">
        <v>6091</v>
      </c>
      <c r="E4217" s="116" t="s">
        <v>3150</v>
      </c>
      <c r="F4217" s="116" t="s">
        <v>7452</v>
      </c>
      <c r="G4217" s="115" t="s">
        <v>7453</v>
      </c>
      <c r="H4217" s="118" t="s">
        <v>6097</v>
      </c>
      <c r="I4217" s="118" t="s">
        <v>2619</v>
      </c>
    </row>
    <row r="4218" spans="1:9" x14ac:dyDescent="0.2">
      <c r="A4218" s="117" t="s">
        <v>8129</v>
      </c>
      <c r="B4218" s="131" t="s">
        <v>8129</v>
      </c>
      <c r="C4218" s="117" t="s">
        <v>1594</v>
      </c>
      <c r="D4218" s="116" t="s">
        <v>8128</v>
      </c>
      <c r="E4218" s="116" t="s">
        <v>2614</v>
      </c>
      <c r="F4218" s="116" t="s">
        <v>2615</v>
      </c>
      <c r="G4218" s="115" t="s">
        <v>743</v>
      </c>
      <c r="H4218" s="118" t="s">
        <v>8130</v>
      </c>
      <c r="I4218" s="118" t="s">
        <v>2619</v>
      </c>
    </row>
    <row r="4219" spans="1:9" x14ac:dyDescent="0.2">
      <c r="A4219" s="117" t="s">
        <v>8132</v>
      </c>
      <c r="B4219" s="131" t="s">
        <v>8132</v>
      </c>
      <c r="C4219" s="117" t="s">
        <v>1594</v>
      </c>
      <c r="D4219" s="116" t="s">
        <v>8128</v>
      </c>
      <c r="E4219" s="116" t="s">
        <v>2614</v>
      </c>
      <c r="F4219" s="116" t="s">
        <v>2620</v>
      </c>
      <c r="G4219" s="115" t="s">
        <v>8131</v>
      </c>
      <c r="H4219" s="118" t="s">
        <v>8130</v>
      </c>
      <c r="I4219" s="118" t="s">
        <v>2619</v>
      </c>
    </row>
    <row r="4220" spans="1:9" x14ac:dyDescent="0.2">
      <c r="A4220" s="117" t="s">
        <v>8134</v>
      </c>
      <c r="B4220" s="131" t="s">
        <v>8134</v>
      </c>
      <c r="C4220" s="117" t="s">
        <v>1594</v>
      </c>
      <c r="D4220" s="116" t="s">
        <v>8128</v>
      </c>
      <c r="E4220" s="116" t="s">
        <v>2614</v>
      </c>
      <c r="F4220" s="116" t="s">
        <v>2694</v>
      </c>
      <c r="G4220" s="115" t="s">
        <v>8133</v>
      </c>
      <c r="H4220" s="118" t="s">
        <v>8130</v>
      </c>
      <c r="I4220" s="118" t="s">
        <v>2619</v>
      </c>
    </row>
    <row r="4221" spans="1:9" x14ac:dyDescent="0.2">
      <c r="A4221" s="117" t="s">
        <v>10323</v>
      </c>
      <c r="B4221" s="131" t="s">
        <v>10323</v>
      </c>
      <c r="C4221" s="117" t="s">
        <v>1537</v>
      </c>
      <c r="D4221" s="116" t="s">
        <v>10191</v>
      </c>
      <c r="E4221" s="116" t="s">
        <v>2660</v>
      </c>
      <c r="F4221" s="116" t="s">
        <v>10321</v>
      </c>
      <c r="G4221" s="115" t="s">
        <v>10322</v>
      </c>
      <c r="H4221" s="118" t="s">
        <v>10324</v>
      </c>
      <c r="I4221" s="118" t="s">
        <v>2619</v>
      </c>
    </row>
    <row r="4222" spans="1:9" x14ac:dyDescent="0.2">
      <c r="A4222" s="117" t="s">
        <v>13985</v>
      </c>
      <c r="B4222" s="131" t="s">
        <v>13985</v>
      </c>
      <c r="C4222" s="117" t="s">
        <v>1214</v>
      </c>
      <c r="D4222" s="116" t="s">
        <v>13973</v>
      </c>
      <c r="E4222" s="116" t="s">
        <v>3334</v>
      </c>
      <c r="F4222" s="116" t="s">
        <v>2716</v>
      </c>
      <c r="G4222" s="115" t="s">
        <v>13984</v>
      </c>
      <c r="H4222" s="118" t="s">
        <v>13975</v>
      </c>
      <c r="I4222" s="118" t="s">
        <v>2619</v>
      </c>
    </row>
    <row r="4223" spans="1:9" x14ac:dyDescent="0.2">
      <c r="A4223" s="117" t="s">
        <v>4227</v>
      </c>
      <c r="B4223" s="131" t="s">
        <v>4227</v>
      </c>
      <c r="C4223" s="117" t="s">
        <v>990</v>
      </c>
      <c r="D4223" s="116" t="s">
        <v>4208</v>
      </c>
      <c r="E4223" s="116" t="s">
        <v>3415</v>
      </c>
      <c r="F4223" s="116" t="s">
        <v>2644</v>
      </c>
      <c r="G4223" s="115" t="s">
        <v>4226</v>
      </c>
      <c r="H4223" s="118" t="s">
        <v>4213</v>
      </c>
      <c r="I4223" s="118" t="s">
        <v>2619</v>
      </c>
    </row>
    <row r="4224" spans="1:9" x14ac:dyDescent="0.2">
      <c r="A4224" s="117" t="s">
        <v>14003</v>
      </c>
      <c r="B4224" s="131" t="s">
        <v>14003</v>
      </c>
      <c r="C4224" s="117" t="s">
        <v>1214</v>
      </c>
      <c r="D4224" s="116" t="s">
        <v>13973</v>
      </c>
      <c r="E4224" s="116" t="s">
        <v>3334</v>
      </c>
      <c r="F4224" s="116" t="s">
        <v>3375</v>
      </c>
      <c r="G4224" s="115" t="s">
        <v>14002</v>
      </c>
      <c r="H4224" s="118" t="s">
        <v>13975</v>
      </c>
      <c r="I4224" s="118" t="s">
        <v>2619</v>
      </c>
    </row>
    <row r="4225" spans="1:9" x14ac:dyDescent="0.2">
      <c r="A4225" s="117" t="s">
        <v>14039</v>
      </c>
      <c r="B4225" s="131" t="s">
        <v>14039</v>
      </c>
      <c r="C4225" s="117" t="s">
        <v>1595</v>
      </c>
      <c r="D4225" s="116" t="s">
        <v>14035</v>
      </c>
      <c r="E4225" s="116" t="s">
        <v>3415</v>
      </c>
      <c r="F4225" s="116" t="s">
        <v>2716</v>
      </c>
      <c r="G4225" s="115" t="s">
        <v>14038</v>
      </c>
      <c r="H4225" s="118" t="s">
        <v>14037</v>
      </c>
      <c r="I4225" s="118" t="s">
        <v>2619</v>
      </c>
    </row>
    <row r="4226" spans="1:9" x14ac:dyDescent="0.2">
      <c r="A4226" s="117" t="s">
        <v>6182</v>
      </c>
      <c r="B4226" s="131" t="s">
        <v>6182</v>
      </c>
      <c r="C4226" s="117" t="s">
        <v>992</v>
      </c>
      <c r="D4226" s="116" t="s">
        <v>6091</v>
      </c>
      <c r="E4226" s="116" t="s">
        <v>3150</v>
      </c>
      <c r="F4226" s="116" t="s">
        <v>6180</v>
      </c>
      <c r="G4226" s="115" t="s">
        <v>6181</v>
      </c>
      <c r="H4226" s="118" t="s">
        <v>6097</v>
      </c>
      <c r="I4226" s="118" t="s">
        <v>2619</v>
      </c>
    </row>
    <row r="4227" spans="1:9" x14ac:dyDescent="0.2">
      <c r="A4227" s="117" t="s">
        <v>10788</v>
      </c>
      <c r="B4227" s="131" t="s">
        <v>10788</v>
      </c>
      <c r="C4227" s="117" t="s">
        <v>1218</v>
      </c>
      <c r="D4227" s="116" t="s">
        <v>10776</v>
      </c>
      <c r="E4227" s="116" t="s">
        <v>3150</v>
      </c>
      <c r="F4227" s="116" t="s">
        <v>2818</v>
      </c>
      <c r="G4227" s="115" t="s">
        <v>10787</v>
      </c>
      <c r="H4227" s="118" t="s">
        <v>10778</v>
      </c>
      <c r="I4227" s="118" t="s">
        <v>2619</v>
      </c>
    </row>
    <row r="4228" spans="1:9" x14ac:dyDescent="0.2">
      <c r="A4228" s="117" t="s">
        <v>4843</v>
      </c>
      <c r="B4228" s="131" t="s">
        <v>4843</v>
      </c>
      <c r="C4228" s="117" t="s">
        <v>1558</v>
      </c>
      <c r="D4228" s="116" t="s">
        <v>4832</v>
      </c>
      <c r="E4228" s="116" t="s">
        <v>3415</v>
      </c>
      <c r="F4228" s="116" t="s">
        <v>2653</v>
      </c>
      <c r="G4228" s="115" t="s">
        <v>4842</v>
      </c>
      <c r="H4228" s="118" t="s">
        <v>4834</v>
      </c>
      <c r="I4228" s="118" t="s">
        <v>2619</v>
      </c>
    </row>
    <row r="4229" spans="1:9" x14ac:dyDescent="0.2">
      <c r="A4229" s="117" t="s">
        <v>14036</v>
      </c>
      <c r="B4229" s="131" t="s">
        <v>14036</v>
      </c>
      <c r="C4229" s="117" t="s">
        <v>1595</v>
      </c>
      <c r="D4229" s="116" t="s">
        <v>14035</v>
      </c>
      <c r="E4229" s="116" t="s">
        <v>3415</v>
      </c>
      <c r="F4229" s="116" t="s">
        <v>2615</v>
      </c>
      <c r="G4229" s="115" t="s">
        <v>744</v>
      </c>
      <c r="H4229" s="118" t="s">
        <v>14037</v>
      </c>
      <c r="I4229" s="118" t="s">
        <v>2619</v>
      </c>
    </row>
    <row r="4230" spans="1:9" x14ac:dyDescent="0.2">
      <c r="A4230" s="117" t="s">
        <v>14147</v>
      </c>
      <c r="B4230" s="131" t="s">
        <v>14147</v>
      </c>
      <c r="C4230" s="117" t="s">
        <v>1011</v>
      </c>
      <c r="D4230" s="116" t="s">
        <v>14133</v>
      </c>
      <c r="E4230" s="116" t="s">
        <v>2614</v>
      </c>
      <c r="F4230" s="116" t="s">
        <v>2656</v>
      </c>
      <c r="G4230" s="115" t="s">
        <v>14146</v>
      </c>
      <c r="H4230" s="118" t="s">
        <v>14135</v>
      </c>
      <c r="I4230" s="118" t="s">
        <v>2619</v>
      </c>
    </row>
    <row r="4231" spans="1:9" x14ac:dyDescent="0.2">
      <c r="A4231" s="117" t="s">
        <v>7457</v>
      </c>
      <c r="B4231" s="131" t="s">
        <v>7457</v>
      </c>
      <c r="C4231" s="117" t="s">
        <v>992</v>
      </c>
      <c r="D4231" s="116" t="s">
        <v>6091</v>
      </c>
      <c r="E4231" s="116" t="s">
        <v>3150</v>
      </c>
      <c r="F4231" s="116" t="s">
        <v>7455</v>
      </c>
      <c r="G4231" s="115" t="s">
        <v>7456</v>
      </c>
      <c r="H4231" s="118" t="s">
        <v>6097</v>
      </c>
      <c r="I4231" s="118" t="s">
        <v>2619</v>
      </c>
    </row>
    <row r="4232" spans="1:9" x14ac:dyDescent="0.2">
      <c r="A4232" s="117" t="s">
        <v>7902</v>
      </c>
      <c r="B4232" s="131" t="s">
        <v>7902</v>
      </c>
      <c r="C4232" s="117" t="s">
        <v>992</v>
      </c>
      <c r="D4232" s="116" t="s">
        <v>6091</v>
      </c>
      <c r="E4232" s="116" t="s">
        <v>3150</v>
      </c>
      <c r="F4232" s="116" t="s">
        <v>7900</v>
      </c>
      <c r="G4232" s="115" t="s">
        <v>7901</v>
      </c>
      <c r="H4232" s="118" t="s">
        <v>6097</v>
      </c>
      <c r="I4232" s="118" t="s">
        <v>2619</v>
      </c>
    </row>
    <row r="4233" spans="1:9" x14ac:dyDescent="0.2">
      <c r="A4233" s="117" t="s">
        <v>10094</v>
      </c>
      <c r="B4233" s="131" t="s">
        <v>10094</v>
      </c>
      <c r="C4233" s="117" t="s">
        <v>1596</v>
      </c>
      <c r="D4233" s="116" t="s">
        <v>10090</v>
      </c>
      <c r="E4233" s="116" t="s">
        <v>3415</v>
      </c>
      <c r="F4233" s="116" t="s">
        <v>2716</v>
      </c>
      <c r="G4233" s="115" t="s">
        <v>10093</v>
      </c>
      <c r="H4233" s="118" t="s">
        <v>10092</v>
      </c>
      <c r="I4233" s="118" t="s">
        <v>2619</v>
      </c>
    </row>
    <row r="4234" spans="1:9" x14ac:dyDescent="0.2">
      <c r="A4234" s="117" t="s">
        <v>10091</v>
      </c>
      <c r="B4234" s="131" t="s">
        <v>10091</v>
      </c>
      <c r="C4234" s="117" t="s">
        <v>1596</v>
      </c>
      <c r="D4234" s="116" t="s">
        <v>10090</v>
      </c>
      <c r="E4234" s="116" t="s">
        <v>3415</v>
      </c>
      <c r="F4234" s="116" t="s">
        <v>2615</v>
      </c>
      <c r="G4234" s="115" t="s">
        <v>745</v>
      </c>
      <c r="H4234" s="118" t="s">
        <v>10092</v>
      </c>
      <c r="I4234" s="118" t="s">
        <v>2619</v>
      </c>
    </row>
    <row r="4235" spans="1:9" x14ac:dyDescent="0.2">
      <c r="A4235" s="117" t="s">
        <v>12652</v>
      </c>
      <c r="B4235" s="131" t="s">
        <v>12652</v>
      </c>
      <c r="C4235" s="117" t="s">
        <v>1464</v>
      </c>
      <c r="D4235" s="116" t="s">
        <v>12644</v>
      </c>
      <c r="E4235" s="116" t="s">
        <v>2614</v>
      </c>
      <c r="F4235" s="116" t="s">
        <v>2734</v>
      </c>
      <c r="G4235" s="115" t="s">
        <v>12651</v>
      </c>
      <c r="H4235" s="118" t="s">
        <v>12646</v>
      </c>
      <c r="I4235" s="118" t="s">
        <v>2619</v>
      </c>
    </row>
    <row r="4236" spans="1:9" x14ac:dyDescent="0.2">
      <c r="A4236" s="117" t="s">
        <v>7460</v>
      </c>
      <c r="B4236" s="131" t="s">
        <v>7460</v>
      </c>
      <c r="C4236" s="117" t="s">
        <v>992</v>
      </c>
      <c r="D4236" s="116" t="s">
        <v>6091</v>
      </c>
      <c r="E4236" s="116" t="s">
        <v>3150</v>
      </c>
      <c r="F4236" s="116" t="s">
        <v>7458</v>
      </c>
      <c r="G4236" s="115" t="s">
        <v>7459</v>
      </c>
      <c r="H4236" s="118" t="s">
        <v>6097</v>
      </c>
      <c r="I4236" s="118" t="s">
        <v>2619</v>
      </c>
    </row>
    <row r="4237" spans="1:9" x14ac:dyDescent="0.2">
      <c r="A4237" s="117" t="s">
        <v>7926</v>
      </c>
      <c r="B4237" s="131" t="s">
        <v>7926</v>
      </c>
      <c r="C4237" s="117" t="s">
        <v>992</v>
      </c>
      <c r="D4237" s="116" t="s">
        <v>6091</v>
      </c>
      <c r="E4237" s="116" t="s">
        <v>3150</v>
      </c>
      <c r="F4237" s="116" t="s">
        <v>7924</v>
      </c>
      <c r="G4237" s="115" t="s">
        <v>7925</v>
      </c>
      <c r="H4237" s="118" t="s">
        <v>7927</v>
      </c>
      <c r="I4237" s="118" t="s">
        <v>2619</v>
      </c>
    </row>
    <row r="4238" spans="1:9" x14ac:dyDescent="0.2">
      <c r="A4238" s="117" t="s">
        <v>7467</v>
      </c>
      <c r="B4238" s="131" t="s">
        <v>7467</v>
      </c>
      <c r="C4238" s="117" t="s">
        <v>992</v>
      </c>
      <c r="D4238" s="116" t="s">
        <v>6091</v>
      </c>
      <c r="E4238" s="116" t="s">
        <v>3150</v>
      </c>
      <c r="F4238" s="116" t="s">
        <v>7465</v>
      </c>
      <c r="G4238" s="115" t="s">
        <v>7466</v>
      </c>
      <c r="H4238" s="118" t="s">
        <v>6097</v>
      </c>
      <c r="I4238" s="118" t="s">
        <v>2619</v>
      </c>
    </row>
    <row r="4239" spans="1:9" x14ac:dyDescent="0.2">
      <c r="A4239" s="117" t="s">
        <v>13043</v>
      </c>
      <c r="B4239" s="131" t="s">
        <v>13043</v>
      </c>
      <c r="C4239" s="117" t="s">
        <v>1510</v>
      </c>
      <c r="D4239" s="116" t="s">
        <v>13030</v>
      </c>
      <c r="E4239" s="116" t="s">
        <v>2614</v>
      </c>
      <c r="F4239" s="116" t="s">
        <v>2653</v>
      </c>
      <c r="G4239" s="115" t="s">
        <v>13042</v>
      </c>
      <c r="H4239" s="118" t="s">
        <v>13032</v>
      </c>
      <c r="I4239" s="118" t="s">
        <v>2619</v>
      </c>
    </row>
    <row r="4240" spans="1:9" x14ac:dyDescent="0.2">
      <c r="A4240" s="117" t="s">
        <v>2880</v>
      </c>
      <c r="B4240" s="131" t="s">
        <v>2880</v>
      </c>
      <c r="C4240" s="117" t="s">
        <v>1597</v>
      </c>
      <c r="D4240" s="116" t="s">
        <v>2879</v>
      </c>
      <c r="E4240" s="116" t="s">
        <v>2614</v>
      </c>
      <c r="F4240" s="116" t="s">
        <v>2615</v>
      </c>
      <c r="G4240" s="115" t="s">
        <v>746</v>
      </c>
      <c r="H4240" s="118" t="s">
        <v>2881</v>
      </c>
      <c r="I4240" s="118" t="s">
        <v>2619</v>
      </c>
    </row>
    <row r="4241" spans="1:9" x14ac:dyDescent="0.2">
      <c r="A4241" s="117" t="s">
        <v>2888</v>
      </c>
      <c r="B4241" s="131" t="s">
        <v>2888</v>
      </c>
      <c r="C4241" s="117" t="s">
        <v>1597</v>
      </c>
      <c r="D4241" s="116" t="s">
        <v>2879</v>
      </c>
      <c r="E4241" s="116" t="s">
        <v>2614</v>
      </c>
      <c r="F4241" s="116" t="s">
        <v>2886</v>
      </c>
      <c r="G4241" s="115" t="s">
        <v>2887</v>
      </c>
      <c r="H4241" s="118" t="s">
        <v>2885</v>
      </c>
      <c r="I4241" s="118" t="s">
        <v>2619</v>
      </c>
    </row>
    <row r="4242" spans="1:9" x14ac:dyDescent="0.2">
      <c r="A4242" s="117" t="s">
        <v>2884</v>
      </c>
      <c r="B4242" s="131" t="s">
        <v>2884</v>
      </c>
      <c r="C4242" s="117" t="s">
        <v>1597</v>
      </c>
      <c r="D4242" s="116" t="s">
        <v>2879</v>
      </c>
      <c r="E4242" s="116" t="s">
        <v>2614</v>
      </c>
      <c r="F4242" s="116" t="s">
        <v>2882</v>
      </c>
      <c r="G4242" s="115" t="s">
        <v>2883</v>
      </c>
      <c r="H4242" s="118" t="s">
        <v>2885</v>
      </c>
      <c r="I4242" s="118" t="s">
        <v>2619</v>
      </c>
    </row>
    <row r="4243" spans="1:9" x14ac:dyDescent="0.2">
      <c r="A4243" s="117" t="s">
        <v>10225</v>
      </c>
      <c r="B4243" s="131" t="s">
        <v>10225</v>
      </c>
      <c r="C4243" s="117" t="s">
        <v>1537</v>
      </c>
      <c r="D4243" s="116" t="s">
        <v>10191</v>
      </c>
      <c r="E4243" s="116" t="s">
        <v>2660</v>
      </c>
      <c r="F4243" s="116" t="s">
        <v>3167</v>
      </c>
      <c r="G4243" s="115" t="s">
        <v>10224</v>
      </c>
      <c r="H4243" s="118" t="s">
        <v>10226</v>
      </c>
      <c r="I4243" s="118" t="s">
        <v>2619</v>
      </c>
    </row>
    <row r="4244" spans="1:9" x14ac:dyDescent="0.2">
      <c r="A4244" s="117" t="s">
        <v>7851</v>
      </c>
      <c r="B4244" s="131" t="s">
        <v>7851</v>
      </c>
      <c r="C4244" s="117" t="s">
        <v>992</v>
      </c>
      <c r="D4244" s="116" t="s">
        <v>6091</v>
      </c>
      <c r="E4244" s="116" t="s">
        <v>3150</v>
      </c>
      <c r="F4244" s="116" t="s">
        <v>7849</v>
      </c>
      <c r="G4244" s="115" t="s">
        <v>7850</v>
      </c>
      <c r="H4244" s="118" t="s">
        <v>6097</v>
      </c>
      <c r="I4244" s="118" t="s">
        <v>2619</v>
      </c>
    </row>
    <row r="4245" spans="1:9" x14ac:dyDescent="0.2">
      <c r="A4245" s="117" t="s">
        <v>3719</v>
      </c>
      <c r="B4245" s="131" t="s">
        <v>3719</v>
      </c>
      <c r="C4245" s="117" t="s">
        <v>14371</v>
      </c>
      <c r="D4245" s="116" t="s">
        <v>3693</v>
      </c>
      <c r="E4245" s="116" t="s">
        <v>3116</v>
      </c>
      <c r="F4245" s="116" t="s">
        <v>3717</v>
      </c>
      <c r="G4245" s="115" t="s">
        <v>3718</v>
      </c>
      <c r="I4245" s="118" t="s">
        <v>2619</v>
      </c>
    </row>
    <row r="4246" spans="1:9" x14ac:dyDescent="0.2">
      <c r="A4246" s="117" t="s">
        <v>2959</v>
      </c>
      <c r="B4246" s="131" t="s">
        <v>2959</v>
      </c>
      <c r="C4246" s="117" t="s">
        <v>1598</v>
      </c>
      <c r="D4246" s="116" t="s">
        <v>2958</v>
      </c>
      <c r="E4246" s="116" t="s">
        <v>2614</v>
      </c>
      <c r="F4246" s="116" t="s">
        <v>2615</v>
      </c>
      <c r="G4246" s="115" t="s">
        <v>747</v>
      </c>
      <c r="H4246" s="118" t="s">
        <v>2960</v>
      </c>
      <c r="I4246" s="118" t="s">
        <v>2619</v>
      </c>
    </row>
    <row r="4247" spans="1:9" x14ac:dyDescent="0.2">
      <c r="A4247" s="117" t="s">
        <v>2966</v>
      </c>
      <c r="B4247" s="131" t="s">
        <v>2966</v>
      </c>
      <c r="C4247" s="117" t="s">
        <v>1598</v>
      </c>
      <c r="D4247" s="116" t="s">
        <v>2958</v>
      </c>
      <c r="E4247" s="116" t="s">
        <v>2614</v>
      </c>
      <c r="F4247" s="116" t="s">
        <v>2623</v>
      </c>
      <c r="G4247" s="115" t="s">
        <v>2965</v>
      </c>
      <c r="H4247" s="118" t="s">
        <v>2960</v>
      </c>
      <c r="I4247" s="118" t="s">
        <v>2619</v>
      </c>
    </row>
    <row r="4248" spans="1:9" x14ac:dyDescent="0.2">
      <c r="A4248" s="117" t="s">
        <v>2962</v>
      </c>
      <c r="B4248" s="131" t="s">
        <v>2962</v>
      </c>
      <c r="C4248" s="117" t="s">
        <v>1598</v>
      </c>
      <c r="D4248" s="116" t="s">
        <v>2958</v>
      </c>
      <c r="E4248" s="116" t="s">
        <v>2614</v>
      </c>
      <c r="F4248" s="116" t="s">
        <v>2620</v>
      </c>
      <c r="G4248" s="115" t="s">
        <v>2961</v>
      </c>
      <c r="H4248" s="118" t="s">
        <v>2960</v>
      </c>
      <c r="I4248" s="118" t="s">
        <v>2619</v>
      </c>
    </row>
    <row r="4249" spans="1:9" x14ac:dyDescent="0.2">
      <c r="A4249" s="117" t="s">
        <v>2964</v>
      </c>
      <c r="B4249" s="131" t="s">
        <v>2964</v>
      </c>
      <c r="C4249" s="117" t="s">
        <v>1598</v>
      </c>
      <c r="D4249" s="116" t="s">
        <v>2958</v>
      </c>
      <c r="E4249" s="116" t="s">
        <v>2614</v>
      </c>
      <c r="F4249" s="116" t="s">
        <v>2638</v>
      </c>
      <c r="G4249" s="115" t="s">
        <v>2963</v>
      </c>
      <c r="H4249" s="118" t="s">
        <v>2960</v>
      </c>
      <c r="I4249" s="118" t="s">
        <v>2619</v>
      </c>
    </row>
    <row r="4250" spans="1:9" x14ac:dyDescent="0.2">
      <c r="A4250" s="117" t="s">
        <v>9041</v>
      </c>
      <c r="B4250" s="131" t="s">
        <v>9041</v>
      </c>
      <c r="C4250" s="117" t="s">
        <v>1199</v>
      </c>
      <c r="D4250" s="116" t="s">
        <v>9031</v>
      </c>
      <c r="E4250" s="116" t="s">
        <v>2614</v>
      </c>
      <c r="F4250" s="116" t="s">
        <v>2638</v>
      </c>
      <c r="G4250" s="115" t="s">
        <v>9040</v>
      </c>
      <c r="H4250" s="118" t="s">
        <v>9033</v>
      </c>
      <c r="I4250" s="118" t="s">
        <v>2619</v>
      </c>
    </row>
    <row r="4251" spans="1:9" x14ac:dyDescent="0.2">
      <c r="A4251" s="117" t="s">
        <v>3956</v>
      </c>
      <c r="B4251" s="131" t="s">
        <v>3956</v>
      </c>
      <c r="C4251" s="117" t="s">
        <v>1607</v>
      </c>
      <c r="D4251" s="116" t="s">
        <v>3938</v>
      </c>
      <c r="E4251" s="116" t="s">
        <v>3091</v>
      </c>
      <c r="F4251" s="116" t="s">
        <v>3022</v>
      </c>
      <c r="G4251" s="115" t="s">
        <v>3955</v>
      </c>
      <c r="H4251" s="118" t="s">
        <v>3940</v>
      </c>
      <c r="I4251" s="118" t="s">
        <v>2619</v>
      </c>
    </row>
    <row r="4252" spans="1:9" x14ac:dyDescent="0.2">
      <c r="A4252" s="117" t="s">
        <v>3641</v>
      </c>
      <c r="B4252" s="131" t="s">
        <v>3641</v>
      </c>
      <c r="C4252" s="117" t="s">
        <v>1532</v>
      </c>
      <c r="D4252" s="116" t="s">
        <v>3574</v>
      </c>
      <c r="E4252" s="116" t="s">
        <v>3116</v>
      </c>
      <c r="F4252" s="116" t="s">
        <v>3639</v>
      </c>
      <c r="G4252" s="115" t="s">
        <v>3640</v>
      </c>
      <c r="I4252" s="118" t="s">
        <v>2619</v>
      </c>
    </row>
    <row r="4253" spans="1:9" x14ac:dyDescent="0.2">
      <c r="A4253" s="117" t="s">
        <v>11544</v>
      </c>
      <c r="B4253" s="131" t="s">
        <v>11544</v>
      </c>
      <c r="C4253" s="117" t="s">
        <v>1051</v>
      </c>
      <c r="D4253" s="116" t="s">
        <v>11535</v>
      </c>
      <c r="E4253" s="116" t="s">
        <v>2614</v>
      </c>
      <c r="F4253" s="116" t="s">
        <v>3022</v>
      </c>
      <c r="G4253" s="115" t="s">
        <v>11543</v>
      </c>
      <c r="I4253" s="118" t="s">
        <v>2619</v>
      </c>
    </row>
    <row r="4254" spans="1:9" x14ac:dyDescent="0.2">
      <c r="A4254" s="117" t="s">
        <v>3692</v>
      </c>
      <c r="B4254" s="131" t="s">
        <v>3692</v>
      </c>
      <c r="C4254" s="117" t="s">
        <v>1000</v>
      </c>
      <c r="D4254" s="116" t="s">
        <v>3652</v>
      </c>
      <c r="E4254" s="116" t="s">
        <v>3116</v>
      </c>
      <c r="F4254" s="116" t="s">
        <v>2708</v>
      </c>
      <c r="G4254" s="115" t="s">
        <v>3691</v>
      </c>
      <c r="I4254" s="118" t="s">
        <v>2619</v>
      </c>
    </row>
    <row r="4255" spans="1:9" x14ac:dyDescent="0.2">
      <c r="A4255" s="117" t="s">
        <v>2788</v>
      </c>
      <c r="B4255" s="131" t="s">
        <v>2788</v>
      </c>
      <c r="C4255" s="117" t="s">
        <v>1208</v>
      </c>
      <c r="D4255" s="116" t="s">
        <v>2762</v>
      </c>
      <c r="E4255" s="116" t="s">
        <v>2660</v>
      </c>
      <c r="F4255" s="116" t="s">
        <v>2786</v>
      </c>
      <c r="G4255" s="115" t="s">
        <v>2787</v>
      </c>
      <c r="H4255" s="118" t="s">
        <v>2764</v>
      </c>
      <c r="I4255" s="118" t="s">
        <v>2619</v>
      </c>
    </row>
    <row r="4256" spans="1:9" x14ac:dyDescent="0.2">
      <c r="A4256" s="117" t="s">
        <v>12774</v>
      </c>
      <c r="B4256" s="131" t="s">
        <v>12774</v>
      </c>
      <c r="C4256" s="117" t="s">
        <v>1433</v>
      </c>
      <c r="D4256" s="116" t="s">
        <v>12740</v>
      </c>
      <c r="E4256" s="116" t="s">
        <v>3150</v>
      </c>
      <c r="F4256" s="116" t="s">
        <v>3625</v>
      </c>
      <c r="G4256" s="115" t="s">
        <v>12773</v>
      </c>
      <c r="H4256" s="118" t="s">
        <v>12742</v>
      </c>
      <c r="I4256" s="118" t="s">
        <v>2619</v>
      </c>
    </row>
    <row r="4257" spans="1:9" x14ac:dyDescent="0.2">
      <c r="A4257" s="117" t="s">
        <v>3558</v>
      </c>
      <c r="B4257" s="131" t="s">
        <v>3558</v>
      </c>
      <c r="C4257" s="117" t="s">
        <v>1222</v>
      </c>
      <c r="D4257" s="116" t="s">
        <v>3554</v>
      </c>
      <c r="E4257" s="116" t="s">
        <v>3415</v>
      </c>
      <c r="F4257" s="116" t="s">
        <v>2716</v>
      </c>
      <c r="G4257" s="115" t="s">
        <v>3557</v>
      </c>
      <c r="H4257" s="118" t="s">
        <v>3556</v>
      </c>
      <c r="I4257" s="118" t="s">
        <v>2619</v>
      </c>
    </row>
    <row r="4258" spans="1:9" x14ac:dyDescent="0.2">
      <c r="A4258" s="117" t="s">
        <v>8906</v>
      </c>
      <c r="B4258" s="131" t="s">
        <v>8906</v>
      </c>
      <c r="C4258" s="117" t="s">
        <v>1181</v>
      </c>
      <c r="D4258" s="116" t="s">
        <v>8890</v>
      </c>
      <c r="E4258" s="116" t="s">
        <v>3116</v>
      </c>
      <c r="F4258" s="116" t="s">
        <v>2644</v>
      </c>
      <c r="G4258" s="115" t="s">
        <v>8905</v>
      </c>
      <c r="H4258" s="118" t="s">
        <v>8892</v>
      </c>
      <c r="I4258" s="118" t="s">
        <v>2619</v>
      </c>
    </row>
    <row r="4259" spans="1:9" x14ac:dyDescent="0.2">
      <c r="A4259" s="117" t="s">
        <v>3546</v>
      </c>
      <c r="B4259" s="131" t="s">
        <v>3546</v>
      </c>
      <c r="C4259" s="117" t="s">
        <v>1675</v>
      </c>
      <c r="D4259" s="116" t="s">
        <v>3534</v>
      </c>
      <c r="E4259" s="116" t="s">
        <v>3415</v>
      </c>
      <c r="F4259" s="116" t="s">
        <v>2669</v>
      </c>
      <c r="G4259" s="115" t="s">
        <v>3545</v>
      </c>
      <c r="H4259" s="118" t="s">
        <v>3536</v>
      </c>
      <c r="I4259" s="118" t="s">
        <v>2619</v>
      </c>
    </row>
    <row r="4260" spans="1:9" x14ac:dyDescent="0.2">
      <c r="A4260" s="117" t="s">
        <v>9666</v>
      </c>
      <c r="B4260" s="131" t="s">
        <v>9666</v>
      </c>
      <c r="C4260" s="117" t="s">
        <v>14384</v>
      </c>
      <c r="D4260" s="116" t="s">
        <v>9640</v>
      </c>
      <c r="E4260" s="116" t="s">
        <v>2614</v>
      </c>
      <c r="F4260" s="116" t="s">
        <v>2656</v>
      </c>
      <c r="G4260" s="115" t="s">
        <v>9665</v>
      </c>
      <c r="H4260" s="118" t="s">
        <v>9646</v>
      </c>
      <c r="I4260" s="118" t="s">
        <v>2619</v>
      </c>
    </row>
    <row r="4261" spans="1:9" x14ac:dyDescent="0.2">
      <c r="A4261" s="117" t="s">
        <v>3750</v>
      </c>
      <c r="B4261" s="131" t="s">
        <v>3750</v>
      </c>
      <c r="C4261" s="117" t="s">
        <v>1421</v>
      </c>
      <c r="D4261" s="116" t="s">
        <v>3739</v>
      </c>
      <c r="E4261" s="116" t="s">
        <v>3116</v>
      </c>
      <c r="F4261" s="116" t="s">
        <v>3103</v>
      </c>
      <c r="G4261" s="115" t="s">
        <v>3749</v>
      </c>
      <c r="H4261" s="118" t="s">
        <v>3741</v>
      </c>
      <c r="I4261" s="118" t="s">
        <v>2619</v>
      </c>
    </row>
    <row r="4262" spans="1:9" x14ac:dyDescent="0.2">
      <c r="A4262" s="117" t="s">
        <v>3603</v>
      </c>
      <c r="B4262" s="131" t="s">
        <v>3603</v>
      </c>
      <c r="C4262" s="117" t="s">
        <v>1532</v>
      </c>
      <c r="D4262" s="116" t="s">
        <v>3574</v>
      </c>
      <c r="E4262" s="116" t="s">
        <v>3116</v>
      </c>
      <c r="F4262" s="116" t="s">
        <v>2674</v>
      </c>
      <c r="G4262" s="115" t="s">
        <v>3602</v>
      </c>
      <c r="H4262" s="118" t="s">
        <v>3576</v>
      </c>
      <c r="I4262" s="118" t="s">
        <v>2619</v>
      </c>
    </row>
    <row r="4263" spans="1:9" x14ac:dyDescent="0.2">
      <c r="A4263" s="117" t="s">
        <v>8026</v>
      </c>
      <c r="B4263" s="131" t="s">
        <v>8026</v>
      </c>
      <c r="C4263" s="117" t="s">
        <v>992</v>
      </c>
      <c r="D4263" s="116" t="s">
        <v>6091</v>
      </c>
      <c r="E4263" s="116" t="s">
        <v>3150</v>
      </c>
      <c r="F4263" s="116" t="s">
        <v>8024</v>
      </c>
      <c r="G4263" s="115" t="s">
        <v>8025</v>
      </c>
      <c r="H4263" s="118" t="s">
        <v>6097</v>
      </c>
      <c r="I4263" s="118" t="s">
        <v>2619</v>
      </c>
    </row>
    <row r="4264" spans="1:9" x14ac:dyDescent="0.2">
      <c r="A4264" s="117" t="s">
        <v>3837</v>
      </c>
      <c r="B4264" s="131" t="s">
        <v>3837</v>
      </c>
      <c r="C4264" s="117" t="s">
        <v>1551</v>
      </c>
      <c r="D4264" s="116" t="s">
        <v>3831</v>
      </c>
      <c r="E4264" s="116" t="s">
        <v>3415</v>
      </c>
      <c r="F4264" s="116" t="s">
        <v>2716</v>
      </c>
      <c r="G4264" s="115" t="s">
        <v>3836</v>
      </c>
      <c r="H4264" s="118" t="s">
        <v>3833</v>
      </c>
      <c r="I4264" s="118" t="s">
        <v>2619</v>
      </c>
    </row>
    <row r="4265" spans="1:9" x14ac:dyDescent="0.2">
      <c r="A4265" s="117" t="s">
        <v>10033</v>
      </c>
      <c r="B4265" s="131" t="s">
        <v>10033</v>
      </c>
      <c r="C4265" s="117" t="s">
        <v>946</v>
      </c>
      <c r="D4265" s="116" t="s">
        <v>10027</v>
      </c>
      <c r="E4265" s="116" t="s">
        <v>3415</v>
      </c>
      <c r="F4265" s="116" t="s">
        <v>2641</v>
      </c>
      <c r="G4265" s="115" t="s">
        <v>10032</v>
      </c>
      <c r="H4265" s="118" t="s">
        <v>10029</v>
      </c>
      <c r="I4265" s="118" t="s">
        <v>2619</v>
      </c>
    </row>
    <row r="4266" spans="1:9" x14ac:dyDescent="0.2">
      <c r="A4266" s="117" t="s">
        <v>14208</v>
      </c>
      <c r="B4266" s="131" t="s">
        <v>14208</v>
      </c>
      <c r="C4266" s="117" t="s">
        <v>1439</v>
      </c>
      <c r="D4266" s="116" t="s">
        <v>14154</v>
      </c>
      <c r="E4266" s="116" t="s">
        <v>2660</v>
      </c>
      <c r="F4266" s="116" t="s">
        <v>3180</v>
      </c>
      <c r="G4266" s="115" t="s">
        <v>14207</v>
      </c>
      <c r="H4266" s="118" t="s">
        <v>14156</v>
      </c>
      <c r="I4266" s="118" t="s">
        <v>2619</v>
      </c>
    </row>
    <row r="4267" spans="1:9" x14ac:dyDescent="0.2">
      <c r="A4267" s="117" t="s">
        <v>3377</v>
      </c>
      <c r="B4267" s="131" t="s">
        <v>3377</v>
      </c>
      <c r="C4267" s="117" t="s">
        <v>1412</v>
      </c>
      <c r="D4267" s="116" t="s">
        <v>3333</v>
      </c>
      <c r="E4267" s="116" t="s">
        <v>3116</v>
      </c>
      <c r="F4267" s="116" t="s">
        <v>3375</v>
      </c>
      <c r="G4267" s="115" t="s">
        <v>3376</v>
      </c>
      <c r="H4267" s="118" t="s">
        <v>3336</v>
      </c>
      <c r="I4267" s="118" t="s">
        <v>2619</v>
      </c>
    </row>
    <row r="4268" spans="1:9" x14ac:dyDescent="0.2">
      <c r="A4268" s="117" t="s">
        <v>12999</v>
      </c>
      <c r="B4268" s="131" t="s">
        <v>12999</v>
      </c>
      <c r="C4268" s="117" t="s">
        <v>1507</v>
      </c>
      <c r="D4268" s="116" t="s">
        <v>12981</v>
      </c>
      <c r="E4268" s="116" t="s">
        <v>3150</v>
      </c>
      <c r="F4268" s="116" t="s">
        <v>2680</v>
      </c>
      <c r="G4268" s="115" t="s">
        <v>3376</v>
      </c>
      <c r="H4268" s="118" t="s">
        <v>12986</v>
      </c>
      <c r="I4268" s="118" t="s">
        <v>2619</v>
      </c>
    </row>
    <row r="4269" spans="1:9" x14ac:dyDescent="0.2">
      <c r="A4269" s="117" t="s">
        <v>13994</v>
      </c>
      <c r="B4269" s="131" t="s">
        <v>13994</v>
      </c>
      <c r="C4269" s="117" t="s">
        <v>1214</v>
      </c>
      <c r="D4269" s="116" t="s">
        <v>13973</v>
      </c>
      <c r="E4269" s="116" t="s">
        <v>3334</v>
      </c>
      <c r="F4269" s="116" t="s">
        <v>2653</v>
      </c>
      <c r="G4269" s="115" t="s">
        <v>3376</v>
      </c>
      <c r="H4269" s="118" t="s">
        <v>13975</v>
      </c>
      <c r="I4269" s="118" t="s">
        <v>2619</v>
      </c>
    </row>
    <row r="4270" spans="1:9" x14ac:dyDescent="0.2">
      <c r="A4270" s="117" t="s">
        <v>8776</v>
      </c>
      <c r="B4270" s="131" t="s">
        <v>8776</v>
      </c>
      <c r="C4270" s="117" t="s">
        <v>1683</v>
      </c>
      <c r="D4270" s="116" t="s">
        <v>8772</v>
      </c>
      <c r="E4270" s="116" t="s">
        <v>3415</v>
      </c>
      <c r="F4270" s="116" t="s">
        <v>2638</v>
      </c>
      <c r="G4270" s="115" t="s">
        <v>8775</v>
      </c>
      <c r="H4270" s="118" t="s">
        <v>8774</v>
      </c>
      <c r="I4270" s="118" t="s">
        <v>2619</v>
      </c>
    </row>
    <row r="4271" spans="1:9" x14ac:dyDescent="0.2">
      <c r="A4271" s="117" t="s">
        <v>6132</v>
      </c>
      <c r="B4271" s="131" t="s">
        <v>6132</v>
      </c>
      <c r="C4271" s="117" t="s">
        <v>992</v>
      </c>
      <c r="D4271" s="116" t="s">
        <v>6091</v>
      </c>
      <c r="E4271" s="116" t="s">
        <v>3150</v>
      </c>
      <c r="F4271" s="116" t="s">
        <v>6130</v>
      </c>
      <c r="G4271" s="115" t="s">
        <v>6131</v>
      </c>
      <c r="H4271" s="118" t="s">
        <v>6097</v>
      </c>
      <c r="I4271" s="118" t="s">
        <v>2619</v>
      </c>
    </row>
    <row r="4272" spans="1:9" x14ac:dyDescent="0.2">
      <c r="A4272" s="117" t="s">
        <v>14357</v>
      </c>
      <c r="B4272" s="131" t="s">
        <v>14357</v>
      </c>
      <c r="C4272" s="117" t="s">
        <v>14398</v>
      </c>
      <c r="D4272" s="116" t="s">
        <v>14351</v>
      </c>
      <c r="E4272" s="116" t="s">
        <v>5643</v>
      </c>
      <c r="F4272" s="116" t="s">
        <v>2716</v>
      </c>
      <c r="G4272" s="115" t="s">
        <v>14356</v>
      </c>
      <c r="I4272" s="118" t="s">
        <v>2619</v>
      </c>
    </row>
    <row r="4273" spans="1:9" x14ac:dyDescent="0.2">
      <c r="A4273" s="117" t="s">
        <v>3433</v>
      </c>
      <c r="B4273" s="131" t="s">
        <v>3433</v>
      </c>
      <c r="C4273" s="117" t="s">
        <v>866</v>
      </c>
      <c r="D4273" s="116" t="s">
        <v>3426</v>
      </c>
      <c r="E4273" s="116" t="s">
        <v>3415</v>
      </c>
      <c r="F4273" s="116" t="s">
        <v>3431</v>
      </c>
      <c r="G4273" s="115" t="s">
        <v>3432</v>
      </c>
      <c r="H4273" s="118" t="s">
        <v>3428</v>
      </c>
      <c r="I4273" s="118" t="s">
        <v>2619</v>
      </c>
    </row>
    <row r="4274" spans="1:9" x14ac:dyDescent="0.2">
      <c r="A4274" s="117" t="s">
        <v>5395</v>
      </c>
      <c r="B4274" s="131" t="s">
        <v>5395</v>
      </c>
      <c r="C4274" s="117" t="s">
        <v>1624</v>
      </c>
      <c r="D4274" s="116" t="s">
        <v>5381</v>
      </c>
      <c r="E4274" s="116" t="s">
        <v>2660</v>
      </c>
      <c r="F4274" s="116" t="s">
        <v>2644</v>
      </c>
      <c r="G4274" s="115" t="s">
        <v>5394</v>
      </c>
      <c r="H4274" s="118" t="s">
        <v>5383</v>
      </c>
      <c r="I4274" s="118" t="s">
        <v>2619</v>
      </c>
    </row>
    <row r="4275" spans="1:9" x14ac:dyDescent="0.2">
      <c r="A4275" s="117" t="s">
        <v>2676</v>
      </c>
      <c r="B4275" s="131" t="s">
        <v>2676</v>
      </c>
      <c r="C4275" s="117" t="s">
        <v>1469</v>
      </c>
      <c r="D4275" s="116" t="s">
        <v>2659</v>
      </c>
      <c r="E4275" s="116" t="s">
        <v>2660</v>
      </c>
      <c r="F4275" s="116" t="s">
        <v>2674</v>
      </c>
      <c r="G4275" s="115" t="s">
        <v>2675</v>
      </c>
      <c r="H4275" s="118" t="s">
        <v>2662</v>
      </c>
      <c r="I4275" s="118" t="s">
        <v>2619</v>
      </c>
    </row>
    <row r="4276" spans="1:9" x14ac:dyDescent="0.2">
      <c r="A4276" s="117" t="s">
        <v>5405</v>
      </c>
      <c r="B4276" s="131" t="s">
        <v>5405</v>
      </c>
      <c r="C4276" s="117" t="s">
        <v>1599</v>
      </c>
      <c r="D4276" s="116" t="s">
        <v>5404</v>
      </c>
      <c r="E4276" s="116" t="s">
        <v>3116</v>
      </c>
      <c r="F4276" s="116" t="s">
        <v>2615</v>
      </c>
      <c r="G4276" s="115" t="s">
        <v>748</v>
      </c>
      <c r="H4276" s="118" t="s">
        <v>5406</v>
      </c>
      <c r="I4276" s="118" t="s">
        <v>2619</v>
      </c>
    </row>
    <row r="4277" spans="1:9" x14ac:dyDescent="0.2">
      <c r="A4277" s="117" t="s">
        <v>5408</v>
      </c>
      <c r="B4277" s="131" t="s">
        <v>5408</v>
      </c>
      <c r="C4277" s="117" t="s">
        <v>1599</v>
      </c>
      <c r="D4277" s="116" t="s">
        <v>5404</v>
      </c>
      <c r="E4277" s="116" t="s">
        <v>3116</v>
      </c>
      <c r="F4277" s="116" t="s">
        <v>2716</v>
      </c>
      <c r="G4277" s="115" t="s">
        <v>5407</v>
      </c>
      <c r="H4277" s="118" t="s">
        <v>5406</v>
      </c>
      <c r="I4277" s="118" t="s">
        <v>2619</v>
      </c>
    </row>
    <row r="4278" spans="1:9" x14ac:dyDescent="0.2">
      <c r="A4278" s="117" t="s">
        <v>14013</v>
      </c>
      <c r="B4278" s="131" t="s">
        <v>14013</v>
      </c>
      <c r="C4278" s="117" t="s">
        <v>1214</v>
      </c>
      <c r="D4278" s="116" t="s">
        <v>13973</v>
      </c>
      <c r="E4278" s="116" t="s">
        <v>3334</v>
      </c>
      <c r="F4278" s="116" t="s">
        <v>4086</v>
      </c>
      <c r="G4278" s="115" t="s">
        <v>14012</v>
      </c>
      <c r="H4278" s="118" t="s">
        <v>13975</v>
      </c>
      <c r="I4278" s="118" t="s">
        <v>2619</v>
      </c>
    </row>
    <row r="4279" spans="1:9" x14ac:dyDescent="0.2">
      <c r="A4279" s="117" t="s">
        <v>9652</v>
      </c>
      <c r="B4279" s="131" t="s">
        <v>9652</v>
      </c>
      <c r="C4279" s="117" t="s">
        <v>14384</v>
      </c>
      <c r="D4279" s="116" t="s">
        <v>9640</v>
      </c>
      <c r="E4279" s="116" t="s">
        <v>2614</v>
      </c>
      <c r="F4279" s="116" t="s">
        <v>2666</v>
      </c>
      <c r="G4279" s="115" t="s">
        <v>9651</v>
      </c>
      <c r="H4279" s="118" t="s">
        <v>9646</v>
      </c>
      <c r="I4279" s="118" t="s">
        <v>2619</v>
      </c>
    </row>
    <row r="4280" spans="1:9" x14ac:dyDescent="0.2">
      <c r="A4280" s="117" t="s">
        <v>10574</v>
      </c>
      <c r="B4280" s="131" t="s">
        <v>10574</v>
      </c>
      <c r="C4280" s="117" t="s">
        <v>1572</v>
      </c>
      <c r="D4280" s="116" t="s">
        <v>10564</v>
      </c>
      <c r="E4280" s="116" t="s">
        <v>2614</v>
      </c>
      <c r="F4280" s="116" t="s">
        <v>3337</v>
      </c>
      <c r="G4280" s="115" t="s">
        <v>10573</v>
      </c>
      <c r="H4280" s="118" t="s">
        <v>10575</v>
      </c>
      <c r="I4280" s="118" t="s">
        <v>2619</v>
      </c>
    </row>
    <row r="4281" spans="1:9" x14ac:dyDescent="0.2">
      <c r="A4281" s="117" t="s">
        <v>9361</v>
      </c>
      <c r="B4281" s="131" t="s">
        <v>9361</v>
      </c>
      <c r="C4281" s="117" t="s">
        <v>1600</v>
      </c>
      <c r="D4281" s="116" t="s">
        <v>9360</v>
      </c>
      <c r="E4281" s="116" t="s">
        <v>2614</v>
      </c>
      <c r="F4281" s="116" t="s">
        <v>2615</v>
      </c>
      <c r="G4281" s="115" t="s">
        <v>749</v>
      </c>
      <c r="H4281" s="118" t="s">
        <v>9362</v>
      </c>
      <c r="I4281" s="118" t="s">
        <v>2619</v>
      </c>
    </row>
    <row r="4282" spans="1:9" x14ac:dyDescent="0.2">
      <c r="A4282" s="117" t="s">
        <v>9366</v>
      </c>
      <c r="B4282" s="131" t="s">
        <v>9366</v>
      </c>
      <c r="C4282" s="117" t="s">
        <v>1600</v>
      </c>
      <c r="D4282" s="116" t="s">
        <v>9360</v>
      </c>
      <c r="E4282" s="116" t="s">
        <v>2614</v>
      </c>
      <c r="F4282" s="116" t="s">
        <v>2716</v>
      </c>
      <c r="G4282" s="115" t="s">
        <v>9365</v>
      </c>
      <c r="H4282" s="118" t="s">
        <v>9362</v>
      </c>
      <c r="I4282" s="118" t="s">
        <v>2619</v>
      </c>
    </row>
    <row r="4283" spans="1:9" x14ac:dyDescent="0.2">
      <c r="A4283" s="117" t="s">
        <v>9364</v>
      </c>
      <c r="B4283" s="131" t="s">
        <v>9364</v>
      </c>
      <c r="C4283" s="117" t="s">
        <v>1600</v>
      </c>
      <c r="D4283" s="116" t="s">
        <v>9360</v>
      </c>
      <c r="E4283" s="116" t="s">
        <v>2614</v>
      </c>
      <c r="F4283" s="116" t="s">
        <v>2620</v>
      </c>
      <c r="G4283" s="115" t="s">
        <v>9363</v>
      </c>
      <c r="H4283" s="118" t="s">
        <v>9362</v>
      </c>
      <c r="I4283" s="118" t="s">
        <v>2619</v>
      </c>
    </row>
    <row r="4284" spans="1:9" x14ac:dyDescent="0.2">
      <c r="A4284" s="117" t="s">
        <v>5064</v>
      </c>
      <c r="B4284" s="131" t="s">
        <v>5064</v>
      </c>
      <c r="C4284" s="117" t="s">
        <v>1603</v>
      </c>
      <c r="D4284" s="116" t="s">
        <v>5057</v>
      </c>
      <c r="E4284" s="116" t="s">
        <v>3091</v>
      </c>
      <c r="F4284" s="116" t="s">
        <v>2722</v>
      </c>
      <c r="G4284" s="115" t="s">
        <v>5063</v>
      </c>
      <c r="H4284" s="118" t="s">
        <v>5065</v>
      </c>
      <c r="I4284" s="118" t="s">
        <v>2619</v>
      </c>
    </row>
    <row r="4285" spans="1:9" x14ac:dyDescent="0.2">
      <c r="A4285" s="117" t="s">
        <v>5089</v>
      </c>
      <c r="B4285" s="131" t="s">
        <v>5089</v>
      </c>
      <c r="C4285" s="117" t="s">
        <v>1601</v>
      </c>
      <c r="D4285" s="116" t="s">
        <v>5088</v>
      </c>
      <c r="E4285" s="116" t="s">
        <v>3091</v>
      </c>
      <c r="F4285" s="116" t="s">
        <v>2615</v>
      </c>
      <c r="G4285" s="115" t="s">
        <v>750</v>
      </c>
      <c r="I4285" s="118" t="s">
        <v>2619</v>
      </c>
    </row>
    <row r="4286" spans="1:9" x14ac:dyDescent="0.2">
      <c r="A4286" s="117" t="s">
        <v>5091</v>
      </c>
      <c r="B4286" s="131" t="s">
        <v>5091</v>
      </c>
      <c r="C4286" s="117" t="s">
        <v>1601</v>
      </c>
      <c r="D4286" s="116" t="s">
        <v>5088</v>
      </c>
      <c r="E4286" s="116" t="s">
        <v>3091</v>
      </c>
      <c r="F4286" s="116" t="s">
        <v>2620</v>
      </c>
      <c r="G4286" s="115" t="s">
        <v>5090</v>
      </c>
      <c r="H4286" s="118" t="s">
        <v>5092</v>
      </c>
      <c r="I4286" s="118" t="s">
        <v>2619</v>
      </c>
    </row>
    <row r="4287" spans="1:9" x14ac:dyDescent="0.2">
      <c r="A4287" s="117" t="s">
        <v>5094</v>
      </c>
      <c r="B4287" s="131" t="s">
        <v>5094</v>
      </c>
      <c r="C4287" s="117" t="s">
        <v>1601</v>
      </c>
      <c r="D4287" s="116" t="s">
        <v>5088</v>
      </c>
      <c r="E4287" s="116" t="s">
        <v>3091</v>
      </c>
      <c r="F4287" s="116" t="s">
        <v>2722</v>
      </c>
      <c r="G4287" s="115" t="s">
        <v>5093</v>
      </c>
      <c r="H4287" s="118" t="s">
        <v>5095</v>
      </c>
      <c r="I4287" s="118" t="s">
        <v>2619</v>
      </c>
    </row>
    <row r="4288" spans="1:9" x14ac:dyDescent="0.2">
      <c r="A4288" s="117" t="s">
        <v>4875</v>
      </c>
      <c r="B4288" s="131" t="s">
        <v>4875</v>
      </c>
      <c r="C4288" s="117" t="s">
        <v>1602</v>
      </c>
      <c r="D4288" s="116" t="s">
        <v>4874</v>
      </c>
      <c r="E4288" s="116" t="s">
        <v>3415</v>
      </c>
      <c r="F4288" s="116" t="s">
        <v>2615</v>
      </c>
      <c r="G4288" s="115" t="s">
        <v>751</v>
      </c>
      <c r="H4288" s="118" t="s">
        <v>4876</v>
      </c>
      <c r="I4288" s="118" t="s">
        <v>2619</v>
      </c>
    </row>
    <row r="4289" spans="1:9" x14ac:dyDescent="0.2">
      <c r="A4289" s="117" t="s">
        <v>5061</v>
      </c>
      <c r="B4289" s="131" t="s">
        <v>5061</v>
      </c>
      <c r="C4289" s="117" t="s">
        <v>1603</v>
      </c>
      <c r="D4289" s="116" t="s">
        <v>5057</v>
      </c>
      <c r="E4289" s="116" t="s">
        <v>3091</v>
      </c>
      <c r="F4289" s="116" t="s">
        <v>2620</v>
      </c>
      <c r="G4289" s="115" t="s">
        <v>5060</v>
      </c>
      <c r="H4289" s="118" t="s">
        <v>5062</v>
      </c>
      <c r="I4289" s="118" t="s">
        <v>2619</v>
      </c>
    </row>
    <row r="4290" spans="1:9" x14ac:dyDescent="0.2">
      <c r="A4290" s="117" t="s">
        <v>5058</v>
      </c>
      <c r="B4290" s="131" t="s">
        <v>5058</v>
      </c>
      <c r="C4290" s="117" t="s">
        <v>1603</v>
      </c>
      <c r="D4290" s="116" t="s">
        <v>5057</v>
      </c>
      <c r="E4290" s="116" t="s">
        <v>3091</v>
      </c>
      <c r="F4290" s="116" t="s">
        <v>2615</v>
      </c>
      <c r="G4290" s="115" t="s">
        <v>752</v>
      </c>
      <c r="H4290" s="118" t="s">
        <v>5059</v>
      </c>
      <c r="I4290" s="118" t="s">
        <v>2619</v>
      </c>
    </row>
    <row r="4291" spans="1:9" x14ac:dyDescent="0.2">
      <c r="A4291" s="117" t="s">
        <v>5067</v>
      </c>
      <c r="B4291" s="131" t="s">
        <v>5067</v>
      </c>
      <c r="C4291" s="117" t="s">
        <v>1603</v>
      </c>
      <c r="D4291" s="116" t="s">
        <v>5057</v>
      </c>
      <c r="E4291" s="116" t="s">
        <v>3091</v>
      </c>
      <c r="F4291" s="116" t="s">
        <v>2663</v>
      </c>
      <c r="G4291" s="115" t="s">
        <v>5066</v>
      </c>
      <c r="H4291" s="118" t="s">
        <v>5068</v>
      </c>
      <c r="I4291" s="118" t="s">
        <v>2619</v>
      </c>
    </row>
    <row r="4292" spans="1:9" x14ac:dyDescent="0.2">
      <c r="A4292" s="117" t="s">
        <v>7470</v>
      </c>
      <c r="B4292" s="131" t="s">
        <v>7470</v>
      </c>
      <c r="C4292" s="117" t="s">
        <v>992</v>
      </c>
      <c r="D4292" s="116" t="s">
        <v>6091</v>
      </c>
      <c r="E4292" s="116" t="s">
        <v>3150</v>
      </c>
      <c r="F4292" s="116" t="s">
        <v>7468</v>
      </c>
      <c r="G4292" s="115" t="s">
        <v>7469</v>
      </c>
      <c r="H4292" s="118" t="s">
        <v>6097</v>
      </c>
      <c r="I4292" s="118" t="s">
        <v>2619</v>
      </c>
    </row>
    <row r="4293" spans="1:9" x14ac:dyDescent="0.2">
      <c r="A4293" s="117" t="s">
        <v>7473</v>
      </c>
      <c r="B4293" s="131" t="s">
        <v>7473</v>
      </c>
      <c r="C4293" s="117" t="s">
        <v>992</v>
      </c>
      <c r="D4293" s="116" t="s">
        <v>6091</v>
      </c>
      <c r="E4293" s="116" t="s">
        <v>3150</v>
      </c>
      <c r="F4293" s="116" t="s">
        <v>7471</v>
      </c>
      <c r="G4293" s="115" t="s">
        <v>7472</v>
      </c>
      <c r="H4293" s="118" t="s">
        <v>6097</v>
      </c>
      <c r="I4293" s="118" t="s">
        <v>2619</v>
      </c>
    </row>
    <row r="4294" spans="1:9" x14ac:dyDescent="0.2">
      <c r="A4294" s="117" t="s">
        <v>12266</v>
      </c>
      <c r="B4294" s="131" t="s">
        <v>12266</v>
      </c>
      <c r="C4294" s="117" t="s">
        <v>954</v>
      </c>
      <c r="D4294" s="116" t="s">
        <v>12258</v>
      </c>
      <c r="E4294" s="116" t="s">
        <v>3116</v>
      </c>
      <c r="F4294" s="116" t="s">
        <v>2669</v>
      </c>
      <c r="G4294" s="115" t="s">
        <v>12265</v>
      </c>
      <c r="H4294" s="118" t="s">
        <v>12260</v>
      </c>
      <c r="I4294" s="118" t="s">
        <v>2619</v>
      </c>
    </row>
    <row r="4295" spans="1:9" x14ac:dyDescent="0.2">
      <c r="A4295" s="117" t="s">
        <v>13918</v>
      </c>
      <c r="B4295" s="131" t="s">
        <v>13918</v>
      </c>
      <c r="C4295" s="117" t="s">
        <v>978</v>
      </c>
      <c r="D4295" s="116" t="s">
        <v>13910</v>
      </c>
      <c r="E4295" s="116" t="s">
        <v>3415</v>
      </c>
      <c r="F4295" s="116" t="s">
        <v>2623</v>
      </c>
      <c r="G4295" s="115" t="s">
        <v>13917</v>
      </c>
      <c r="H4295" s="118" t="s">
        <v>13912</v>
      </c>
      <c r="I4295" s="118" t="s">
        <v>2619</v>
      </c>
    </row>
    <row r="4296" spans="1:9" x14ac:dyDescent="0.2">
      <c r="A4296" s="117" t="s">
        <v>4083</v>
      </c>
      <c r="B4296" s="131" t="s">
        <v>4083</v>
      </c>
      <c r="C4296" s="117" t="s">
        <v>893</v>
      </c>
      <c r="D4296" s="116" t="s">
        <v>4072</v>
      </c>
      <c r="E4296" s="116" t="s">
        <v>3415</v>
      </c>
      <c r="F4296" s="116" t="s">
        <v>2653</v>
      </c>
      <c r="G4296" s="115" t="s">
        <v>4082</v>
      </c>
      <c r="I4296" s="118" t="s">
        <v>2619</v>
      </c>
    </row>
    <row r="4297" spans="1:9" x14ac:dyDescent="0.2">
      <c r="A4297" s="117" t="s">
        <v>3251</v>
      </c>
      <c r="B4297" s="131" t="s">
        <v>3251</v>
      </c>
      <c r="C4297" s="117" t="s">
        <v>1509</v>
      </c>
      <c r="D4297" s="116" t="s">
        <v>3149</v>
      </c>
      <c r="E4297" s="116" t="s">
        <v>3150</v>
      </c>
      <c r="F4297" s="116" t="s">
        <v>3249</v>
      </c>
      <c r="G4297" s="115" t="s">
        <v>3250</v>
      </c>
      <c r="H4297" s="118" t="s">
        <v>3152</v>
      </c>
      <c r="I4297" s="118" t="s">
        <v>2619</v>
      </c>
    </row>
    <row r="4298" spans="1:9" x14ac:dyDescent="0.2">
      <c r="A4298" s="117" t="s">
        <v>13005</v>
      </c>
      <c r="B4298" s="131" t="s">
        <v>13005</v>
      </c>
      <c r="C4298" s="117" t="s">
        <v>1507</v>
      </c>
      <c r="D4298" s="116" t="s">
        <v>12981</v>
      </c>
      <c r="E4298" s="116" t="s">
        <v>3150</v>
      </c>
      <c r="F4298" s="116" t="s">
        <v>4086</v>
      </c>
      <c r="G4298" s="115" t="s">
        <v>13004</v>
      </c>
      <c r="H4298" s="118" t="s">
        <v>12986</v>
      </c>
      <c r="I4298" s="118" t="s">
        <v>2619</v>
      </c>
    </row>
    <row r="4299" spans="1:9" x14ac:dyDescent="0.2">
      <c r="A4299" s="117" t="s">
        <v>3266</v>
      </c>
      <c r="B4299" s="131" t="s">
        <v>3266</v>
      </c>
      <c r="C4299" s="117" t="s">
        <v>1509</v>
      </c>
      <c r="D4299" s="116" t="s">
        <v>3149</v>
      </c>
      <c r="E4299" s="116" t="s">
        <v>3150</v>
      </c>
      <c r="F4299" s="116" t="s">
        <v>3264</v>
      </c>
      <c r="G4299" s="115" t="s">
        <v>3265</v>
      </c>
      <c r="H4299" s="118" t="s">
        <v>3152</v>
      </c>
      <c r="I4299" s="118" t="s">
        <v>2619</v>
      </c>
    </row>
    <row r="4300" spans="1:9" x14ac:dyDescent="0.2">
      <c r="A4300" s="117" t="s">
        <v>6185</v>
      </c>
      <c r="B4300" s="131" t="s">
        <v>6185</v>
      </c>
      <c r="C4300" s="117" t="s">
        <v>992</v>
      </c>
      <c r="D4300" s="116" t="s">
        <v>6091</v>
      </c>
      <c r="E4300" s="116" t="s">
        <v>3150</v>
      </c>
      <c r="F4300" s="116" t="s">
        <v>6183</v>
      </c>
      <c r="G4300" s="115" t="s">
        <v>6184</v>
      </c>
      <c r="H4300" s="118" t="s">
        <v>6097</v>
      </c>
      <c r="I4300" s="118" t="s">
        <v>2619</v>
      </c>
    </row>
    <row r="4301" spans="1:9" x14ac:dyDescent="0.2">
      <c r="A4301" s="117" t="s">
        <v>7680</v>
      </c>
      <c r="B4301" s="131" t="s">
        <v>7680</v>
      </c>
      <c r="C4301" s="117" t="s">
        <v>992</v>
      </c>
      <c r="D4301" s="116" t="s">
        <v>6091</v>
      </c>
      <c r="E4301" s="116" t="s">
        <v>3150</v>
      </c>
      <c r="F4301" s="116" t="s">
        <v>7678</v>
      </c>
      <c r="G4301" s="115" t="s">
        <v>7679</v>
      </c>
      <c r="H4301" s="118" t="s">
        <v>6097</v>
      </c>
      <c r="I4301" s="118" t="s">
        <v>2619</v>
      </c>
    </row>
    <row r="4302" spans="1:9" x14ac:dyDescent="0.2">
      <c r="A4302" s="117" t="s">
        <v>7476</v>
      </c>
      <c r="B4302" s="131" t="s">
        <v>7476</v>
      </c>
      <c r="C4302" s="117" t="s">
        <v>992</v>
      </c>
      <c r="D4302" s="116" t="s">
        <v>6091</v>
      </c>
      <c r="E4302" s="116" t="s">
        <v>3150</v>
      </c>
      <c r="F4302" s="116" t="s">
        <v>7474</v>
      </c>
      <c r="G4302" s="115" t="s">
        <v>7475</v>
      </c>
      <c r="H4302" s="118" t="s">
        <v>6097</v>
      </c>
      <c r="I4302" s="118" t="s">
        <v>2619</v>
      </c>
    </row>
    <row r="4303" spans="1:9" x14ac:dyDescent="0.2">
      <c r="A4303" s="117" t="s">
        <v>12618</v>
      </c>
      <c r="B4303" s="131" t="s">
        <v>12618</v>
      </c>
      <c r="C4303" s="117" t="s">
        <v>1502</v>
      </c>
      <c r="D4303" s="116" t="s">
        <v>12611</v>
      </c>
      <c r="E4303" s="116" t="s">
        <v>3116</v>
      </c>
      <c r="F4303" s="116" t="s">
        <v>2734</v>
      </c>
      <c r="G4303" s="115" t="s">
        <v>7475</v>
      </c>
      <c r="H4303" s="118" t="s">
        <v>12613</v>
      </c>
      <c r="I4303" s="118" t="s">
        <v>2619</v>
      </c>
    </row>
    <row r="4304" spans="1:9" x14ac:dyDescent="0.2">
      <c r="A4304" s="117" t="s">
        <v>14169</v>
      </c>
      <c r="B4304" s="131" t="s">
        <v>14169</v>
      </c>
      <c r="C4304" s="117" t="s">
        <v>1439</v>
      </c>
      <c r="D4304" s="116" t="s">
        <v>14154</v>
      </c>
      <c r="E4304" s="116" t="s">
        <v>2660</v>
      </c>
      <c r="F4304" s="116" t="s">
        <v>2666</v>
      </c>
      <c r="G4304" s="115" t="s">
        <v>14168</v>
      </c>
      <c r="H4304" s="118" t="s">
        <v>14156</v>
      </c>
      <c r="I4304" s="118" t="s">
        <v>2619</v>
      </c>
    </row>
    <row r="4305" spans="1:9" x14ac:dyDescent="0.2">
      <c r="A4305" s="117" t="s">
        <v>10240</v>
      </c>
      <c r="B4305" s="131" t="s">
        <v>10240</v>
      </c>
      <c r="C4305" s="117" t="s">
        <v>1537</v>
      </c>
      <c r="D4305" s="116" t="s">
        <v>10191</v>
      </c>
      <c r="E4305" s="116" t="s">
        <v>2660</v>
      </c>
      <c r="F4305" s="116" t="s">
        <v>2644</v>
      </c>
      <c r="G4305" s="115" t="s">
        <v>10239</v>
      </c>
      <c r="H4305" s="118" t="s">
        <v>10241</v>
      </c>
      <c r="I4305" s="118" t="s">
        <v>2619</v>
      </c>
    </row>
    <row r="4306" spans="1:9" x14ac:dyDescent="0.2">
      <c r="A4306" s="117" t="s">
        <v>5134</v>
      </c>
      <c r="B4306" s="131" t="s">
        <v>5134</v>
      </c>
      <c r="C4306" s="117" t="s">
        <v>920</v>
      </c>
      <c r="D4306" s="116" t="s">
        <v>5129</v>
      </c>
      <c r="E4306" s="116" t="s">
        <v>3056</v>
      </c>
      <c r="F4306" s="116" t="s">
        <v>2722</v>
      </c>
      <c r="G4306" s="115" t="s">
        <v>5133</v>
      </c>
      <c r="H4306" s="118" t="s">
        <v>5135</v>
      </c>
      <c r="I4306" s="118" t="s">
        <v>2619</v>
      </c>
    </row>
    <row r="4307" spans="1:9" x14ac:dyDescent="0.2">
      <c r="A4307" s="117" t="s">
        <v>8501</v>
      </c>
      <c r="B4307" s="131" t="s">
        <v>8501</v>
      </c>
      <c r="C4307" s="117" t="s">
        <v>897</v>
      </c>
      <c r="D4307" s="116" t="s">
        <v>8493</v>
      </c>
      <c r="E4307" s="116" t="s">
        <v>3415</v>
      </c>
      <c r="F4307" s="116" t="s">
        <v>2653</v>
      </c>
      <c r="G4307" s="115" t="s">
        <v>8500</v>
      </c>
      <c r="H4307" s="118" t="s">
        <v>8495</v>
      </c>
      <c r="I4307" s="118" t="s">
        <v>2619</v>
      </c>
    </row>
    <row r="4308" spans="1:9" x14ac:dyDescent="0.2">
      <c r="A4308" s="117" t="s">
        <v>3882</v>
      </c>
      <c r="B4308" s="131" t="s">
        <v>3882</v>
      </c>
      <c r="C4308" s="117" t="s">
        <v>1267</v>
      </c>
      <c r="D4308" s="116" t="s">
        <v>3873</v>
      </c>
      <c r="E4308" s="116" t="s">
        <v>3415</v>
      </c>
      <c r="F4308" s="116" t="s">
        <v>2669</v>
      </c>
      <c r="G4308" s="115" t="s">
        <v>3881</v>
      </c>
      <c r="H4308" s="118" t="s">
        <v>3878</v>
      </c>
      <c r="I4308" s="118" t="s">
        <v>2619</v>
      </c>
    </row>
    <row r="4309" spans="1:9" x14ac:dyDescent="0.2">
      <c r="A4309" s="117" t="s">
        <v>5364</v>
      </c>
      <c r="B4309" s="131" t="s">
        <v>5364</v>
      </c>
      <c r="C4309" s="117" t="s">
        <v>1604</v>
      </c>
      <c r="D4309" s="116" t="s">
        <v>5363</v>
      </c>
      <c r="E4309" s="116" t="s">
        <v>2614</v>
      </c>
      <c r="F4309" s="116" t="s">
        <v>2615</v>
      </c>
      <c r="G4309" s="115" t="s">
        <v>753</v>
      </c>
      <c r="H4309" s="118" t="s">
        <v>5365</v>
      </c>
      <c r="I4309" s="118" t="s">
        <v>2619</v>
      </c>
    </row>
    <row r="4310" spans="1:9" x14ac:dyDescent="0.2">
      <c r="A4310" s="117" t="s">
        <v>11570</v>
      </c>
      <c r="B4310" s="131" t="s">
        <v>11570</v>
      </c>
      <c r="C4310" s="117" t="s">
        <v>1605</v>
      </c>
      <c r="D4310" s="116" t="s">
        <v>11569</v>
      </c>
      <c r="E4310" s="116" t="s">
        <v>3116</v>
      </c>
      <c r="F4310" s="116" t="s">
        <v>2615</v>
      </c>
      <c r="G4310" s="115" t="s">
        <v>754</v>
      </c>
      <c r="H4310" s="118" t="s">
        <v>11571</v>
      </c>
      <c r="I4310" s="118" t="s">
        <v>2619</v>
      </c>
    </row>
    <row r="4311" spans="1:9" x14ac:dyDescent="0.2">
      <c r="A4311" s="117" t="s">
        <v>11573</v>
      </c>
      <c r="B4311" s="131" t="s">
        <v>11573</v>
      </c>
      <c r="C4311" s="117" t="s">
        <v>1605</v>
      </c>
      <c r="D4311" s="116" t="s">
        <v>11569</v>
      </c>
      <c r="E4311" s="116" t="s">
        <v>3116</v>
      </c>
      <c r="F4311" s="116" t="s">
        <v>2716</v>
      </c>
      <c r="G4311" s="115" t="s">
        <v>11572</v>
      </c>
      <c r="H4311" s="118" t="s">
        <v>11571</v>
      </c>
      <c r="I4311" s="118" t="s">
        <v>2619</v>
      </c>
    </row>
    <row r="4312" spans="1:9" x14ac:dyDescent="0.2">
      <c r="A4312" s="117" t="s">
        <v>8425</v>
      </c>
      <c r="B4312" s="131" t="s">
        <v>8425</v>
      </c>
      <c r="C4312" s="117" t="s">
        <v>1307</v>
      </c>
      <c r="D4312" s="116" t="s">
        <v>8386</v>
      </c>
      <c r="E4312" s="116" t="s">
        <v>2614</v>
      </c>
      <c r="F4312" s="116" t="s">
        <v>3109</v>
      </c>
      <c r="G4312" s="115" t="s">
        <v>8424</v>
      </c>
      <c r="H4312" s="118" t="s">
        <v>8388</v>
      </c>
      <c r="I4312" s="118" t="s">
        <v>2619</v>
      </c>
    </row>
    <row r="4313" spans="1:9" x14ac:dyDescent="0.2">
      <c r="A4313" s="117" t="s">
        <v>3915</v>
      </c>
      <c r="B4313" s="131" t="s">
        <v>3915</v>
      </c>
      <c r="C4313" s="117" t="s">
        <v>1606</v>
      </c>
      <c r="D4313" s="116" t="s">
        <v>3914</v>
      </c>
      <c r="E4313" s="116" t="s">
        <v>3091</v>
      </c>
      <c r="F4313" s="116" t="s">
        <v>2615</v>
      </c>
      <c r="G4313" s="115" t="s">
        <v>755</v>
      </c>
      <c r="H4313" s="118" t="s">
        <v>3916</v>
      </c>
      <c r="I4313" s="118" t="s">
        <v>2619</v>
      </c>
    </row>
    <row r="4314" spans="1:9" x14ac:dyDescent="0.2">
      <c r="A4314" s="117" t="s">
        <v>3939</v>
      </c>
      <c r="B4314" s="131" t="s">
        <v>3939</v>
      </c>
      <c r="C4314" s="117" t="s">
        <v>1607</v>
      </c>
      <c r="D4314" s="116" t="s">
        <v>3938</v>
      </c>
      <c r="E4314" s="116" t="s">
        <v>3091</v>
      </c>
      <c r="F4314" s="116" t="s">
        <v>2615</v>
      </c>
      <c r="G4314" s="115" t="s">
        <v>756</v>
      </c>
      <c r="H4314" s="118" t="s">
        <v>3940</v>
      </c>
      <c r="I4314" s="118" t="s">
        <v>2619</v>
      </c>
    </row>
    <row r="4315" spans="1:9" x14ac:dyDescent="0.2">
      <c r="A4315" s="117" t="s">
        <v>9650</v>
      </c>
      <c r="B4315" s="131" t="s">
        <v>9650</v>
      </c>
      <c r="C4315" s="117" t="s">
        <v>14384</v>
      </c>
      <c r="D4315" s="116" t="s">
        <v>9640</v>
      </c>
      <c r="E4315" s="116" t="s">
        <v>2614</v>
      </c>
      <c r="F4315" s="116" t="s">
        <v>2694</v>
      </c>
      <c r="G4315" s="115" t="s">
        <v>9649</v>
      </c>
      <c r="H4315" s="118" t="s">
        <v>9646</v>
      </c>
      <c r="I4315" s="118" t="s">
        <v>2619</v>
      </c>
    </row>
    <row r="4316" spans="1:9" x14ac:dyDescent="0.2">
      <c r="A4316" s="117" t="s">
        <v>13689</v>
      </c>
      <c r="B4316" s="131" t="s">
        <v>13689</v>
      </c>
      <c r="C4316" s="117" t="s">
        <v>1608</v>
      </c>
      <c r="D4316" s="116" t="s">
        <v>13688</v>
      </c>
      <c r="E4316" s="116" t="s">
        <v>2614</v>
      </c>
      <c r="F4316" s="116" t="s">
        <v>2615</v>
      </c>
      <c r="G4316" s="115" t="s">
        <v>757</v>
      </c>
      <c r="H4316" s="118" t="s">
        <v>13690</v>
      </c>
      <c r="I4316" s="118" t="s">
        <v>2619</v>
      </c>
    </row>
    <row r="4317" spans="1:9" x14ac:dyDescent="0.2">
      <c r="A4317" s="117" t="s">
        <v>13697</v>
      </c>
      <c r="B4317" s="131" t="s">
        <v>13697</v>
      </c>
      <c r="C4317" s="117" t="s">
        <v>1608</v>
      </c>
      <c r="D4317" s="116" t="s">
        <v>13688</v>
      </c>
      <c r="E4317" s="116" t="s">
        <v>2614</v>
      </c>
      <c r="F4317" s="116" t="s">
        <v>2641</v>
      </c>
      <c r="G4317" s="115" t="s">
        <v>13696</v>
      </c>
      <c r="H4317" s="118" t="s">
        <v>13698</v>
      </c>
      <c r="I4317" s="118" t="s">
        <v>2619</v>
      </c>
    </row>
    <row r="4318" spans="1:9" x14ac:dyDescent="0.2">
      <c r="A4318" s="117" t="s">
        <v>13692</v>
      </c>
      <c r="B4318" s="131" t="s">
        <v>13692</v>
      </c>
      <c r="C4318" s="117" t="s">
        <v>1608</v>
      </c>
      <c r="D4318" s="116" t="s">
        <v>13688</v>
      </c>
      <c r="E4318" s="116" t="s">
        <v>2614</v>
      </c>
      <c r="F4318" s="116" t="s">
        <v>2620</v>
      </c>
      <c r="G4318" s="115" t="s">
        <v>13691</v>
      </c>
      <c r="H4318" s="118" t="s">
        <v>13693</v>
      </c>
      <c r="I4318" s="118" t="s">
        <v>2619</v>
      </c>
    </row>
    <row r="4319" spans="1:9" x14ac:dyDescent="0.2">
      <c r="A4319" s="117" t="s">
        <v>13695</v>
      </c>
      <c r="B4319" s="131" t="s">
        <v>13695</v>
      </c>
      <c r="C4319" s="117" t="s">
        <v>1608</v>
      </c>
      <c r="D4319" s="116" t="s">
        <v>13688</v>
      </c>
      <c r="E4319" s="116" t="s">
        <v>2614</v>
      </c>
      <c r="F4319" s="116" t="s">
        <v>2638</v>
      </c>
      <c r="G4319" s="115" t="s">
        <v>13694</v>
      </c>
      <c r="H4319" s="118" t="s">
        <v>13693</v>
      </c>
      <c r="I4319" s="118" t="s">
        <v>2619</v>
      </c>
    </row>
    <row r="4320" spans="1:9" x14ac:dyDescent="0.2">
      <c r="A4320" s="117" t="s">
        <v>5826</v>
      </c>
      <c r="B4320" s="131" t="s">
        <v>5826</v>
      </c>
      <c r="C4320" s="117" t="s">
        <v>1650</v>
      </c>
      <c r="D4320" s="116" t="s">
        <v>5820</v>
      </c>
      <c r="E4320" s="116" t="s">
        <v>2614</v>
      </c>
      <c r="F4320" s="116" t="s">
        <v>2716</v>
      </c>
      <c r="G4320" s="115" t="s">
        <v>5825</v>
      </c>
      <c r="H4320" s="118" t="s">
        <v>5822</v>
      </c>
      <c r="I4320" s="118" t="s">
        <v>2619</v>
      </c>
    </row>
    <row r="4321" spans="1:9" x14ac:dyDescent="0.2">
      <c r="A4321" s="117" t="s">
        <v>12793</v>
      </c>
      <c r="B4321" s="131" t="s">
        <v>12793</v>
      </c>
      <c r="C4321" s="117" t="s">
        <v>1433</v>
      </c>
      <c r="D4321" s="116" t="s">
        <v>12740</v>
      </c>
      <c r="E4321" s="116" t="s">
        <v>3150</v>
      </c>
      <c r="F4321" s="116" t="s">
        <v>6575</v>
      </c>
      <c r="G4321" s="115" t="s">
        <v>12792</v>
      </c>
      <c r="I4321" s="118" t="s">
        <v>2619</v>
      </c>
    </row>
    <row r="4322" spans="1:9" x14ac:dyDescent="0.2">
      <c r="A4322" s="117" t="s">
        <v>13336</v>
      </c>
      <c r="B4322" s="131" t="s">
        <v>13336</v>
      </c>
      <c r="C4322" s="117" t="s">
        <v>1609</v>
      </c>
      <c r="D4322" s="116" t="s">
        <v>13335</v>
      </c>
      <c r="E4322" s="116" t="s">
        <v>2614</v>
      </c>
      <c r="F4322" s="116" t="s">
        <v>2615</v>
      </c>
      <c r="G4322" s="115" t="s">
        <v>758</v>
      </c>
      <c r="H4322" s="118" t="s">
        <v>13337</v>
      </c>
      <c r="I4322" s="118" t="s">
        <v>2619</v>
      </c>
    </row>
    <row r="4323" spans="1:9" x14ac:dyDescent="0.2">
      <c r="A4323" s="117" t="s">
        <v>8236</v>
      </c>
      <c r="B4323" s="131" t="s">
        <v>8236</v>
      </c>
      <c r="C4323" s="117" t="s">
        <v>1610</v>
      </c>
      <c r="D4323" s="116" t="s">
        <v>8235</v>
      </c>
      <c r="E4323" s="116" t="s">
        <v>2614</v>
      </c>
      <c r="F4323" s="116" t="s">
        <v>2615</v>
      </c>
      <c r="G4323" s="115" t="s">
        <v>759</v>
      </c>
      <c r="H4323" s="118" t="s">
        <v>8237</v>
      </c>
      <c r="I4323" s="118" t="s">
        <v>2619</v>
      </c>
    </row>
    <row r="4324" spans="1:9" x14ac:dyDescent="0.2">
      <c r="A4324" s="117" t="s">
        <v>8241</v>
      </c>
      <c r="B4324" s="131" t="s">
        <v>8241</v>
      </c>
      <c r="C4324" s="117" t="s">
        <v>1610</v>
      </c>
      <c r="D4324" s="116" t="s">
        <v>8235</v>
      </c>
      <c r="E4324" s="116" t="s">
        <v>2614</v>
      </c>
      <c r="F4324" s="116" t="s">
        <v>2734</v>
      </c>
      <c r="G4324" s="115" t="s">
        <v>8240</v>
      </c>
      <c r="H4324" s="118" t="s">
        <v>8237</v>
      </c>
      <c r="I4324" s="118" t="s">
        <v>2619</v>
      </c>
    </row>
    <row r="4325" spans="1:9" x14ac:dyDescent="0.2">
      <c r="A4325" s="117" t="s">
        <v>8371</v>
      </c>
      <c r="B4325" s="131" t="s">
        <v>8371</v>
      </c>
      <c r="C4325" s="117" t="s">
        <v>1611</v>
      </c>
      <c r="D4325" s="116" t="s">
        <v>8370</v>
      </c>
      <c r="E4325" s="116" t="s">
        <v>2614</v>
      </c>
      <c r="F4325" s="116" t="s">
        <v>2615</v>
      </c>
      <c r="G4325" s="115" t="s">
        <v>760</v>
      </c>
      <c r="H4325" s="118" t="s">
        <v>8372</v>
      </c>
      <c r="I4325" s="118" t="s">
        <v>2619</v>
      </c>
    </row>
    <row r="4326" spans="1:9" x14ac:dyDescent="0.2">
      <c r="A4326" s="117" t="s">
        <v>11991</v>
      </c>
      <c r="B4326" s="131" t="s">
        <v>11991</v>
      </c>
      <c r="C4326" s="117" t="s">
        <v>1612</v>
      </c>
      <c r="D4326" s="116" t="s">
        <v>11990</v>
      </c>
      <c r="E4326" s="116" t="s">
        <v>2614</v>
      </c>
      <c r="F4326" s="116" t="s">
        <v>2615</v>
      </c>
      <c r="G4326" s="115" t="s">
        <v>761</v>
      </c>
      <c r="H4326" s="118" t="s">
        <v>11992</v>
      </c>
      <c r="I4326" s="118" t="s">
        <v>2619</v>
      </c>
    </row>
    <row r="4327" spans="1:9" x14ac:dyDescent="0.2">
      <c r="A4327" s="117" t="s">
        <v>11994</v>
      </c>
      <c r="B4327" s="131" t="s">
        <v>11994</v>
      </c>
      <c r="C4327" s="117" t="s">
        <v>1612</v>
      </c>
      <c r="D4327" s="116" t="s">
        <v>11990</v>
      </c>
      <c r="E4327" s="116" t="s">
        <v>2614</v>
      </c>
      <c r="F4327" s="116" t="s">
        <v>2620</v>
      </c>
      <c r="G4327" s="115" t="s">
        <v>11993</v>
      </c>
      <c r="H4327" s="118" t="s">
        <v>11995</v>
      </c>
      <c r="I4327" s="118" t="s">
        <v>2619</v>
      </c>
    </row>
    <row r="4328" spans="1:9" x14ac:dyDescent="0.2">
      <c r="A4328" s="117" t="s">
        <v>11997</v>
      </c>
      <c r="B4328" s="131" t="s">
        <v>11997</v>
      </c>
      <c r="C4328" s="117" t="s">
        <v>1612</v>
      </c>
      <c r="D4328" s="116" t="s">
        <v>11990</v>
      </c>
      <c r="E4328" s="116" t="s">
        <v>2614</v>
      </c>
      <c r="F4328" s="116" t="s">
        <v>3167</v>
      </c>
      <c r="G4328" s="115" t="s">
        <v>11996</v>
      </c>
      <c r="H4328" s="118" t="s">
        <v>11998</v>
      </c>
      <c r="I4328" s="118" t="s">
        <v>2619</v>
      </c>
    </row>
    <row r="4329" spans="1:9" x14ac:dyDescent="0.2">
      <c r="A4329" s="117" t="s">
        <v>9493</v>
      </c>
      <c r="B4329" s="131" t="s">
        <v>9493</v>
      </c>
      <c r="C4329" s="117" t="s">
        <v>952</v>
      </c>
      <c r="D4329" s="116" t="s">
        <v>9485</v>
      </c>
      <c r="E4329" s="116" t="s">
        <v>2614</v>
      </c>
      <c r="F4329" s="116" t="s">
        <v>2716</v>
      </c>
      <c r="G4329" s="115" t="s">
        <v>9492</v>
      </c>
      <c r="H4329" s="118" t="s">
        <v>9487</v>
      </c>
      <c r="I4329" s="118" t="s">
        <v>2619</v>
      </c>
    </row>
    <row r="4330" spans="1:9" x14ac:dyDescent="0.2">
      <c r="A4330" s="117" t="s">
        <v>13343</v>
      </c>
      <c r="B4330" s="131" t="s">
        <v>13343</v>
      </c>
      <c r="C4330" s="117" t="s">
        <v>1609</v>
      </c>
      <c r="D4330" s="116" t="s">
        <v>13335</v>
      </c>
      <c r="E4330" s="116" t="s">
        <v>2614</v>
      </c>
      <c r="F4330" s="116" t="s">
        <v>2716</v>
      </c>
      <c r="G4330" s="115" t="s">
        <v>13342</v>
      </c>
      <c r="H4330" s="118" t="s">
        <v>13337</v>
      </c>
      <c r="I4330" s="118" t="s">
        <v>2619</v>
      </c>
    </row>
    <row r="4331" spans="1:9" x14ac:dyDescent="0.2">
      <c r="A4331" s="117" t="s">
        <v>13339</v>
      </c>
      <c r="B4331" s="131" t="s">
        <v>13339</v>
      </c>
      <c r="C4331" s="117" t="s">
        <v>1609</v>
      </c>
      <c r="D4331" s="116" t="s">
        <v>13335</v>
      </c>
      <c r="E4331" s="116" t="s">
        <v>2614</v>
      </c>
      <c r="F4331" s="116" t="s">
        <v>2620</v>
      </c>
      <c r="G4331" s="115" t="s">
        <v>13338</v>
      </c>
      <c r="H4331" s="118" t="s">
        <v>13337</v>
      </c>
      <c r="I4331" s="118" t="s">
        <v>2619</v>
      </c>
    </row>
    <row r="4332" spans="1:9" x14ac:dyDescent="0.2">
      <c r="A4332" s="117" t="s">
        <v>13341</v>
      </c>
      <c r="B4332" s="131" t="s">
        <v>13341</v>
      </c>
      <c r="C4332" s="117" t="s">
        <v>1609</v>
      </c>
      <c r="D4332" s="116" t="s">
        <v>13335</v>
      </c>
      <c r="E4332" s="116" t="s">
        <v>2614</v>
      </c>
      <c r="F4332" s="116" t="s">
        <v>2638</v>
      </c>
      <c r="G4332" s="115" t="s">
        <v>13340</v>
      </c>
      <c r="H4332" s="118" t="s">
        <v>13337</v>
      </c>
      <c r="I4332" s="118" t="s">
        <v>2619</v>
      </c>
    </row>
    <row r="4333" spans="1:9" x14ac:dyDescent="0.2">
      <c r="A4333" s="117" t="s">
        <v>10054</v>
      </c>
      <c r="B4333" s="131" t="s">
        <v>10054</v>
      </c>
      <c r="C4333" s="117" t="s">
        <v>1613</v>
      </c>
      <c r="D4333" s="116" t="s">
        <v>10053</v>
      </c>
      <c r="E4333" s="116" t="s">
        <v>2614</v>
      </c>
      <c r="F4333" s="116" t="s">
        <v>2615</v>
      </c>
      <c r="G4333" s="115" t="s">
        <v>762</v>
      </c>
      <c r="H4333" s="118" t="s">
        <v>10055</v>
      </c>
      <c r="I4333" s="118" t="s">
        <v>2619</v>
      </c>
    </row>
    <row r="4334" spans="1:9" x14ac:dyDescent="0.2">
      <c r="A4334" s="117" t="s">
        <v>10061</v>
      </c>
      <c r="B4334" s="131" t="s">
        <v>10061</v>
      </c>
      <c r="C4334" s="117" t="s">
        <v>1613</v>
      </c>
      <c r="D4334" s="116" t="s">
        <v>10053</v>
      </c>
      <c r="E4334" s="116" t="s">
        <v>2614</v>
      </c>
      <c r="F4334" s="116" t="s">
        <v>2644</v>
      </c>
      <c r="G4334" s="115" t="s">
        <v>10060</v>
      </c>
      <c r="H4334" s="118" t="s">
        <v>10055</v>
      </c>
      <c r="I4334" s="118" t="s">
        <v>2619</v>
      </c>
    </row>
    <row r="4335" spans="1:9" x14ac:dyDescent="0.2">
      <c r="A4335" s="117" t="s">
        <v>10059</v>
      </c>
      <c r="B4335" s="131" t="s">
        <v>10059</v>
      </c>
      <c r="C4335" s="117" t="s">
        <v>1613</v>
      </c>
      <c r="D4335" s="116" t="s">
        <v>10053</v>
      </c>
      <c r="E4335" s="116" t="s">
        <v>2614</v>
      </c>
      <c r="F4335" s="116" t="s">
        <v>2638</v>
      </c>
      <c r="G4335" s="115" t="s">
        <v>10058</v>
      </c>
      <c r="H4335" s="118" t="s">
        <v>10055</v>
      </c>
      <c r="I4335" s="118" t="s">
        <v>2619</v>
      </c>
    </row>
    <row r="4336" spans="1:9" x14ac:dyDescent="0.2">
      <c r="A4336" s="117" t="s">
        <v>10057</v>
      </c>
      <c r="B4336" s="131" t="s">
        <v>10057</v>
      </c>
      <c r="C4336" s="117" t="s">
        <v>1613</v>
      </c>
      <c r="D4336" s="116" t="s">
        <v>10053</v>
      </c>
      <c r="E4336" s="116" t="s">
        <v>2614</v>
      </c>
      <c r="F4336" s="116" t="s">
        <v>2620</v>
      </c>
      <c r="G4336" s="115" t="s">
        <v>10056</v>
      </c>
      <c r="H4336" s="118" t="s">
        <v>10055</v>
      </c>
      <c r="I4336" s="118" t="s">
        <v>2619</v>
      </c>
    </row>
    <row r="4337" spans="1:9" x14ac:dyDescent="0.2">
      <c r="A4337" s="117" t="s">
        <v>2756</v>
      </c>
      <c r="B4337" s="131" t="s">
        <v>2756</v>
      </c>
      <c r="C4337" s="117" t="s">
        <v>1614</v>
      </c>
      <c r="D4337" s="116" t="s">
        <v>2755</v>
      </c>
      <c r="E4337" s="116" t="s">
        <v>2614</v>
      </c>
      <c r="F4337" s="116" t="s">
        <v>2615</v>
      </c>
      <c r="G4337" s="115" t="s">
        <v>763</v>
      </c>
      <c r="H4337" s="118" t="s">
        <v>2757</v>
      </c>
      <c r="I4337" s="118" t="s">
        <v>2619</v>
      </c>
    </row>
    <row r="4338" spans="1:9" x14ac:dyDescent="0.2">
      <c r="A4338" s="117" t="s">
        <v>2761</v>
      </c>
      <c r="B4338" s="131" t="s">
        <v>2761</v>
      </c>
      <c r="C4338" s="117" t="s">
        <v>1614</v>
      </c>
      <c r="D4338" s="116" t="s">
        <v>2755</v>
      </c>
      <c r="E4338" s="116" t="s">
        <v>2614</v>
      </c>
      <c r="F4338" s="116" t="s">
        <v>2623</v>
      </c>
      <c r="G4338" s="115" t="s">
        <v>2760</v>
      </c>
      <c r="H4338" s="118" t="s">
        <v>2757</v>
      </c>
      <c r="I4338" s="118" t="s">
        <v>2619</v>
      </c>
    </row>
    <row r="4339" spans="1:9" x14ac:dyDescent="0.2">
      <c r="A4339" s="117" t="s">
        <v>2759</v>
      </c>
      <c r="B4339" s="131" t="s">
        <v>2759</v>
      </c>
      <c r="C4339" s="117" t="s">
        <v>1614</v>
      </c>
      <c r="D4339" s="116" t="s">
        <v>2755</v>
      </c>
      <c r="E4339" s="116" t="s">
        <v>2614</v>
      </c>
      <c r="F4339" s="116" t="s">
        <v>2620</v>
      </c>
      <c r="G4339" s="115" t="s">
        <v>2758</v>
      </c>
      <c r="H4339" s="118" t="s">
        <v>2757</v>
      </c>
      <c r="I4339" s="118" t="s">
        <v>2619</v>
      </c>
    </row>
    <row r="4340" spans="1:9" x14ac:dyDescent="0.2">
      <c r="A4340" s="117" t="s">
        <v>8239</v>
      </c>
      <c r="B4340" s="131" t="s">
        <v>8239</v>
      </c>
      <c r="C4340" s="117" t="s">
        <v>1610</v>
      </c>
      <c r="D4340" s="116" t="s">
        <v>8235</v>
      </c>
      <c r="E4340" s="116" t="s">
        <v>2614</v>
      </c>
      <c r="F4340" s="116" t="s">
        <v>2620</v>
      </c>
      <c r="G4340" s="115" t="s">
        <v>8238</v>
      </c>
      <c r="H4340" s="118" t="s">
        <v>8237</v>
      </c>
      <c r="I4340" s="118" t="s">
        <v>2619</v>
      </c>
    </row>
    <row r="4341" spans="1:9" x14ac:dyDescent="0.2">
      <c r="A4341" s="117" t="s">
        <v>8243</v>
      </c>
      <c r="B4341" s="131" t="s">
        <v>8243</v>
      </c>
      <c r="C4341" s="117" t="s">
        <v>1610</v>
      </c>
      <c r="D4341" s="116" t="s">
        <v>8235</v>
      </c>
      <c r="E4341" s="116" t="s">
        <v>2614</v>
      </c>
      <c r="F4341" s="116" t="s">
        <v>2653</v>
      </c>
      <c r="G4341" s="115" t="s">
        <v>8242</v>
      </c>
      <c r="H4341" s="118" t="s">
        <v>8237</v>
      </c>
      <c r="I4341" s="118" t="s">
        <v>2619</v>
      </c>
    </row>
    <row r="4342" spans="1:9" x14ac:dyDescent="0.2">
      <c r="A4342" s="117" t="s">
        <v>11284</v>
      </c>
      <c r="B4342" s="131" t="s">
        <v>11284</v>
      </c>
      <c r="C4342" s="117" t="s">
        <v>861</v>
      </c>
      <c r="D4342" s="116" t="s">
        <v>11276</v>
      </c>
      <c r="E4342" s="116" t="s">
        <v>3116</v>
      </c>
      <c r="F4342" s="116" t="s">
        <v>2641</v>
      </c>
      <c r="G4342" s="115" t="s">
        <v>11283</v>
      </c>
      <c r="H4342" s="118" t="s">
        <v>11278</v>
      </c>
      <c r="I4342" s="118" t="s">
        <v>2619</v>
      </c>
    </row>
    <row r="4343" spans="1:9" x14ac:dyDescent="0.2">
      <c r="A4343" s="117" t="s">
        <v>8378</v>
      </c>
      <c r="B4343" s="131" t="s">
        <v>8378</v>
      </c>
      <c r="C4343" s="117" t="s">
        <v>1611</v>
      </c>
      <c r="D4343" s="116" t="s">
        <v>8370</v>
      </c>
      <c r="E4343" s="116" t="s">
        <v>2614</v>
      </c>
      <c r="F4343" s="116" t="s">
        <v>2716</v>
      </c>
      <c r="G4343" s="115" t="s">
        <v>8377</v>
      </c>
      <c r="H4343" s="118" t="s">
        <v>8372</v>
      </c>
      <c r="I4343" s="118" t="s">
        <v>2619</v>
      </c>
    </row>
    <row r="4344" spans="1:9" x14ac:dyDescent="0.2">
      <c r="A4344" s="117" t="s">
        <v>8374</v>
      </c>
      <c r="B4344" s="131" t="s">
        <v>8374</v>
      </c>
      <c r="C4344" s="117" t="s">
        <v>1611</v>
      </c>
      <c r="D4344" s="116" t="s">
        <v>8370</v>
      </c>
      <c r="E4344" s="116" t="s">
        <v>2614</v>
      </c>
      <c r="F4344" s="116" t="s">
        <v>2722</v>
      </c>
      <c r="G4344" s="115" t="s">
        <v>8373</v>
      </c>
      <c r="H4344" s="118" t="s">
        <v>8372</v>
      </c>
      <c r="I4344" s="118" t="s">
        <v>2619</v>
      </c>
    </row>
    <row r="4345" spans="1:9" x14ac:dyDescent="0.2">
      <c r="A4345" s="117" t="s">
        <v>8376</v>
      </c>
      <c r="B4345" s="131" t="s">
        <v>8376</v>
      </c>
      <c r="C4345" s="117" t="s">
        <v>1611</v>
      </c>
      <c r="D4345" s="116" t="s">
        <v>8370</v>
      </c>
      <c r="E4345" s="116" t="s">
        <v>2614</v>
      </c>
      <c r="F4345" s="116" t="s">
        <v>2638</v>
      </c>
      <c r="G4345" s="115" t="s">
        <v>8375</v>
      </c>
      <c r="H4345" s="118" t="s">
        <v>8372</v>
      </c>
      <c r="I4345" s="118" t="s">
        <v>2619</v>
      </c>
    </row>
    <row r="4346" spans="1:9" x14ac:dyDescent="0.2">
      <c r="A4346" s="117" t="s">
        <v>13922</v>
      </c>
      <c r="B4346" s="131" t="s">
        <v>13922</v>
      </c>
      <c r="C4346" s="117" t="s">
        <v>1615</v>
      </c>
      <c r="D4346" s="116" t="s">
        <v>13921</v>
      </c>
      <c r="E4346" s="116" t="s">
        <v>3116</v>
      </c>
      <c r="F4346" s="116" t="s">
        <v>2615</v>
      </c>
      <c r="G4346" s="115" t="s">
        <v>764</v>
      </c>
      <c r="H4346" s="118" t="s">
        <v>13923</v>
      </c>
      <c r="I4346" s="118" t="s">
        <v>2619</v>
      </c>
    </row>
    <row r="4347" spans="1:9" x14ac:dyDescent="0.2">
      <c r="A4347" s="117" t="s">
        <v>13931</v>
      </c>
      <c r="B4347" s="131" t="s">
        <v>13931</v>
      </c>
      <c r="C4347" s="117" t="s">
        <v>1615</v>
      </c>
      <c r="D4347" s="116" t="s">
        <v>13921</v>
      </c>
      <c r="E4347" s="116" t="s">
        <v>3116</v>
      </c>
      <c r="F4347" s="116" t="s">
        <v>2641</v>
      </c>
      <c r="G4347" s="115" t="s">
        <v>13930</v>
      </c>
      <c r="I4347" s="118" t="s">
        <v>2619</v>
      </c>
    </row>
    <row r="4348" spans="1:9" x14ac:dyDescent="0.2">
      <c r="A4348" s="117" t="s">
        <v>13936</v>
      </c>
      <c r="B4348" s="131" t="s">
        <v>13936</v>
      </c>
      <c r="C4348" s="117" t="s">
        <v>1615</v>
      </c>
      <c r="D4348" s="116" t="s">
        <v>13921</v>
      </c>
      <c r="E4348" s="116" t="s">
        <v>3116</v>
      </c>
      <c r="F4348" s="116" t="s">
        <v>2734</v>
      </c>
      <c r="G4348" s="115" t="s">
        <v>13935</v>
      </c>
      <c r="H4348" s="118" t="s">
        <v>13929</v>
      </c>
      <c r="I4348" s="118" t="s">
        <v>2619</v>
      </c>
    </row>
    <row r="4349" spans="1:9" x14ac:dyDescent="0.2">
      <c r="A4349" s="117" t="s">
        <v>13933</v>
      </c>
      <c r="B4349" s="131" t="s">
        <v>13933</v>
      </c>
      <c r="C4349" s="117" t="s">
        <v>1615</v>
      </c>
      <c r="D4349" s="116" t="s">
        <v>13921</v>
      </c>
      <c r="E4349" s="116" t="s">
        <v>3116</v>
      </c>
      <c r="F4349" s="116" t="s">
        <v>2669</v>
      </c>
      <c r="G4349" s="115" t="s">
        <v>13932</v>
      </c>
      <c r="H4349" s="118" t="s">
        <v>13934</v>
      </c>
      <c r="I4349" s="118" t="s">
        <v>2619</v>
      </c>
    </row>
    <row r="4350" spans="1:9" x14ac:dyDescent="0.2">
      <c r="A4350" s="117" t="s">
        <v>13941</v>
      </c>
      <c r="B4350" s="131" t="s">
        <v>13941</v>
      </c>
      <c r="C4350" s="117" t="s">
        <v>1615</v>
      </c>
      <c r="D4350" s="116" t="s">
        <v>13921</v>
      </c>
      <c r="E4350" s="116" t="s">
        <v>3116</v>
      </c>
      <c r="F4350" s="116" t="s">
        <v>2656</v>
      </c>
      <c r="G4350" s="115" t="s">
        <v>13940</v>
      </c>
      <c r="H4350" s="118" t="s">
        <v>13942</v>
      </c>
      <c r="I4350" s="118" t="s">
        <v>2619</v>
      </c>
    </row>
    <row r="4351" spans="1:9" x14ac:dyDescent="0.2">
      <c r="A4351" s="117" t="s">
        <v>13925</v>
      </c>
      <c r="B4351" s="131" t="s">
        <v>13925</v>
      </c>
      <c r="C4351" s="117" t="s">
        <v>1615</v>
      </c>
      <c r="D4351" s="116" t="s">
        <v>13921</v>
      </c>
      <c r="E4351" s="116" t="s">
        <v>3116</v>
      </c>
      <c r="F4351" s="116" t="s">
        <v>2638</v>
      </c>
      <c r="G4351" s="115" t="s">
        <v>13924</v>
      </c>
      <c r="H4351" s="118" t="s">
        <v>13926</v>
      </c>
      <c r="I4351" s="118" t="s">
        <v>2619</v>
      </c>
    </row>
    <row r="4352" spans="1:9" x14ac:dyDescent="0.2">
      <c r="A4352" s="117" t="s">
        <v>13928</v>
      </c>
      <c r="B4352" s="131" t="s">
        <v>13928</v>
      </c>
      <c r="C4352" s="117" t="s">
        <v>1615</v>
      </c>
      <c r="D4352" s="116" t="s">
        <v>13921</v>
      </c>
      <c r="E4352" s="116" t="s">
        <v>3116</v>
      </c>
      <c r="F4352" s="116" t="s">
        <v>2623</v>
      </c>
      <c r="G4352" s="115" t="s">
        <v>13927</v>
      </c>
      <c r="H4352" s="118" t="s">
        <v>13929</v>
      </c>
      <c r="I4352" s="118" t="s">
        <v>2619</v>
      </c>
    </row>
    <row r="4353" spans="1:9" x14ac:dyDescent="0.2">
      <c r="A4353" s="117" t="s">
        <v>4722</v>
      </c>
      <c r="B4353" s="131" t="s">
        <v>4722</v>
      </c>
      <c r="C4353" s="117" t="s">
        <v>1452</v>
      </c>
      <c r="D4353" s="116" t="s">
        <v>4712</v>
      </c>
      <c r="E4353" s="116" t="s">
        <v>3415</v>
      </c>
      <c r="F4353" s="116" t="s">
        <v>2656</v>
      </c>
      <c r="G4353" s="115" t="s">
        <v>4721</v>
      </c>
      <c r="H4353" s="118" t="s">
        <v>4714</v>
      </c>
      <c r="I4353" s="118" t="s">
        <v>2619</v>
      </c>
    </row>
    <row r="4354" spans="1:9" x14ac:dyDescent="0.2">
      <c r="A4354" s="117" t="s">
        <v>8620</v>
      </c>
      <c r="B4354" s="131" t="s">
        <v>8620</v>
      </c>
      <c r="C4354" s="117" t="s">
        <v>1653</v>
      </c>
      <c r="D4354" s="116" t="s">
        <v>8608</v>
      </c>
      <c r="E4354" s="116" t="s">
        <v>3415</v>
      </c>
      <c r="F4354" s="116" t="s">
        <v>2734</v>
      </c>
      <c r="G4354" s="115" t="s">
        <v>4721</v>
      </c>
      <c r="H4354" s="118" t="s">
        <v>8615</v>
      </c>
      <c r="I4354" s="118" t="s">
        <v>2619</v>
      </c>
    </row>
    <row r="4355" spans="1:9" x14ac:dyDescent="0.2">
      <c r="A4355" s="117" t="s">
        <v>7753</v>
      </c>
      <c r="B4355" s="131" t="s">
        <v>7753</v>
      </c>
      <c r="C4355" s="117" t="s">
        <v>992</v>
      </c>
      <c r="D4355" s="116" t="s">
        <v>6091</v>
      </c>
      <c r="E4355" s="116" t="s">
        <v>3150</v>
      </c>
      <c r="F4355" s="116" t="s">
        <v>7751</v>
      </c>
      <c r="G4355" s="115" t="s">
        <v>7752</v>
      </c>
      <c r="H4355" s="118" t="s">
        <v>6097</v>
      </c>
      <c r="I4355" s="118" t="s">
        <v>2619</v>
      </c>
    </row>
    <row r="4356" spans="1:9" x14ac:dyDescent="0.2">
      <c r="A4356" s="117" t="s">
        <v>5562</v>
      </c>
      <c r="B4356" s="131" t="s">
        <v>5562</v>
      </c>
      <c r="C4356" s="117" t="s">
        <v>1616</v>
      </c>
      <c r="D4356" s="116" t="s">
        <v>5561</v>
      </c>
      <c r="E4356" s="116" t="s">
        <v>2614</v>
      </c>
      <c r="F4356" s="116" t="s">
        <v>2615</v>
      </c>
      <c r="G4356" s="115" t="s">
        <v>765</v>
      </c>
      <c r="H4356" s="118" t="s">
        <v>5563</v>
      </c>
      <c r="I4356" s="118" t="s">
        <v>2619</v>
      </c>
    </row>
    <row r="4357" spans="1:9" x14ac:dyDescent="0.2">
      <c r="A4357" s="117" t="s">
        <v>5565</v>
      </c>
      <c r="B4357" s="131" t="s">
        <v>5565</v>
      </c>
      <c r="C4357" s="117" t="s">
        <v>1616</v>
      </c>
      <c r="D4357" s="116" t="s">
        <v>5561</v>
      </c>
      <c r="E4357" s="116" t="s">
        <v>2614</v>
      </c>
      <c r="F4357" s="116" t="s">
        <v>2620</v>
      </c>
      <c r="G4357" s="115" t="s">
        <v>5564</v>
      </c>
      <c r="H4357" s="118" t="s">
        <v>5563</v>
      </c>
      <c r="I4357" s="118" t="s">
        <v>2619</v>
      </c>
    </row>
    <row r="4358" spans="1:9" x14ac:dyDescent="0.2">
      <c r="A4358" s="117" t="s">
        <v>7487</v>
      </c>
      <c r="B4358" s="131" t="s">
        <v>7487</v>
      </c>
      <c r="C4358" s="117" t="s">
        <v>992</v>
      </c>
      <c r="D4358" s="116" t="s">
        <v>6091</v>
      </c>
      <c r="E4358" s="116" t="s">
        <v>3150</v>
      </c>
      <c r="F4358" s="116" t="s">
        <v>7485</v>
      </c>
      <c r="G4358" s="115" t="s">
        <v>7486</v>
      </c>
      <c r="H4358" s="118" t="s">
        <v>6097</v>
      </c>
      <c r="I4358" s="118" t="s">
        <v>2619</v>
      </c>
    </row>
    <row r="4359" spans="1:9" x14ac:dyDescent="0.2">
      <c r="A4359" s="117" t="s">
        <v>12129</v>
      </c>
      <c r="B4359" s="131" t="s">
        <v>12129</v>
      </c>
      <c r="C4359" s="117" t="s">
        <v>997</v>
      </c>
      <c r="D4359" s="116" t="s">
        <v>12106</v>
      </c>
      <c r="E4359" s="116" t="s">
        <v>2614</v>
      </c>
      <c r="F4359" s="116" t="s">
        <v>3378</v>
      </c>
      <c r="G4359" s="115" t="s">
        <v>12128</v>
      </c>
      <c r="H4359" s="118" t="s">
        <v>12108</v>
      </c>
      <c r="I4359" s="118" t="s">
        <v>2619</v>
      </c>
    </row>
    <row r="4360" spans="1:9" x14ac:dyDescent="0.2">
      <c r="A4360" s="117" t="s">
        <v>11263</v>
      </c>
      <c r="B4360" s="131" t="s">
        <v>11263</v>
      </c>
      <c r="C4360" s="117" t="s">
        <v>1224</v>
      </c>
      <c r="D4360" s="116" t="s">
        <v>11259</v>
      </c>
      <c r="E4360" s="116" t="s">
        <v>3116</v>
      </c>
      <c r="F4360" s="116" t="s">
        <v>2694</v>
      </c>
      <c r="G4360" s="115" t="s">
        <v>11262</v>
      </c>
      <c r="H4360" s="118" t="s">
        <v>11261</v>
      </c>
      <c r="I4360" s="118" t="s">
        <v>2619</v>
      </c>
    </row>
    <row r="4361" spans="1:9" x14ac:dyDescent="0.2">
      <c r="A4361" s="117" t="s">
        <v>11346</v>
      </c>
      <c r="B4361" s="131" t="s">
        <v>11346</v>
      </c>
      <c r="C4361" s="117" t="s">
        <v>1617</v>
      </c>
      <c r="D4361" s="116" t="s">
        <v>11345</v>
      </c>
      <c r="E4361" s="116" t="s">
        <v>3091</v>
      </c>
      <c r="F4361" s="116" t="s">
        <v>2615</v>
      </c>
      <c r="G4361" s="115" t="s">
        <v>766</v>
      </c>
      <c r="H4361" s="118" t="s">
        <v>11347</v>
      </c>
      <c r="I4361" s="118" t="s">
        <v>2619</v>
      </c>
    </row>
    <row r="4362" spans="1:9" x14ac:dyDescent="0.2">
      <c r="A4362" s="117" t="s">
        <v>8159</v>
      </c>
      <c r="B4362" s="131" t="s">
        <v>8159</v>
      </c>
      <c r="C4362" s="117" t="s">
        <v>1030</v>
      </c>
      <c r="D4362" s="116" t="s">
        <v>8143</v>
      </c>
      <c r="E4362" s="116" t="s">
        <v>2614</v>
      </c>
      <c r="F4362" s="116" t="s">
        <v>2644</v>
      </c>
      <c r="G4362" s="115" t="s">
        <v>8158</v>
      </c>
      <c r="H4362" s="118" t="s">
        <v>8151</v>
      </c>
      <c r="I4362" s="118" t="s">
        <v>2619</v>
      </c>
    </row>
    <row r="4363" spans="1:9" x14ac:dyDescent="0.2">
      <c r="A4363" s="117" t="s">
        <v>5029</v>
      </c>
      <c r="B4363" s="131" t="s">
        <v>5029</v>
      </c>
      <c r="C4363" s="117" t="s">
        <v>983</v>
      </c>
      <c r="D4363" s="116" t="s">
        <v>5016</v>
      </c>
      <c r="E4363" s="116" t="s">
        <v>3415</v>
      </c>
      <c r="F4363" s="116" t="s">
        <v>2644</v>
      </c>
      <c r="G4363" s="115" t="s">
        <v>5028</v>
      </c>
      <c r="H4363" s="118" t="s">
        <v>5023</v>
      </c>
      <c r="I4363" s="118" t="s">
        <v>2619</v>
      </c>
    </row>
    <row r="4364" spans="1:9" x14ac:dyDescent="0.2">
      <c r="A4364" s="117" t="s">
        <v>13449</v>
      </c>
      <c r="B4364" s="131" t="s">
        <v>13449</v>
      </c>
      <c r="C4364" s="117" t="s">
        <v>1569</v>
      </c>
      <c r="D4364" s="116" t="s">
        <v>13433</v>
      </c>
      <c r="E4364" s="116" t="s">
        <v>3150</v>
      </c>
      <c r="F4364" s="116" t="s">
        <v>3391</v>
      </c>
      <c r="G4364" s="115" t="s">
        <v>13448</v>
      </c>
      <c r="H4364" s="118" t="s">
        <v>13450</v>
      </c>
      <c r="I4364" s="118" t="s">
        <v>2619</v>
      </c>
    </row>
    <row r="4365" spans="1:9" x14ac:dyDescent="0.2">
      <c r="A4365" s="117" t="s">
        <v>12392</v>
      </c>
      <c r="B4365" s="131" t="s">
        <v>12392</v>
      </c>
      <c r="C4365" s="117" t="s">
        <v>1290</v>
      </c>
      <c r="D4365" s="116" t="s">
        <v>12384</v>
      </c>
      <c r="E4365" s="116" t="s">
        <v>3713</v>
      </c>
      <c r="F4365" s="116" t="s">
        <v>2669</v>
      </c>
      <c r="G4365" s="115" t="s">
        <v>12391</v>
      </c>
      <c r="H4365" s="118" t="s">
        <v>12386</v>
      </c>
      <c r="I4365" s="118" t="s">
        <v>2619</v>
      </c>
    </row>
    <row r="4366" spans="1:9" x14ac:dyDescent="0.2">
      <c r="A4366" s="117" t="s">
        <v>13182</v>
      </c>
      <c r="B4366" s="131" t="s">
        <v>13182</v>
      </c>
      <c r="C4366" s="117" t="s">
        <v>891</v>
      </c>
      <c r="D4366" s="116" t="s">
        <v>13168</v>
      </c>
      <c r="E4366" s="116" t="s">
        <v>3415</v>
      </c>
      <c r="F4366" s="116" t="s">
        <v>2818</v>
      </c>
      <c r="G4366" s="115" t="s">
        <v>13181</v>
      </c>
      <c r="H4366" s="118" t="s">
        <v>13170</v>
      </c>
      <c r="I4366" s="118" t="s">
        <v>2619</v>
      </c>
    </row>
    <row r="4367" spans="1:9" x14ac:dyDescent="0.2">
      <c r="A4367" s="117" t="s">
        <v>13967</v>
      </c>
      <c r="B4367" s="131" t="s">
        <v>13967</v>
      </c>
      <c r="C4367" s="117" t="s">
        <v>1619</v>
      </c>
      <c r="D4367" s="116" t="s">
        <v>13963</v>
      </c>
      <c r="E4367" s="116" t="s">
        <v>3415</v>
      </c>
      <c r="F4367" s="116" t="s">
        <v>2716</v>
      </c>
      <c r="G4367" s="115" t="s">
        <v>13966</v>
      </c>
      <c r="I4367" s="118" t="s">
        <v>2619</v>
      </c>
    </row>
    <row r="4368" spans="1:9" x14ac:dyDescent="0.2">
      <c r="A4368" s="117" t="s">
        <v>4056</v>
      </c>
      <c r="B4368" s="131" t="s">
        <v>4056</v>
      </c>
      <c r="C4368" s="117" t="s">
        <v>1618</v>
      </c>
      <c r="D4368" s="116" t="s">
        <v>4052</v>
      </c>
      <c r="E4368" s="116" t="s">
        <v>3415</v>
      </c>
      <c r="F4368" s="116" t="s">
        <v>2716</v>
      </c>
      <c r="G4368" s="115" t="s">
        <v>4055</v>
      </c>
      <c r="H4368" s="118" t="s">
        <v>4054</v>
      </c>
      <c r="I4368" s="118" t="s">
        <v>2619</v>
      </c>
    </row>
    <row r="4369" spans="1:9" x14ac:dyDescent="0.2">
      <c r="A4369" s="117" t="s">
        <v>4053</v>
      </c>
      <c r="B4369" s="131" t="s">
        <v>4053</v>
      </c>
      <c r="C4369" s="117" t="s">
        <v>1618</v>
      </c>
      <c r="D4369" s="116" t="s">
        <v>4052</v>
      </c>
      <c r="E4369" s="116" t="s">
        <v>3415</v>
      </c>
      <c r="F4369" s="116" t="s">
        <v>2615</v>
      </c>
      <c r="G4369" s="115" t="s">
        <v>767</v>
      </c>
      <c r="H4369" s="118" t="s">
        <v>4054</v>
      </c>
      <c r="I4369" s="118" t="s">
        <v>2619</v>
      </c>
    </row>
    <row r="4370" spans="1:9" x14ac:dyDescent="0.2">
      <c r="A4370" s="117" t="s">
        <v>13964</v>
      </c>
      <c r="B4370" s="131" t="s">
        <v>13964</v>
      </c>
      <c r="C4370" s="117" t="s">
        <v>1619</v>
      </c>
      <c r="D4370" s="116" t="s">
        <v>13963</v>
      </c>
      <c r="E4370" s="116" t="s">
        <v>3415</v>
      </c>
      <c r="F4370" s="116" t="s">
        <v>2615</v>
      </c>
      <c r="G4370" s="115" t="s">
        <v>768</v>
      </c>
      <c r="H4370" s="118" t="s">
        <v>13965</v>
      </c>
      <c r="I4370" s="118" t="s">
        <v>2619</v>
      </c>
    </row>
    <row r="4371" spans="1:9" x14ac:dyDescent="0.2">
      <c r="A4371" s="117" t="s">
        <v>10927</v>
      </c>
      <c r="B4371" s="131" t="s">
        <v>10927</v>
      </c>
      <c r="C4371" s="117" t="s">
        <v>1620</v>
      </c>
      <c r="D4371" s="116" t="s">
        <v>10926</v>
      </c>
      <c r="E4371" s="116" t="s">
        <v>2614</v>
      </c>
      <c r="F4371" s="116" t="s">
        <v>2615</v>
      </c>
      <c r="G4371" s="115" t="s">
        <v>769</v>
      </c>
      <c r="H4371" s="118" t="s">
        <v>10928</v>
      </c>
      <c r="I4371" s="118" t="s">
        <v>2619</v>
      </c>
    </row>
    <row r="4372" spans="1:9" x14ac:dyDescent="0.2">
      <c r="A4372" s="117" t="s">
        <v>10935</v>
      </c>
      <c r="B4372" s="131" t="s">
        <v>10935</v>
      </c>
      <c r="C4372" s="117" t="s">
        <v>1620</v>
      </c>
      <c r="D4372" s="116" t="s">
        <v>10926</v>
      </c>
      <c r="E4372" s="116" t="s">
        <v>2614</v>
      </c>
      <c r="F4372" s="116" t="s">
        <v>2716</v>
      </c>
      <c r="G4372" s="115" t="s">
        <v>10934</v>
      </c>
      <c r="H4372" s="118" t="s">
        <v>10928</v>
      </c>
      <c r="I4372" s="118" t="s">
        <v>2619</v>
      </c>
    </row>
    <row r="4373" spans="1:9" x14ac:dyDescent="0.2">
      <c r="A4373" s="117" t="s">
        <v>10937</v>
      </c>
      <c r="B4373" s="131" t="s">
        <v>10937</v>
      </c>
      <c r="C4373" s="117" t="s">
        <v>1620</v>
      </c>
      <c r="D4373" s="116" t="s">
        <v>10926</v>
      </c>
      <c r="E4373" s="116" t="s">
        <v>2614</v>
      </c>
      <c r="F4373" s="116" t="s">
        <v>2623</v>
      </c>
      <c r="G4373" s="115" t="s">
        <v>10936</v>
      </c>
      <c r="H4373" s="118" t="s">
        <v>10933</v>
      </c>
      <c r="I4373" s="118" t="s">
        <v>2619</v>
      </c>
    </row>
    <row r="4374" spans="1:9" x14ac:dyDescent="0.2">
      <c r="A4374" s="117" t="s">
        <v>10930</v>
      </c>
      <c r="B4374" s="131" t="s">
        <v>10930</v>
      </c>
      <c r="C4374" s="117" t="s">
        <v>1620</v>
      </c>
      <c r="D4374" s="116" t="s">
        <v>10926</v>
      </c>
      <c r="E4374" s="116" t="s">
        <v>2614</v>
      </c>
      <c r="F4374" s="116" t="s">
        <v>2620</v>
      </c>
      <c r="G4374" s="115" t="s">
        <v>10929</v>
      </c>
      <c r="I4374" s="118" t="s">
        <v>2619</v>
      </c>
    </row>
    <row r="4375" spans="1:9" x14ac:dyDescent="0.2">
      <c r="A4375" s="117" t="s">
        <v>10932</v>
      </c>
      <c r="B4375" s="131" t="s">
        <v>10932</v>
      </c>
      <c r="C4375" s="117" t="s">
        <v>1620</v>
      </c>
      <c r="D4375" s="116" t="s">
        <v>10926</v>
      </c>
      <c r="E4375" s="116" t="s">
        <v>2614</v>
      </c>
      <c r="F4375" s="116" t="s">
        <v>2638</v>
      </c>
      <c r="G4375" s="115" t="s">
        <v>10931</v>
      </c>
      <c r="H4375" s="118" t="s">
        <v>10933</v>
      </c>
      <c r="I4375" s="118" t="s">
        <v>2619</v>
      </c>
    </row>
    <row r="4376" spans="1:9" x14ac:dyDescent="0.2">
      <c r="A4376" s="117" t="s">
        <v>12922</v>
      </c>
      <c r="B4376" s="131" t="s">
        <v>12922</v>
      </c>
      <c r="C4376" s="117" t="s">
        <v>1621</v>
      </c>
      <c r="D4376" s="116" t="s">
        <v>12918</v>
      </c>
      <c r="E4376" s="116" t="s">
        <v>3091</v>
      </c>
      <c r="F4376" s="116" t="s">
        <v>2620</v>
      </c>
      <c r="G4376" s="115" t="s">
        <v>12921</v>
      </c>
      <c r="H4376" s="118" t="s">
        <v>12920</v>
      </c>
      <c r="I4376" s="118" t="s">
        <v>2619</v>
      </c>
    </row>
    <row r="4377" spans="1:9" x14ac:dyDescent="0.2">
      <c r="A4377" s="117" t="s">
        <v>12919</v>
      </c>
      <c r="B4377" s="131" t="s">
        <v>12919</v>
      </c>
      <c r="C4377" s="117" t="s">
        <v>1621</v>
      </c>
      <c r="D4377" s="116" t="s">
        <v>12918</v>
      </c>
      <c r="E4377" s="116" t="s">
        <v>3091</v>
      </c>
      <c r="F4377" s="116" t="s">
        <v>2615</v>
      </c>
      <c r="G4377" s="115" t="s">
        <v>770</v>
      </c>
      <c r="H4377" s="118" t="s">
        <v>12920</v>
      </c>
      <c r="I4377" s="118" t="s">
        <v>2619</v>
      </c>
    </row>
    <row r="4378" spans="1:9" x14ac:dyDescent="0.2">
      <c r="A4378" s="117" t="s">
        <v>5373</v>
      </c>
      <c r="B4378" s="131" t="s">
        <v>5373</v>
      </c>
      <c r="C4378" s="117" t="s">
        <v>1604</v>
      </c>
      <c r="D4378" s="116" t="s">
        <v>5363</v>
      </c>
      <c r="E4378" s="116" t="s">
        <v>2614</v>
      </c>
      <c r="F4378" s="116" t="s">
        <v>2656</v>
      </c>
      <c r="G4378" s="115" t="s">
        <v>5372</v>
      </c>
      <c r="H4378" s="118" t="s">
        <v>5371</v>
      </c>
      <c r="I4378" s="118" t="s">
        <v>2619</v>
      </c>
    </row>
    <row r="4379" spans="1:9" x14ac:dyDescent="0.2">
      <c r="A4379" s="117" t="s">
        <v>9434</v>
      </c>
      <c r="B4379" s="131" t="s">
        <v>9434</v>
      </c>
      <c r="C4379" s="117" t="s">
        <v>1299</v>
      </c>
      <c r="D4379" s="116" t="s">
        <v>9416</v>
      </c>
      <c r="E4379" s="116" t="s">
        <v>2614</v>
      </c>
      <c r="F4379" s="116" t="s">
        <v>2653</v>
      </c>
      <c r="G4379" s="115" t="s">
        <v>9433</v>
      </c>
      <c r="H4379" s="118" t="s">
        <v>9435</v>
      </c>
      <c r="I4379" s="118" t="s">
        <v>2619</v>
      </c>
    </row>
    <row r="4380" spans="1:9" x14ac:dyDescent="0.2">
      <c r="A4380" s="117" t="s">
        <v>2655</v>
      </c>
      <c r="B4380" s="131" t="s">
        <v>2655</v>
      </c>
      <c r="C4380" s="117" t="s">
        <v>1018</v>
      </c>
      <c r="D4380" s="116" t="s">
        <v>2647</v>
      </c>
      <c r="E4380" s="116" t="s">
        <v>2614</v>
      </c>
      <c r="F4380" s="116" t="s">
        <v>2653</v>
      </c>
      <c r="G4380" s="115" t="s">
        <v>2654</v>
      </c>
      <c r="H4380" s="118" t="s">
        <v>2649</v>
      </c>
      <c r="I4380" s="118" t="s">
        <v>2619</v>
      </c>
    </row>
    <row r="4381" spans="1:9" x14ac:dyDescent="0.2">
      <c r="A4381" s="117" t="s">
        <v>2651</v>
      </c>
      <c r="B4381" s="131" t="s">
        <v>2651</v>
      </c>
      <c r="C4381" s="117" t="s">
        <v>1018</v>
      </c>
      <c r="D4381" s="116" t="s">
        <v>2647</v>
      </c>
      <c r="E4381" s="116" t="s">
        <v>2614</v>
      </c>
      <c r="F4381" s="116" t="s">
        <v>2620</v>
      </c>
      <c r="G4381" s="115" t="s">
        <v>2650</v>
      </c>
      <c r="H4381" s="118" t="s">
        <v>2652</v>
      </c>
      <c r="I4381" s="118" t="s">
        <v>2619</v>
      </c>
    </row>
    <row r="4382" spans="1:9" x14ac:dyDescent="0.2">
      <c r="A4382" s="117" t="s">
        <v>5366</v>
      </c>
      <c r="B4382" s="131" t="s">
        <v>5366</v>
      </c>
      <c r="C4382" s="117" t="s">
        <v>1604</v>
      </c>
      <c r="D4382" s="116" t="s">
        <v>5363</v>
      </c>
      <c r="E4382" s="116" t="s">
        <v>2614</v>
      </c>
      <c r="F4382" s="116" t="s">
        <v>2702</v>
      </c>
      <c r="G4382" s="115" t="s">
        <v>2650</v>
      </c>
      <c r="H4382" s="118" t="s">
        <v>5367</v>
      </c>
      <c r="I4382" s="118" t="s">
        <v>2619</v>
      </c>
    </row>
    <row r="4383" spans="1:9" x14ac:dyDescent="0.2">
      <c r="A4383" s="117" t="s">
        <v>4212</v>
      </c>
      <c r="B4383" s="131" t="s">
        <v>4212</v>
      </c>
      <c r="C4383" s="117" t="s">
        <v>990</v>
      </c>
      <c r="D4383" s="116" t="s">
        <v>4208</v>
      </c>
      <c r="E4383" s="116" t="s">
        <v>3415</v>
      </c>
      <c r="F4383" s="116" t="s">
        <v>2694</v>
      </c>
      <c r="G4383" s="115" t="s">
        <v>4211</v>
      </c>
      <c r="H4383" s="118" t="s">
        <v>4213</v>
      </c>
      <c r="I4383" s="118" t="s">
        <v>2619</v>
      </c>
    </row>
    <row r="4384" spans="1:9" x14ac:dyDescent="0.2">
      <c r="A4384" s="117" t="s">
        <v>5368</v>
      </c>
      <c r="B4384" s="131" t="s">
        <v>5368</v>
      </c>
      <c r="C4384" s="117" t="s">
        <v>1604</v>
      </c>
      <c r="D4384" s="116" t="s">
        <v>5363</v>
      </c>
      <c r="E4384" s="116" t="s">
        <v>2614</v>
      </c>
      <c r="F4384" s="116" t="s">
        <v>2886</v>
      </c>
      <c r="G4384" s="115" t="s">
        <v>4211</v>
      </c>
      <c r="I4384" s="118" t="s">
        <v>2619</v>
      </c>
    </row>
    <row r="4385" spans="1:9" x14ac:dyDescent="0.2">
      <c r="A4385" s="117" t="s">
        <v>2658</v>
      </c>
      <c r="B4385" s="131" t="s">
        <v>2658</v>
      </c>
      <c r="C4385" s="117" t="s">
        <v>1018</v>
      </c>
      <c r="D4385" s="116" t="s">
        <v>2647</v>
      </c>
      <c r="E4385" s="116" t="s">
        <v>2614</v>
      </c>
      <c r="F4385" s="116" t="s">
        <v>2656</v>
      </c>
      <c r="G4385" s="115" t="s">
        <v>2657</v>
      </c>
      <c r="H4385" s="118" t="s">
        <v>2652</v>
      </c>
      <c r="I4385" s="118" t="s">
        <v>2619</v>
      </c>
    </row>
    <row r="4386" spans="1:9" x14ac:dyDescent="0.2">
      <c r="A4386" s="117" t="s">
        <v>10044</v>
      </c>
      <c r="B4386" s="131" t="s">
        <v>10044</v>
      </c>
      <c r="C4386" s="117" t="s">
        <v>1622</v>
      </c>
      <c r="D4386" s="116" t="s">
        <v>10043</v>
      </c>
      <c r="E4386" s="116" t="s">
        <v>3116</v>
      </c>
      <c r="F4386" s="116" t="s">
        <v>2615</v>
      </c>
      <c r="G4386" s="115" t="s">
        <v>771</v>
      </c>
      <c r="H4386" s="118" t="s">
        <v>10045</v>
      </c>
      <c r="I4386" s="118" t="s">
        <v>2619</v>
      </c>
    </row>
    <row r="4387" spans="1:9" x14ac:dyDescent="0.2">
      <c r="A4387" s="117" t="s">
        <v>10047</v>
      </c>
      <c r="B4387" s="131" t="s">
        <v>10047</v>
      </c>
      <c r="C4387" s="117" t="s">
        <v>1622</v>
      </c>
      <c r="D4387" s="116" t="s">
        <v>10043</v>
      </c>
      <c r="E4387" s="116" t="s">
        <v>3116</v>
      </c>
      <c r="F4387" s="116" t="s">
        <v>2716</v>
      </c>
      <c r="G4387" s="115" t="s">
        <v>10046</v>
      </c>
      <c r="H4387" s="118" t="s">
        <v>10045</v>
      </c>
      <c r="I4387" s="118" t="s">
        <v>2619</v>
      </c>
    </row>
    <row r="4388" spans="1:9" x14ac:dyDescent="0.2">
      <c r="A4388" s="117" t="s">
        <v>5370</v>
      </c>
      <c r="B4388" s="131" t="s">
        <v>5370</v>
      </c>
      <c r="C4388" s="117" t="s">
        <v>1604</v>
      </c>
      <c r="D4388" s="116" t="s">
        <v>5363</v>
      </c>
      <c r="E4388" s="116" t="s">
        <v>2614</v>
      </c>
      <c r="F4388" s="116" t="s">
        <v>2653</v>
      </c>
      <c r="G4388" s="115" t="s">
        <v>5369</v>
      </c>
      <c r="H4388" s="118" t="s">
        <v>5371</v>
      </c>
      <c r="I4388" s="118" t="s">
        <v>2619</v>
      </c>
    </row>
    <row r="4389" spans="1:9" x14ac:dyDescent="0.2">
      <c r="A4389" s="117" t="s">
        <v>7743</v>
      </c>
      <c r="B4389" s="131" t="s">
        <v>7743</v>
      </c>
      <c r="C4389" s="117" t="s">
        <v>992</v>
      </c>
      <c r="D4389" s="116" t="s">
        <v>6091</v>
      </c>
      <c r="E4389" s="116" t="s">
        <v>3150</v>
      </c>
      <c r="F4389" s="116" t="s">
        <v>7741</v>
      </c>
      <c r="G4389" s="115" t="s">
        <v>7742</v>
      </c>
      <c r="H4389" s="118" t="s">
        <v>7744</v>
      </c>
      <c r="I4389" s="118" t="s">
        <v>2619</v>
      </c>
    </row>
    <row r="4390" spans="1:9" x14ac:dyDescent="0.2">
      <c r="A4390" s="117" t="s">
        <v>7572</v>
      </c>
      <c r="B4390" s="131" t="s">
        <v>7572</v>
      </c>
      <c r="C4390" s="117" t="s">
        <v>992</v>
      </c>
      <c r="D4390" s="116" t="s">
        <v>6091</v>
      </c>
      <c r="E4390" s="116" t="s">
        <v>3150</v>
      </c>
      <c r="F4390" s="116" t="s">
        <v>7570</v>
      </c>
      <c r="G4390" s="115" t="s">
        <v>7571</v>
      </c>
      <c r="H4390" s="118" t="s">
        <v>6554</v>
      </c>
      <c r="I4390" s="118" t="s">
        <v>2619</v>
      </c>
    </row>
    <row r="4391" spans="1:9" x14ac:dyDescent="0.2">
      <c r="A4391" s="117" t="s">
        <v>6553</v>
      </c>
      <c r="B4391" s="131" t="s">
        <v>6553</v>
      </c>
      <c r="C4391" s="117" t="s">
        <v>992</v>
      </c>
      <c r="D4391" s="116" t="s">
        <v>6091</v>
      </c>
      <c r="E4391" s="116" t="s">
        <v>3150</v>
      </c>
      <c r="F4391" s="116" t="s">
        <v>6551</v>
      </c>
      <c r="G4391" s="115" t="s">
        <v>6552</v>
      </c>
      <c r="H4391" s="118" t="s">
        <v>6554</v>
      </c>
      <c r="I4391" s="118" t="s">
        <v>2619</v>
      </c>
    </row>
    <row r="4392" spans="1:9" x14ac:dyDescent="0.2">
      <c r="A4392" s="117" t="s">
        <v>14355</v>
      </c>
      <c r="B4392" s="131" t="s">
        <v>14355</v>
      </c>
      <c r="C4392" s="117" t="s">
        <v>14398</v>
      </c>
      <c r="D4392" s="116" t="s">
        <v>14351</v>
      </c>
      <c r="E4392" s="116" t="s">
        <v>5643</v>
      </c>
      <c r="F4392" s="116" t="s">
        <v>2620</v>
      </c>
      <c r="G4392" s="115" t="s">
        <v>14354</v>
      </c>
      <c r="I4392" s="118" t="s">
        <v>2619</v>
      </c>
    </row>
    <row r="4393" spans="1:9" x14ac:dyDescent="0.2">
      <c r="A4393" s="117" t="s">
        <v>14360</v>
      </c>
      <c r="B4393" s="131" t="s">
        <v>14360</v>
      </c>
      <c r="C4393" s="117" t="s">
        <v>14399</v>
      </c>
      <c r="D4393" s="116" t="s">
        <v>14358</v>
      </c>
      <c r="E4393" s="116" t="s">
        <v>5643</v>
      </c>
      <c r="F4393" s="116" t="s">
        <v>2615</v>
      </c>
      <c r="G4393" s="115" t="s">
        <v>14359</v>
      </c>
      <c r="I4393" s="118" t="s">
        <v>2619</v>
      </c>
    </row>
    <row r="4394" spans="1:9" x14ac:dyDescent="0.2">
      <c r="A4394" s="117" t="s">
        <v>14362</v>
      </c>
      <c r="B4394" s="131" t="s">
        <v>14362</v>
      </c>
      <c r="C4394" s="117" t="s">
        <v>14399</v>
      </c>
      <c r="D4394" s="116" t="s">
        <v>14358</v>
      </c>
      <c r="E4394" s="116" t="s">
        <v>5643</v>
      </c>
      <c r="F4394" s="116" t="s">
        <v>2620</v>
      </c>
      <c r="G4394" s="115" t="s">
        <v>14361</v>
      </c>
      <c r="I4394" s="118" t="s">
        <v>2619</v>
      </c>
    </row>
    <row r="4395" spans="1:9" x14ac:dyDescent="0.2">
      <c r="A4395" s="117" t="s">
        <v>6446</v>
      </c>
      <c r="B4395" s="131" t="s">
        <v>6446</v>
      </c>
      <c r="C4395" s="117" t="s">
        <v>992</v>
      </c>
      <c r="D4395" s="116" t="s">
        <v>6091</v>
      </c>
      <c r="E4395" s="116" t="s">
        <v>3150</v>
      </c>
      <c r="F4395" s="116" t="s">
        <v>6444</v>
      </c>
      <c r="G4395" s="115" t="s">
        <v>6445</v>
      </c>
      <c r="H4395" s="118" t="s">
        <v>6097</v>
      </c>
      <c r="I4395" s="118" t="s">
        <v>2619</v>
      </c>
    </row>
    <row r="4396" spans="1:9" x14ac:dyDescent="0.2">
      <c r="A4396" s="117" t="s">
        <v>6212</v>
      </c>
      <c r="B4396" s="131" t="s">
        <v>6212</v>
      </c>
      <c r="C4396" s="117" t="s">
        <v>992</v>
      </c>
      <c r="D4396" s="116" t="s">
        <v>6091</v>
      </c>
      <c r="E4396" s="116" t="s">
        <v>3150</v>
      </c>
      <c r="F4396" s="116" t="s">
        <v>6210</v>
      </c>
      <c r="G4396" s="115" t="s">
        <v>6211</v>
      </c>
      <c r="H4396" s="118" t="s">
        <v>6213</v>
      </c>
      <c r="I4396" s="118" t="s">
        <v>2619</v>
      </c>
    </row>
    <row r="4397" spans="1:9" x14ac:dyDescent="0.2">
      <c r="A4397" s="117" t="s">
        <v>6206</v>
      </c>
      <c r="B4397" s="131" t="s">
        <v>6206</v>
      </c>
      <c r="C4397" s="117" t="s">
        <v>992</v>
      </c>
      <c r="D4397" s="116" t="s">
        <v>6091</v>
      </c>
      <c r="E4397" s="116" t="s">
        <v>3150</v>
      </c>
      <c r="F4397" s="116" t="s">
        <v>6204</v>
      </c>
      <c r="G4397" s="115" t="s">
        <v>6205</v>
      </c>
      <c r="H4397" s="118" t="s">
        <v>6097</v>
      </c>
      <c r="I4397" s="118" t="s">
        <v>2619</v>
      </c>
    </row>
    <row r="4398" spans="1:9" x14ac:dyDescent="0.2">
      <c r="A4398" s="117" t="s">
        <v>5401</v>
      </c>
      <c r="B4398" s="131" t="s">
        <v>5401</v>
      </c>
      <c r="C4398" s="117" t="s">
        <v>1624</v>
      </c>
      <c r="D4398" s="116" t="s">
        <v>5381</v>
      </c>
      <c r="E4398" s="116" t="s">
        <v>2660</v>
      </c>
      <c r="F4398" s="116" t="s">
        <v>2708</v>
      </c>
      <c r="G4398" s="115" t="s">
        <v>5400</v>
      </c>
      <c r="H4398" s="118" t="s">
        <v>5383</v>
      </c>
      <c r="I4398" s="118" t="s">
        <v>2619</v>
      </c>
    </row>
    <row r="4399" spans="1:9" x14ac:dyDescent="0.2">
      <c r="A4399" s="117" t="s">
        <v>5399</v>
      </c>
      <c r="B4399" s="131" t="s">
        <v>5399</v>
      </c>
      <c r="C4399" s="117" t="s">
        <v>1624</v>
      </c>
      <c r="D4399" s="116" t="s">
        <v>5381</v>
      </c>
      <c r="E4399" s="116" t="s">
        <v>2660</v>
      </c>
      <c r="F4399" s="116" t="s">
        <v>3022</v>
      </c>
      <c r="G4399" s="115" t="s">
        <v>5398</v>
      </c>
      <c r="I4399" s="118" t="s">
        <v>2619</v>
      </c>
    </row>
    <row r="4400" spans="1:9" x14ac:dyDescent="0.2">
      <c r="A4400" s="117" t="s">
        <v>5385</v>
      </c>
      <c r="B4400" s="131" t="s">
        <v>5385</v>
      </c>
      <c r="C4400" s="117" t="s">
        <v>1624</v>
      </c>
      <c r="D4400" s="116" t="s">
        <v>5381</v>
      </c>
      <c r="E4400" s="116" t="s">
        <v>2660</v>
      </c>
      <c r="F4400" s="116" t="s">
        <v>2620</v>
      </c>
      <c r="G4400" s="115" t="s">
        <v>5384</v>
      </c>
      <c r="H4400" s="118" t="s">
        <v>5383</v>
      </c>
      <c r="I4400" s="118" t="s">
        <v>2619</v>
      </c>
    </row>
    <row r="4401" spans="1:9" x14ac:dyDescent="0.2">
      <c r="A4401" s="117" t="s">
        <v>5387</v>
      </c>
      <c r="B4401" s="131" t="s">
        <v>5387</v>
      </c>
      <c r="C4401" s="117" t="s">
        <v>1624</v>
      </c>
      <c r="D4401" s="116" t="s">
        <v>5381</v>
      </c>
      <c r="E4401" s="116" t="s">
        <v>2660</v>
      </c>
      <c r="F4401" s="116" t="s">
        <v>2694</v>
      </c>
      <c r="G4401" s="115" t="s">
        <v>5386</v>
      </c>
      <c r="H4401" s="118" t="s">
        <v>5383</v>
      </c>
      <c r="I4401" s="118" t="s">
        <v>2619</v>
      </c>
    </row>
    <row r="4402" spans="1:9" x14ac:dyDescent="0.2">
      <c r="A4402" s="117" t="s">
        <v>5382</v>
      </c>
      <c r="B4402" s="131" t="s">
        <v>5382</v>
      </c>
      <c r="C4402" s="117" t="s">
        <v>1624</v>
      </c>
      <c r="D4402" s="116" t="s">
        <v>5381</v>
      </c>
      <c r="E4402" s="116" t="s">
        <v>2660</v>
      </c>
      <c r="F4402" s="116" t="s">
        <v>2615</v>
      </c>
      <c r="G4402" s="115" t="s">
        <v>773</v>
      </c>
      <c r="H4402" s="118" t="s">
        <v>5383</v>
      </c>
      <c r="I4402" s="118" t="s">
        <v>2619</v>
      </c>
    </row>
    <row r="4403" spans="1:9" x14ac:dyDescent="0.2">
      <c r="A4403" s="117" t="s">
        <v>9081</v>
      </c>
      <c r="B4403" s="131" t="s">
        <v>9081</v>
      </c>
      <c r="C4403" s="117" t="s">
        <v>1199</v>
      </c>
      <c r="D4403" s="116" t="s">
        <v>9031</v>
      </c>
      <c r="E4403" s="116" t="s">
        <v>2614</v>
      </c>
      <c r="F4403" s="116" t="s">
        <v>2680</v>
      </c>
      <c r="G4403" s="115" t="s">
        <v>9080</v>
      </c>
      <c r="H4403" s="118" t="s">
        <v>9033</v>
      </c>
      <c r="I4403" s="118" t="s">
        <v>2619</v>
      </c>
    </row>
    <row r="4404" spans="1:9" x14ac:dyDescent="0.2">
      <c r="A4404" s="117" t="s">
        <v>3727</v>
      </c>
      <c r="B4404" s="131" t="s">
        <v>3727</v>
      </c>
      <c r="C4404" s="117" t="s">
        <v>1056</v>
      </c>
      <c r="D4404" s="116" t="s">
        <v>3720</v>
      </c>
      <c r="E4404" s="116" t="s">
        <v>3415</v>
      </c>
      <c r="F4404" s="116" t="s">
        <v>2653</v>
      </c>
      <c r="G4404" s="115" t="s">
        <v>3726</v>
      </c>
      <c r="H4404" s="118" t="s">
        <v>3728</v>
      </c>
      <c r="I4404" s="118" t="s">
        <v>2619</v>
      </c>
    </row>
    <row r="4405" spans="1:9" x14ac:dyDescent="0.2">
      <c r="A4405" s="117" t="s">
        <v>9698</v>
      </c>
      <c r="B4405" s="131" t="s">
        <v>9698</v>
      </c>
      <c r="C4405" s="117" t="s">
        <v>1625</v>
      </c>
      <c r="D4405" s="116" t="s">
        <v>9697</v>
      </c>
      <c r="E4405" s="116" t="s">
        <v>2614</v>
      </c>
      <c r="F4405" s="116" t="s">
        <v>2615</v>
      </c>
      <c r="G4405" s="115" t="s">
        <v>774</v>
      </c>
      <c r="H4405" s="118" t="s">
        <v>9699</v>
      </c>
      <c r="I4405" s="118" t="s">
        <v>2619</v>
      </c>
    </row>
    <row r="4406" spans="1:9" x14ac:dyDescent="0.2">
      <c r="A4406" s="117" t="s">
        <v>9705</v>
      </c>
      <c r="B4406" s="131" t="s">
        <v>9705</v>
      </c>
      <c r="C4406" s="117" t="s">
        <v>1625</v>
      </c>
      <c r="D4406" s="116" t="s">
        <v>9697</v>
      </c>
      <c r="E4406" s="116" t="s">
        <v>2614</v>
      </c>
      <c r="F4406" s="116" t="s">
        <v>2653</v>
      </c>
      <c r="G4406" s="115" t="s">
        <v>9704</v>
      </c>
      <c r="H4406" s="118" t="s">
        <v>9699</v>
      </c>
      <c r="I4406" s="118" t="s">
        <v>2619</v>
      </c>
    </row>
    <row r="4407" spans="1:9" x14ac:dyDescent="0.2">
      <c r="A4407" s="117" t="s">
        <v>9703</v>
      </c>
      <c r="B4407" s="131" t="s">
        <v>9703</v>
      </c>
      <c r="C4407" s="117" t="s">
        <v>1625</v>
      </c>
      <c r="D4407" s="116" t="s">
        <v>9697</v>
      </c>
      <c r="E4407" s="116" t="s">
        <v>2614</v>
      </c>
      <c r="F4407" s="116" t="s">
        <v>2638</v>
      </c>
      <c r="G4407" s="115" t="s">
        <v>9702</v>
      </c>
      <c r="H4407" s="118" t="s">
        <v>9699</v>
      </c>
      <c r="I4407" s="118" t="s">
        <v>2619</v>
      </c>
    </row>
    <row r="4408" spans="1:9" x14ac:dyDescent="0.2">
      <c r="A4408" s="117" t="s">
        <v>9701</v>
      </c>
      <c r="B4408" s="131" t="s">
        <v>9701</v>
      </c>
      <c r="C4408" s="117" t="s">
        <v>1625</v>
      </c>
      <c r="D4408" s="116" t="s">
        <v>9697</v>
      </c>
      <c r="E4408" s="116" t="s">
        <v>2614</v>
      </c>
      <c r="F4408" s="116" t="s">
        <v>2620</v>
      </c>
      <c r="G4408" s="115" t="s">
        <v>9700</v>
      </c>
      <c r="H4408" s="118" t="s">
        <v>9699</v>
      </c>
      <c r="I4408" s="118" t="s">
        <v>2619</v>
      </c>
    </row>
    <row r="4409" spans="1:9" x14ac:dyDescent="0.2">
      <c r="A4409" s="117" t="s">
        <v>12798</v>
      </c>
      <c r="B4409" s="131" t="s">
        <v>12798</v>
      </c>
      <c r="C4409" s="117" t="s">
        <v>1433</v>
      </c>
      <c r="D4409" s="116" t="s">
        <v>12740</v>
      </c>
      <c r="E4409" s="116" t="s">
        <v>3150</v>
      </c>
      <c r="F4409" s="116" t="s">
        <v>12796</v>
      </c>
      <c r="G4409" s="115" t="s">
        <v>12797</v>
      </c>
      <c r="H4409" s="118" t="s">
        <v>12742</v>
      </c>
      <c r="I4409" s="118" t="s">
        <v>2619</v>
      </c>
    </row>
    <row r="4410" spans="1:9" x14ac:dyDescent="0.2">
      <c r="A4410" s="117" t="s">
        <v>14281</v>
      </c>
      <c r="B4410" s="131" t="s">
        <v>14281</v>
      </c>
      <c r="C4410" s="117" t="s">
        <v>1626</v>
      </c>
      <c r="D4410" s="116" t="s">
        <v>14280</v>
      </c>
      <c r="E4410" s="116" t="s">
        <v>2614</v>
      </c>
      <c r="F4410" s="116" t="s">
        <v>2615</v>
      </c>
      <c r="G4410" s="115" t="s">
        <v>775</v>
      </c>
      <c r="H4410" s="118" t="s">
        <v>14282</v>
      </c>
      <c r="I4410" s="118" t="s">
        <v>2619</v>
      </c>
    </row>
    <row r="4411" spans="1:9" x14ac:dyDescent="0.2">
      <c r="A4411" s="117" t="s">
        <v>12241</v>
      </c>
      <c r="B4411" s="131" t="s">
        <v>12241</v>
      </c>
      <c r="C4411" s="117" t="s">
        <v>1305</v>
      </c>
      <c r="D4411" s="116" t="s">
        <v>12226</v>
      </c>
      <c r="E4411" s="116" t="s">
        <v>3116</v>
      </c>
      <c r="F4411" s="116" t="s">
        <v>2669</v>
      </c>
      <c r="G4411" s="115" t="s">
        <v>12240</v>
      </c>
      <c r="H4411" s="118" t="s">
        <v>12228</v>
      </c>
      <c r="I4411" s="118" t="s">
        <v>2619</v>
      </c>
    </row>
    <row r="4412" spans="1:9" x14ac:dyDescent="0.2">
      <c r="A4412" s="117" t="s">
        <v>12431</v>
      </c>
      <c r="B4412" s="131" t="s">
        <v>12431</v>
      </c>
      <c r="C4412" s="117" t="s">
        <v>1627</v>
      </c>
      <c r="D4412" s="116" t="s">
        <v>12430</v>
      </c>
      <c r="E4412" s="116" t="s">
        <v>2614</v>
      </c>
      <c r="F4412" s="116" t="s">
        <v>2615</v>
      </c>
      <c r="G4412" s="115" t="s">
        <v>776</v>
      </c>
      <c r="I4412" s="118" t="s">
        <v>2619</v>
      </c>
    </row>
    <row r="4413" spans="1:9" x14ac:dyDescent="0.2">
      <c r="A4413" s="117" t="s">
        <v>12438</v>
      </c>
      <c r="B4413" s="131" t="s">
        <v>12438</v>
      </c>
      <c r="C4413" s="117" t="s">
        <v>1627</v>
      </c>
      <c r="D4413" s="116" t="s">
        <v>12430</v>
      </c>
      <c r="E4413" s="116" t="s">
        <v>2614</v>
      </c>
      <c r="F4413" s="116" t="s">
        <v>2716</v>
      </c>
      <c r="G4413" s="115" t="s">
        <v>12437</v>
      </c>
      <c r="H4413" s="118" t="s">
        <v>12434</v>
      </c>
      <c r="I4413" s="118" t="s">
        <v>2619</v>
      </c>
    </row>
    <row r="4414" spans="1:9" x14ac:dyDescent="0.2">
      <c r="A4414" s="117" t="s">
        <v>12433</v>
      </c>
      <c r="B4414" s="131" t="s">
        <v>12433</v>
      </c>
      <c r="C4414" s="117" t="s">
        <v>1627</v>
      </c>
      <c r="D4414" s="116" t="s">
        <v>12430</v>
      </c>
      <c r="E4414" s="116" t="s">
        <v>2614</v>
      </c>
      <c r="F4414" s="116" t="s">
        <v>2620</v>
      </c>
      <c r="G4414" s="115" t="s">
        <v>12432</v>
      </c>
      <c r="H4414" s="118" t="s">
        <v>12434</v>
      </c>
      <c r="I4414" s="118" t="s">
        <v>2619</v>
      </c>
    </row>
    <row r="4415" spans="1:9" x14ac:dyDescent="0.2">
      <c r="A4415" s="117" t="s">
        <v>12436</v>
      </c>
      <c r="B4415" s="131" t="s">
        <v>12436</v>
      </c>
      <c r="C4415" s="117" t="s">
        <v>1627</v>
      </c>
      <c r="D4415" s="116" t="s">
        <v>12430</v>
      </c>
      <c r="E4415" s="116" t="s">
        <v>2614</v>
      </c>
      <c r="F4415" s="116" t="s">
        <v>2638</v>
      </c>
      <c r="G4415" s="115" t="s">
        <v>12435</v>
      </c>
      <c r="H4415" s="118" t="s">
        <v>12434</v>
      </c>
      <c r="I4415" s="118" t="s">
        <v>2619</v>
      </c>
    </row>
    <row r="4416" spans="1:9" x14ac:dyDescent="0.2">
      <c r="A4416" s="117" t="s">
        <v>2989</v>
      </c>
      <c r="B4416" s="131" t="s">
        <v>2989</v>
      </c>
      <c r="C4416" s="117" t="s">
        <v>1628</v>
      </c>
      <c r="D4416" s="116" t="s">
        <v>2985</v>
      </c>
      <c r="E4416" s="116" t="s">
        <v>2614</v>
      </c>
      <c r="F4416" s="116" t="s">
        <v>2620</v>
      </c>
      <c r="G4416" s="115" t="s">
        <v>2988</v>
      </c>
      <c r="H4416" s="118" t="s">
        <v>2987</v>
      </c>
      <c r="I4416" s="118" t="s">
        <v>2619</v>
      </c>
    </row>
    <row r="4417" spans="1:9" x14ac:dyDescent="0.2">
      <c r="A4417" s="117" t="s">
        <v>2986</v>
      </c>
      <c r="B4417" s="131" t="s">
        <v>2986</v>
      </c>
      <c r="C4417" s="117" t="s">
        <v>1628</v>
      </c>
      <c r="D4417" s="116" t="s">
        <v>2985</v>
      </c>
      <c r="E4417" s="116" t="s">
        <v>2614</v>
      </c>
      <c r="F4417" s="116" t="s">
        <v>2615</v>
      </c>
      <c r="G4417" s="115" t="s">
        <v>777</v>
      </c>
      <c r="H4417" s="118" t="s">
        <v>2987</v>
      </c>
      <c r="I4417" s="118" t="s">
        <v>2619</v>
      </c>
    </row>
    <row r="4418" spans="1:9" x14ac:dyDescent="0.2">
      <c r="A4418" s="117" t="s">
        <v>2991</v>
      </c>
      <c r="B4418" s="131" t="s">
        <v>2991</v>
      </c>
      <c r="C4418" s="117" t="s">
        <v>1628</v>
      </c>
      <c r="D4418" s="116" t="s">
        <v>2985</v>
      </c>
      <c r="E4418" s="116" t="s">
        <v>2614</v>
      </c>
      <c r="F4418" s="116" t="s">
        <v>2644</v>
      </c>
      <c r="G4418" s="115" t="s">
        <v>2990</v>
      </c>
      <c r="H4418" s="118" t="s">
        <v>2987</v>
      </c>
      <c r="I4418" s="118" t="s">
        <v>2619</v>
      </c>
    </row>
    <row r="4419" spans="1:9" x14ac:dyDescent="0.2">
      <c r="A4419" s="117" t="s">
        <v>2993</v>
      </c>
      <c r="B4419" s="131" t="s">
        <v>2993</v>
      </c>
      <c r="C4419" s="117" t="s">
        <v>1628</v>
      </c>
      <c r="D4419" s="116" t="s">
        <v>2985</v>
      </c>
      <c r="E4419" s="116" t="s">
        <v>2614</v>
      </c>
      <c r="F4419" s="116" t="s">
        <v>2674</v>
      </c>
      <c r="G4419" s="115" t="s">
        <v>2992</v>
      </c>
      <c r="H4419" s="118" t="s">
        <v>2987</v>
      </c>
      <c r="I4419" s="118" t="s">
        <v>2619</v>
      </c>
    </row>
    <row r="4420" spans="1:9" x14ac:dyDescent="0.2">
      <c r="A4420" s="117" t="s">
        <v>7490</v>
      </c>
      <c r="B4420" s="131" t="s">
        <v>7490</v>
      </c>
      <c r="C4420" s="117" t="s">
        <v>992</v>
      </c>
      <c r="D4420" s="116" t="s">
        <v>6091</v>
      </c>
      <c r="E4420" s="116" t="s">
        <v>3150</v>
      </c>
      <c r="F4420" s="116" t="s">
        <v>7488</v>
      </c>
      <c r="G4420" s="115" t="s">
        <v>7489</v>
      </c>
      <c r="H4420" s="118" t="s">
        <v>6097</v>
      </c>
      <c r="I4420" s="118" t="s">
        <v>2619</v>
      </c>
    </row>
    <row r="4421" spans="1:9" x14ac:dyDescent="0.2">
      <c r="A4421" s="117" t="s">
        <v>3960</v>
      </c>
      <c r="B4421" s="131" t="s">
        <v>3960</v>
      </c>
      <c r="C4421" s="117" t="s">
        <v>1607</v>
      </c>
      <c r="D4421" s="116" t="s">
        <v>3938</v>
      </c>
      <c r="E4421" s="116" t="s">
        <v>3091</v>
      </c>
      <c r="F4421" s="116" t="s">
        <v>2686</v>
      </c>
      <c r="G4421" s="115" t="s">
        <v>3959</v>
      </c>
      <c r="H4421" s="118" t="s">
        <v>3940</v>
      </c>
      <c r="I4421" s="118" t="s">
        <v>2619</v>
      </c>
    </row>
    <row r="4422" spans="1:9" x14ac:dyDescent="0.2">
      <c r="A4422" s="117" t="s">
        <v>8005</v>
      </c>
      <c r="B4422" s="131" t="s">
        <v>8005</v>
      </c>
      <c r="C4422" s="117" t="s">
        <v>992</v>
      </c>
      <c r="D4422" s="116" t="s">
        <v>6091</v>
      </c>
      <c r="E4422" s="116" t="s">
        <v>3150</v>
      </c>
      <c r="F4422" s="116" t="s">
        <v>8003</v>
      </c>
      <c r="G4422" s="115" t="s">
        <v>8004</v>
      </c>
      <c r="H4422" s="118" t="s">
        <v>6097</v>
      </c>
      <c r="I4422" s="118" t="s">
        <v>2619</v>
      </c>
    </row>
    <row r="4423" spans="1:9" x14ac:dyDescent="0.2">
      <c r="A4423" s="117" t="s">
        <v>12012</v>
      </c>
      <c r="B4423" s="131" t="s">
        <v>12012</v>
      </c>
      <c r="C4423" s="117" t="s">
        <v>1629</v>
      </c>
      <c r="D4423" s="116" t="s">
        <v>12011</v>
      </c>
      <c r="E4423" s="116" t="s">
        <v>2614</v>
      </c>
      <c r="F4423" s="116" t="s">
        <v>2615</v>
      </c>
      <c r="G4423" s="115" t="s">
        <v>778</v>
      </c>
      <c r="H4423" s="118" t="s">
        <v>12013</v>
      </c>
      <c r="I4423" s="118" t="s">
        <v>2619</v>
      </c>
    </row>
    <row r="4424" spans="1:9" x14ac:dyDescent="0.2">
      <c r="A4424" s="117" t="s">
        <v>12015</v>
      </c>
      <c r="B4424" s="131" t="s">
        <v>12015</v>
      </c>
      <c r="C4424" s="117" t="s">
        <v>1629</v>
      </c>
      <c r="D4424" s="116" t="s">
        <v>12011</v>
      </c>
      <c r="E4424" s="116" t="s">
        <v>2614</v>
      </c>
      <c r="F4424" s="116" t="s">
        <v>2623</v>
      </c>
      <c r="G4424" s="115" t="s">
        <v>12014</v>
      </c>
      <c r="H4424" s="118" t="s">
        <v>12013</v>
      </c>
      <c r="I4424" s="118" t="s">
        <v>2619</v>
      </c>
    </row>
    <row r="4425" spans="1:9" x14ac:dyDescent="0.2">
      <c r="A4425" s="117" t="s">
        <v>12422</v>
      </c>
      <c r="B4425" s="131" t="s">
        <v>12422</v>
      </c>
      <c r="C4425" s="117" t="s">
        <v>1684</v>
      </c>
      <c r="D4425" s="116" t="s">
        <v>12393</v>
      </c>
      <c r="E4425" s="116" t="s">
        <v>2614</v>
      </c>
      <c r="F4425" s="116" t="s">
        <v>2674</v>
      </c>
      <c r="G4425" s="115" t="s">
        <v>12421</v>
      </c>
      <c r="H4425" s="118" t="s">
        <v>12423</v>
      </c>
      <c r="I4425" s="118" t="s">
        <v>2619</v>
      </c>
    </row>
    <row r="4426" spans="1:9" x14ac:dyDescent="0.2">
      <c r="A4426" s="117" t="s">
        <v>13889</v>
      </c>
      <c r="B4426" s="131" t="s">
        <v>13889</v>
      </c>
      <c r="C4426" s="117" t="s">
        <v>1024</v>
      </c>
      <c r="D4426" s="116" t="s">
        <v>13858</v>
      </c>
      <c r="E4426" s="116" t="s">
        <v>2913</v>
      </c>
      <c r="F4426" s="116" t="s">
        <v>4086</v>
      </c>
      <c r="G4426" s="115" t="s">
        <v>13888</v>
      </c>
      <c r="I4426" s="118" t="s">
        <v>2619</v>
      </c>
    </row>
    <row r="4427" spans="1:9" x14ac:dyDescent="0.2">
      <c r="A4427" s="117" t="s">
        <v>11462</v>
      </c>
      <c r="B4427" s="131" t="s">
        <v>11462</v>
      </c>
      <c r="C4427" s="117" t="s">
        <v>14388</v>
      </c>
      <c r="D4427" s="116" t="s">
        <v>11455</v>
      </c>
      <c r="E4427" s="116" t="s">
        <v>3056</v>
      </c>
      <c r="F4427" s="116" t="s">
        <v>3159</v>
      </c>
      <c r="G4427" s="115" t="s">
        <v>11461</v>
      </c>
      <c r="H4427" s="118" t="s">
        <v>11458</v>
      </c>
      <c r="I4427" s="118" t="s">
        <v>2619</v>
      </c>
    </row>
    <row r="4428" spans="1:9" x14ac:dyDescent="0.2">
      <c r="A4428" s="117" t="s">
        <v>5351</v>
      </c>
      <c r="B4428" s="131" t="s">
        <v>5351</v>
      </c>
      <c r="C4428" s="117" t="s">
        <v>976</v>
      </c>
      <c r="D4428" s="116" t="s">
        <v>5318</v>
      </c>
      <c r="E4428" s="116" t="s">
        <v>2614</v>
      </c>
      <c r="F4428" s="116" t="s">
        <v>3196</v>
      </c>
      <c r="G4428" s="115" t="s">
        <v>5350</v>
      </c>
      <c r="H4428" s="118" t="s">
        <v>5323</v>
      </c>
      <c r="I4428" s="118" t="s">
        <v>2619</v>
      </c>
    </row>
    <row r="4429" spans="1:9" x14ac:dyDescent="0.2">
      <c r="A4429" s="117" t="s">
        <v>4613</v>
      </c>
      <c r="B4429" s="131" t="s">
        <v>4613</v>
      </c>
      <c r="C4429" s="117" t="s">
        <v>1002</v>
      </c>
      <c r="D4429" s="116" t="s">
        <v>4605</v>
      </c>
      <c r="E4429" s="116" t="s">
        <v>3415</v>
      </c>
      <c r="F4429" s="116" t="s">
        <v>2666</v>
      </c>
      <c r="G4429" s="115" t="s">
        <v>4612</v>
      </c>
      <c r="H4429" s="118" t="s">
        <v>4609</v>
      </c>
      <c r="I4429" s="118" t="s">
        <v>2619</v>
      </c>
    </row>
    <row r="4430" spans="1:9" x14ac:dyDescent="0.2">
      <c r="A4430" s="117" t="s">
        <v>8020</v>
      </c>
      <c r="B4430" s="131" t="s">
        <v>8020</v>
      </c>
      <c r="C4430" s="117" t="s">
        <v>992</v>
      </c>
      <c r="D4430" s="116" t="s">
        <v>6091</v>
      </c>
      <c r="E4430" s="116" t="s">
        <v>3150</v>
      </c>
      <c r="F4430" s="116" t="s">
        <v>8018</v>
      </c>
      <c r="G4430" s="115" t="s">
        <v>8019</v>
      </c>
      <c r="H4430" s="118" t="s">
        <v>6097</v>
      </c>
      <c r="I4430" s="118" t="s">
        <v>2619</v>
      </c>
    </row>
    <row r="4431" spans="1:9" x14ac:dyDescent="0.2">
      <c r="A4431" s="117" t="s">
        <v>5155</v>
      </c>
      <c r="B4431" s="131" t="s">
        <v>5155</v>
      </c>
      <c r="C4431" s="117" t="s">
        <v>1001</v>
      </c>
      <c r="D4431" s="116" t="s">
        <v>5147</v>
      </c>
      <c r="E4431" s="116" t="s">
        <v>4349</v>
      </c>
      <c r="F4431" s="116" t="s">
        <v>2663</v>
      </c>
      <c r="G4431" s="115" t="s">
        <v>5154</v>
      </c>
      <c r="H4431" s="118" t="s">
        <v>5149</v>
      </c>
      <c r="I4431" s="118" t="s">
        <v>2619</v>
      </c>
    </row>
    <row r="4432" spans="1:9" x14ac:dyDescent="0.2">
      <c r="A4432" s="117" t="s">
        <v>9405</v>
      </c>
      <c r="B4432" s="131" t="s">
        <v>9405</v>
      </c>
      <c r="C4432" s="117" t="s">
        <v>1631</v>
      </c>
      <c r="D4432" s="116" t="s">
        <v>9401</v>
      </c>
      <c r="E4432" s="116" t="s">
        <v>3415</v>
      </c>
      <c r="F4432" s="116" t="s">
        <v>2716</v>
      </c>
      <c r="G4432" s="115" t="s">
        <v>9404</v>
      </c>
      <c r="H4432" s="118" t="s">
        <v>9403</v>
      </c>
      <c r="I4432" s="118" t="s">
        <v>2619</v>
      </c>
    </row>
    <row r="4433" spans="1:9" x14ac:dyDescent="0.2">
      <c r="A4433" s="117" t="s">
        <v>9415</v>
      </c>
      <c r="B4433" s="131" t="s">
        <v>9415</v>
      </c>
      <c r="C4433" s="117" t="s">
        <v>1630</v>
      </c>
      <c r="D4433" s="116" t="s">
        <v>9411</v>
      </c>
      <c r="E4433" s="116" t="s">
        <v>3091</v>
      </c>
      <c r="F4433" s="116" t="s">
        <v>2620</v>
      </c>
      <c r="G4433" s="115" t="s">
        <v>9414</v>
      </c>
      <c r="H4433" s="118" t="s">
        <v>9413</v>
      </c>
      <c r="I4433" s="118" t="s">
        <v>2619</v>
      </c>
    </row>
    <row r="4434" spans="1:9" x14ac:dyDescent="0.2">
      <c r="A4434" s="117" t="s">
        <v>9412</v>
      </c>
      <c r="B4434" s="131" t="s">
        <v>9412</v>
      </c>
      <c r="C4434" s="117" t="s">
        <v>1630</v>
      </c>
      <c r="D4434" s="116" t="s">
        <v>9411</v>
      </c>
      <c r="E4434" s="116" t="s">
        <v>3091</v>
      </c>
      <c r="F4434" s="116" t="s">
        <v>2615</v>
      </c>
      <c r="G4434" s="115" t="s">
        <v>779</v>
      </c>
      <c r="H4434" s="118" t="s">
        <v>9413</v>
      </c>
      <c r="I4434" s="118" t="s">
        <v>2619</v>
      </c>
    </row>
    <row r="4435" spans="1:9" x14ac:dyDescent="0.2">
      <c r="A4435" s="117" t="s">
        <v>9402</v>
      </c>
      <c r="B4435" s="131" t="s">
        <v>9402</v>
      </c>
      <c r="C4435" s="117" t="s">
        <v>1631</v>
      </c>
      <c r="D4435" s="116" t="s">
        <v>9401</v>
      </c>
      <c r="E4435" s="116" t="s">
        <v>3415</v>
      </c>
      <c r="F4435" s="116" t="s">
        <v>2615</v>
      </c>
      <c r="G4435" s="115" t="s">
        <v>780</v>
      </c>
      <c r="H4435" s="118" t="s">
        <v>9403</v>
      </c>
      <c r="I4435" s="118" t="s">
        <v>2619</v>
      </c>
    </row>
    <row r="4436" spans="1:9" x14ac:dyDescent="0.2">
      <c r="A4436" s="117" t="s">
        <v>11070</v>
      </c>
      <c r="B4436" s="131" t="s">
        <v>11070</v>
      </c>
      <c r="C4436" s="117" t="s">
        <v>1154</v>
      </c>
      <c r="D4436" s="116" t="s">
        <v>11066</v>
      </c>
      <c r="E4436" s="116" t="s">
        <v>3415</v>
      </c>
      <c r="F4436" s="116" t="s">
        <v>2694</v>
      </c>
      <c r="G4436" s="115" t="s">
        <v>11069</v>
      </c>
      <c r="H4436" s="118" t="s">
        <v>11068</v>
      </c>
      <c r="I4436" s="118" t="s">
        <v>2619</v>
      </c>
    </row>
    <row r="4437" spans="1:9" x14ac:dyDescent="0.2">
      <c r="A4437" s="117" t="s">
        <v>5571</v>
      </c>
      <c r="B4437" s="131" t="s">
        <v>5571</v>
      </c>
      <c r="C4437" s="117" t="s">
        <v>1632</v>
      </c>
      <c r="D4437" s="116" t="s">
        <v>5570</v>
      </c>
      <c r="E4437" s="116" t="s">
        <v>2614</v>
      </c>
      <c r="F4437" s="116" t="s">
        <v>2615</v>
      </c>
      <c r="G4437" s="115" t="s">
        <v>781</v>
      </c>
      <c r="I4437" s="118" t="s">
        <v>2619</v>
      </c>
    </row>
    <row r="4438" spans="1:9" x14ac:dyDescent="0.2">
      <c r="A4438" s="117" t="s">
        <v>5578</v>
      </c>
      <c r="B4438" s="131" t="s">
        <v>5578</v>
      </c>
      <c r="C4438" s="117" t="s">
        <v>1632</v>
      </c>
      <c r="D4438" s="116" t="s">
        <v>5570</v>
      </c>
      <c r="E4438" s="116" t="s">
        <v>2614</v>
      </c>
      <c r="F4438" s="116" t="s">
        <v>2716</v>
      </c>
      <c r="G4438" s="115" t="s">
        <v>5577</v>
      </c>
      <c r="H4438" s="118" t="s">
        <v>5574</v>
      </c>
      <c r="I4438" s="118" t="s">
        <v>2619</v>
      </c>
    </row>
    <row r="4439" spans="1:9" x14ac:dyDescent="0.2">
      <c r="A4439" s="117" t="s">
        <v>5573</v>
      </c>
      <c r="B4439" s="131" t="s">
        <v>5573</v>
      </c>
      <c r="C4439" s="117" t="s">
        <v>1632</v>
      </c>
      <c r="D4439" s="116" t="s">
        <v>5570</v>
      </c>
      <c r="E4439" s="116" t="s">
        <v>2614</v>
      </c>
      <c r="F4439" s="116" t="s">
        <v>2620</v>
      </c>
      <c r="G4439" s="115" t="s">
        <v>5572</v>
      </c>
      <c r="H4439" s="118" t="s">
        <v>5574</v>
      </c>
      <c r="I4439" s="118" t="s">
        <v>2619</v>
      </c>
    </row>
    <row r="4440" spans="1:9" x14ac:dyDescent="0.2">
      <c r="A4440" s="117" t="s">
        <v>5576</v>
      </c>
      <c r="B4440" s="131" t="s">
        <v>5576</v>
      </c>
      <c r="C4440" s="117" t="s">
        <v>1632</v>
      </c>
      <c r="D4440" s="116" t="s">
        <v>5570</v>
      </c>
      <c r="E4440" s="116" t="s">
        <v>2614</v>
      </c>
      <c r="F4440" s="116" t="s">
        <v>2638</v>
      </c>
      <c r="G4440" s="115" t="s">
        <v>5575</v>
      </c>
      <c r="H4440" s="118" t="s">
        <v>5574</v>
      </c>
      <c r="I4440" s="118" t="s">
        <v>2619</v>
      </c>
    </row>
    <row r="4441" spans="1:9" x14ac:dyDescent="0.2">
      <c r="A4441" s="117" t="s">
        <v>11383</v>
      </c>
      <c r="B4441" s="131" t="s">
        <v>11383</v>
      </c>
      <c r="C4441" s="117" t="s">
        <v>1518</v>
      </c>
      <c r="D4441" s="116" t="s">
        <v>11365</v>
      </c>
      <c r="E4441" s="116" t="s">
        <v>2614</v>
      </c>
      <c r="F4441" s="116" t="s">
        <v>2653</v>
      </c>
      <c r="G4441" s="115" t="s">
        <v>11382</v>
      </c>
      <c r="H4441" s="118" t="s">
        <v>11367</v>
      </c>
      <c r="I4441" s="118" t="s">
        <v>2619</v>
      </c>
    </row>
    <row r="4442" spans="1:9" x14ac:dyDescent="0.2">
      <c r="A4442" s="117" t="s">
        <v>4671</v>
      </c>
      <c r="B4442" s="131" t="s">
        <v>4671</v>
      </c>
      <c r="C4442" s="117" t="s">
        <v>1227</v>
      </c>
      <c r="D4442" s="116" t="s">
        <v>4667</v>
      </c>
      <c r="E4442" s="116" t="s">
        <v>3415</v>
      </c>
      <c r="F4442" s="116" t="s">
        <v>2666</v>
      </c>
      <c r="G4442" s="115" t="s">
        <v>4670</v>
      </c>
      <c r="H4442" s="118" t="s">
        <v>4669</v>
      </c>
      <c r="I4442" s="118" t="s">
        <v>2619</v>
      </c>
    </row>
    <row r="4443" spans="1:9" x14ac:dyDescent="0.2">
      <c r="A4443" s="117" t="s">
        <v>2712</v>
      </c>
      <c r="B4443" s="131" t="s">
        <v>2712</v>
      </c>
      <c r="C4443" s="117" t="s">
        <v>1633</v>
      </c>
      <c r="D4443" s="116" t="s">
        <v>2711</v>
      </c>
      <c r="E4443" s="116" t="s">
        <v>2614</v>
      </c>
      <c r="F4443" s="116" t="s">
        <v>2615</v>
      </c>
      <c r="G4443" s="115" t="s">
        <v>782</v>
      </c>
      <c r="H4443" s="118" t="s">
        <v>2713</v>
      </c>
      <c r="I4443" s="118" t="s">
        <v>2619</v>
      </c>
    </row>
    <row r="4444" spans="1:9" x14ac:dyDescent="0.2">
      <c r="A4444" s="117" t="s">
        <v>2718</v>
      </c>
      <c r="B4444" s="131" t="s">
        <v>2718</v>
      </c>
      <c r="C4444" s="117" t="s">
        <v>1633</v>
      </c>
      <c r="D4444" s="116" t="s">
        <v>2711</v>
      </c>
      <c r="E4444" s="116" t="s">
        <v>2614</v>
      </c>
      <c r="F4444" s="116" t="s">
        <v>2716</v>
      </c>
      <c r="G4444" s="115" t="s">
        <v>2717</v>
      </c>
      <c r="H4444" s="118" t="s">
        <v>2713</v>
      </c>
      <c r="I4444" s="118" t="s">
        <v>2619</v>
      </c>
    </row>
    <row r="4445" spans="1:9" x14ac:dyDescent="0.2">
      <c r="A4445" s="117" t="s">
        <v>2715</v>
      </c>
      <c r="B4445" s="131" t="s">
        <v>2715</v>
      </c>
      <c r="C4445" s="117" t="s">
        <v>1633</v>
      </c>
      <c r="D4445" s="116" t="s">
        <v>2711</v>
      </c>
      <c r="E4445" s="116" t="s">
        <v>2614</v>
      </c>
      <c r="F4445" s="116" t="s">
        <v>2663</v>
      </c>
      <c r="G4445" s="115" t="s">
        <v>2714</v>
      </c>
      <c r="H4445" s="118" t="s">
        <v>2713</v>
      </c>
      <c r="I4445" s="118" t="s">
        <v>2619</v>
      </c>
    </row>
    <row r="4446" spans="1:9" x14ac:dyDescent="0.2">
      <c r="A4446" s="117" t="s">
        <v>3370</v>
      </c>
      <c r="B4446" s="131" t="s">
        <v>3370</v>
      </c>
      <c r="C4446" s="117" t="s">
        <v>1412</v>
      </c>
      <c r="D4446" s="116" t="s">
        <v>3333</v>
      </c>
      <c r="E4446" s="116" t="s">
        <v>3116</v>
      </c>
      <c r="F4446" s="116" t="s">
        <v>3112</v>
      </c>
      <c r="G4446" s="115" t="s">
        <v>3369</v>
      </c>
      <c r="H4446" s="118" t="s">
        <v>3336</v>
      </c>
      <c r="I4446" s="118" t="s">
        <v>2619</v>
      </c>
    </row>
    <row r="4447" spans="1:9" x14ac:dyDescent="0.2">
      <c r="A4447" s="117" t="s">
        <v>13279</v>
      </c>
      <c r="B4447" s="131" t="s">
        <v>13279</v>
      </c>
      <c r="C4447" s="117" t="s">
        <v>1061</v>
      </c>
      <c r="D4447" s="116" t="s">
        <v>13251</v>
      </c>
      <c r="E4447" s="116" t="s">
        <v>2660</v>
      </c>
      <c r="F4447" s="116" t="s">
        <v>3961</v>
      </c>
      <c r="G4447" s="115" t="s">
        <v>13278</v>
      </c>
      <c r="H4447" s="118" t="s">
        <v>13268</v>
      </c>
      <c r="I4447" s="118" t="s">
        <v>2619</v>
      </c>
    </row>
    <row r="4448" spans="1:9" x14ac:dyDescent="0.2">
      <c r="A4448" s="117" t="s">
        <v>7496</v>
      </c>
      <c r="B4448" s="131" t="s">
        <v>7496</v>
      </c>
      <c r="C4448" s="117" t="s">
        <v>992</v>
      </c>
      <c r="D4448" s="116" t="s">
        <v>6091</v>
      </c>
      <c r="E4448" s="116" t="s">
        <v>3150</v>
      </c>
      <c r="F4448" s="116" t="s">
        <v>7494</v>
      </c>
      <c r="G4448" s="115" t="s">
        <v>7495</v>
      </c>
      <c r="H4448" s="118" t="s">
        <v>6097</v>
      </c>
      <c r="I4448" s="118" t="s">
        <v>2619</v>
      </c>
    </row>
    <row r="4449" spans="1:9" x14ac:dyDescent="0.2">
      <c r="A4449" s="117" t="s">
        <v>6188</v>
      </c>
      <c r="B4449" s="131" t="s">
        <v>6188</v>
      </c>
      <c r="C4449" s="117" t="s">
        <v>992</v>
      </c>
      <c r="D4449" s="116" t="s">
        <v>6091</v>
      </c>
      <c r="E4449" s="116" t="s">
        <v>3150</v>
      </c>
      <c r="F4449" s="116" t="s">
        <v>6186</v>
      </c>
      <c r="G4449" s="115" t="s">
        <v>6187</v>
      </c>
      <c r="H4449" s="118" t="s">
        <v>6097</v>
      </c>
      <c r="I4449" s="118" t="s">
        <v>2619</v>
      </c>
    </row>
    <row r="4450" spans="1:9" x14ac:dyDescent="0.2">
      <c r="A4450" s="117" t="s">
        <v>12761</v>
      </c>
      <c r="B4450" s="131" t="s">
        <v>12761</v>
      </c>
      <c r="C4450" s="117" t="s">
        <v>1433</v>
      </c>
      <c r="D4450" s="116" t="s">
        <v>12740</v>
      </c>
      <c r="E4450" s="116" t="s">
        <v>3150</v>
      </c>
      <c r="F4450" s="116" t="s">
        <v>2666</v>
      </c>
      <c r="G4450" s="115" t="s">
        <v>12760</v>
      </c>
      <c r="H4450" s="118" t="s">
        <v>12742</v>
      </c>
      <c r="I4450" s="118" t="s">
        <v>2619</v>
      </c>
    </row>
    <row r="4451" spans="1:9" x14ac:dyDescent="0.2">
      <c r="A4451" s="117" t="s">
        <v>8499</v>
      </c>
      <c r="B4451" s="131" t="s">
        <v>8499</v>
      </c>
      <c r="C4451" s="117" t="s">
        <v>897</v>
      </c>
      <c r="D4451" s="116" t="s">
        <v>8493</v>
      </c>
      <c r="E4451" s="116" t="s">
        <v>3415</v>
      </c>
      <c r="F4451" s="116" t="s">
        <v>2734</v>
      </c>
      <c r="G4451" s="115" t="s">
        <v>8498</v>
      </c>
      <c r="H4451" s="118" t="s">
        <v>8495</v>
      </c>
      <c r="I4451" s="118" t="s">
        <v>2619</v>
      </c>
    </row>
    <row r="4452" spans="1:9" x14ac:dyDescent="0.2">
      <c r="A4452" s="117" t="s">
        <v>10993</v>
      </c>
      <c r="B4452" s="131" t="s">
        <v>10993</v>
      </c>
      <c r="C4452" s="117" t="s">
        <v>860</v>
      </c>
      <c r="D4452" s="116" t="s">
        <v>10986</v>
      </c>
      <c r="E4452" s="116" t="s">
        <v>3116</v>
      </c>
      <c r="F4452" s="116" t="s">
        <v>2734</v>
      </c>
      <c r="G4452" s="115" t="s">
        <v>10992</v>
      </c>
      <c r="H4452" s="118" t="s">
        <v>10988</v>
      </c>
      <c r="I4452" s="118" t="s">
        <v>2619</v>
      </c>
    </row>
    <row r="4453" spans="1:9" x14ac:dyDescent="0.2">
      <c r="A4453" s="117" t="s">
        <v>4769</v>
      </c>
      <c r="B4453" s="131" t="s">
        <v>4769</v>
      </c>
      <c r="C4453" s="117" t="s">
        <v>1634</v>
      </c>
      <c r="D4453" s="116" t="s">
        <v>4768</v>
      </c>
      <c r="E4453" s="116" t="s">
        <v>3415</v>
      </c>
      <c r="F4453" s="116" t="s">
        <v>2615</v>
      </c>
      <c r="G4453" s="115" t="s">
        <v>783</v>
      </c>
      <c r="H4453" s="118" t="s">
        <v>4770</v>
      </c>
      <c r="I4453" s="118" t="s">
        <v>2619</v>
      </c>
    </row>
    <row r="4454" spans="1:9" x14ac:dyDescent="0.2">
      <c r="A4454" s="117" t="s">
        <v>11381</v>
      </c>
      <c r="B4454" s="131" t="s">
        <v>11381</v>
      </c>
      <c r="C4454" s="117" t="s">
        <v>1518</v>
      </c>
      <c r="D4454" s="116" t="s">
        <v>11365</v>
      </c>
      <c r="E4454" s="116" t="s">
        <v>2614</v>
      </c>
      <c r="F4454" s="116" t="s">
        <v>2734</v>
      </c>
      <c r="G4454" s="115" t="s">
        <v>11380</v>
      </c>
      <c r="H4454" s="118" t="s">
        <v>11367</v>
      </c>
      <c r="I4454" s="118" t="s">
        <v>2619</v>
      </c>
    </row>
    <row r="4455" spans="1:9" x14ac:dyDescent="0.2">
      <c r="A4455" s="117" t="s">
        <v>12458</v>
      </c>
      <c r="B4455" s="131" t="s">
        <v>12458</v>
      </c>
      <c r="C4455" s="117" t="s">
        <v>1645</v>
      </c>
      <c r="D4455" s="116" t="s">
        <v>12450</v>
      </c>
      <c r="E4455" s="116" t="s">
        <v>2614</v>
      </c>
      <c r="F4455" s="116" t="s">
        <v>2641</v>
      </c>
      <c r="G4455" s="115" t="s">
        <v>12457</v>
      </c>
      <c r="H4455" s="118" t="s">
        <v>12452</v>
      </c>
      <c r="I4455" s="118" t="s">
        <v>2619</v>
      </c>
    </row>
    <row r="4456" spans="1:9" x14ac:dyDescent="0.2">
      <c r="A4456" s="117" t="s">
        <v>10440</v>
      </c>
      <c r="B4456" s="131" t="s">
        <v>10440</v>
      </c>
      <c r="C4456" s="117" t="s">
        <v>876</v>
      </c>
      <c r="D4456" s="116" t="s">
        <v>10424</v>
      </c>
      <c r="E4456" s="116" t="s">
        <v>2660</v>
      </c>
      <c r="F4456" s="116" t="s">
        <v>2653</v>
      </c>
      <c r="G4456" s="115" t="s">
        <v>10439</v>
      </c>
      <c r="H4456" s="118" t="s">
        <v>10426</v>
      </c>
      <c r="I4456" s="118" t="s">
        <v>2619</v>
      </c>
    </row>
    <row r="4457" spans="1:9" x14ac:dyDescent="0.2">
      <c r="A4457" s="117" t="s">
        <v>4429</v>
      </c>
      <c r="B4457" s="131" t="s">
        <v>4429</v>
      </c>
      <c r="C4457" s="117" t="s">
        <v>1591</v>
      </c>
      <c r="D4457" s="116" t="s">
        <v>4419</v>
      </c>
      <c r="E4457" s="116" t="s">
        <v>3415</v>
      </c>
      <c r="F4457" s="116" t="s">
        <v>2669</v>
      </c>
      <c r="G4457" s="115" t="s">
        <v>4428</v>
      </c>
      <c r="H4457" s="118" t="s">
        <v>4422</v>
      </c>
      <c r="I4457" s="118" t="s">
        <v>2619</v>
      </c>
    </row>
    <row r="4458" spans="1:9" x14ac:dyDescent="0.2">
      <c r="A4458" s="117" t="s">
        <v>8192</v>
      </c>
      <c r="B4458" s="131" t="s">
        <v>8192</v>
      </c>
      <c r="C4458" s="117" t="s">
        <v>1527</v>
      </c>
      <c r="D4458" s="116" t="s">
        <v>8182</v>
      </c>
      <c r="E4458" s="116" t="s">
        <v>2614</v>
      </c>
      <c r="F4458" s="116" t="s">
        <v>2669</v>
      </c>
      <c r="G4458" s="115" t="s">
        <v>8191</v>
      </c>
      <c r="H4458" s="118" t="s">
        <v>8184</v>
      </c>
      <c r="I4458" s="118" t="s">
        <v>2619</v>
      </c>
    </row>
    <row r="4459" spans="1:9" x14ac:dyDescent="0.2">
      <c r="A4459" s="117" t="s">
        <v>9226</v>
      </c>
      <c r="B4459" s="131" t="s">
        <v>9226</v>
      </c>
      <c r="C4459" s="117" t="s">
        <v>1635</v>
      </c>
      <c r="D4459" s="116" t="s">
        <v>9225</v>
      </c>
      <c r="E4459" s="116" t="s">
        <v>2614</v>
      </c>
      <c r="F4459" s="116" t="s">
        <v>2615</v>
      </c>
      <c r="G4459" s="115" t="s">
        <v>784</v>
      </c>
      <c r="H4459" s="118" t="s">
        <v>9227</v>
      </c>
      <c r="I4459" s="118" t="s">
        <v>2619</v>
      </c>
    </row>
    <row r="4460" spans="1:9" x14ac:dyDescent="0.2">
      <c r="A4460" s="117" t="s">
        <v>7499</v>
      </c>
      <c r="B4460" s="131" t="s">
        <v>7499</v>
      </c>
      <c r="C4460" s="117" t="s">
        <v>992</v>
      </c>
      <c r="D4460" s="116" t="s">
        <v>6091</v>
      </c>
      <c r="E4460" s="116" t="s">
        <v>3150</v>
      </c>
      <c r="F4460" s="116" t="s">
        <v>7497</v>
      </c>
      <c r="G4460" s="115" t="s">
        <v>7498</v>
      </c>
      <c r="H4460" s="118" t="s">
        <v>6097</v>
      </c>
      <c r="I4460" s="118" t="s">
        <v>2619</v>
      </c>
    </row>
    <row r="4461" spans="1:9" x14ac:dyDescent="0.2">
      <c r="A4461" s="117" t="s">
        <v>7502</v>
      </c>
      <c r="B4461" s="131" t="s">
        <v>7502</v>
      </c>
      <c r="C4461" s="117" t="s">
        <v>992</v>
      </c>
      <c r="D4461" s="116" t="s">
        <v>6091</v>
      </c>
      <c r="E4461" s="116" t="s">
        <v>3150</v>
      </c>
      <c r="F4461" s="116" t="s">
        <v>7500</v>
      </c>
      <c r="G4461" s="115" t="s">
        <v>7501</v>
      </c>
      <c r="H4461" s="118" t="s">
        <v>6097</v>
      </c>
      <c r="I4461" s="118" t="s">
        <v>2619</v>
      </c>
    </row>
    <row r="4462" spans="1:9" x14ac:dyDescent="0.2">
      <c r="A4462" s="117" t="s">
        <v>5009</v>
      </c>
      <c r="B4462" s="131" t="s">
        <v>5009</v>
      </c>
      <c r="C4462" s="117" t="s">
        <v>958</v>
      </c>
      <c r="D4462" s="116" t="s">
        <v>5000</v>
      </c>
      <c r="E4462" s="116" t="s">
        <v>3116</v>
      </c>
      <c r="F4462" s="116" t="s">
        <v>2623</v>
      </c>
      <c r="G4462" s="115" t="s">
        <v>5008</v>
      </c>
      <c r="H4462" s="118" t="s">
        <v>5003</v>
      </c>
      <c r="I4462" s="118" t="s">
        <v>2619</v>
      </c>
    </row>
    <row r="4463" spans="1:9" x14ac:dyDescent="0.2">
      <c r="A4463" s="117" t="s">
        <v>11312</v>
      </c>
      <c r="B4463" s="131" t="s">
        <v>11312</v>
      </c>
      <c r="C4463" s="117" t="s">
        <v>1029</v>
      </c>
      <c r="D4463" s="116" t="s">
        <v>11303</v>
      </c>
      <c r="E4463" s="116" t="s">
        <v>3415</v>
      </c>
      <c r="F4463" s="116" t="s">
        <v>2653</v>
      </c>
      <c r="G4463" s="115" t="s">
        <v>11311</v>
      </c>
      <c r="H4463" s="118" t="s">
        <v>11305</v>
      </c>
      <c r="I4463" s="118" t="s">
        <v>2619</v>
      </c>
    </row>
    <row r="4464" spans="1:9" x14ac:dyDescent="0.2">
      <c r="A4464" s="117" t="s">
        <v>3785</v>
      </c>
      <c r="B4464" s="131" t="s">
        <v>3785</v>
      </c>
      <c r="C4464" s="117" t="s">
        <v>1082</v>
      </c>
      <c r="D4464" s="116" t="s">
        <v>3755</v>
      </c>
      <c r="E4464" s="116" t="s">
        <v>3116</v>
      </c>
      <c r="F4464" s="116" t="s">
        <v>3183</v>
      </c>
      <c r="G4464" s="115" t="s">
        <v>3784</v>
      </c>
      <c r="H4464" s="118" t="s">
        <v>3786</v>
      </c>
      <c r="I4464" s="118" t="s">
        <v>2619</v>
      </c>
    </row>
    <row r="4465" spans="1:9" x14ac:dyDescent="0.2">
      <c r="A4465" s="117" t="s">
        <v>14121</v>
      </c>
      <c r="B4465" s="131" t="s">
        <v>14121</v>
      </c>
      <c r="C4465" s="117" t="s">
        <v>1590</v>
      </c>
      <c r="D4465" s="116" t="s">
        <v>14110</v>
      </c>
      <c r="E4465" s="116" t="s">
        <v>3415</v>
      </c>
      <c r="F4465" s="116" t="s">
        <v>2734</v>
      </c>
      <c r="G4465" s="115" t="s">
        <v>14120</v>
      </c>
      <c r="H4465" s="118" t="s">
        <v>14112</v>
      </c>
      <c r="I4465" s="118" t="s">
        <v>2619</v>
      </c>
    </row>
    <row r="4466" spans="1:9" x14ac:dyDescent="0.2">
      <c r="A4466" s="117" t="s">
        <v>8908</v>
      </c>
      <c r="B4466" s="131" t="s">
        <v>8908</v>
      </c>
      <c r="C4466" s="117" t="s">
        <v>1181</v>
      </c>
      <c r="D4466" s="116" t="s">
        <v>8890</v>
      </c>
      <c r="E4466" s="116" t="s">
        <v>3116</v>
      </c>
      <c r="F4466" s="116" t="s">
        <v>2674</v>
      </c>
      <c r="G4466" s="115" t="s">
        <v>8907</v>
      </c>
      <c r="H4466" s="118" t="s">
        <v>8892</v>
      </c>
      <c r="I4466" s="118" t="s">
        <v>2619</v>
      </c>
    </row>
    <row r="4467" spans="1:9" x14ac:dyDescent="0.2">
      <c r="A4467" s="117" t="s">
        <v>14185</v>
      </c>
      <c r="B4467" s="131" t="s">
        <v>14185</v>
      </c>
      <c r="C4467" s="117" t="s">
        <v>1439</v>
      </c>
      <c r="D4467" s="116" t="s">
        <v>14154</v>
      </c>
      <c r="E4467" s="116" t="s">
        <v>2660</v>
      </c>
      <c r="F4467" s="116" t="s">
        <v>2653</v>
      </c>
      <c r="G4467" s="115" t="s">
        <v>14184</v>
      </c>
      <c r="H4467" s="118" t="s">
        <v>14156</v>
      </c>
      <c r="I4467" s="118" t="s">
        <v>2619</v>
      </c>
    </row>
    <row r="4468" spans="1:9" x14ac:dyDescent="0.2">
      <c r="A4468" s="117" t="s">
        <v>11644</v>
      </c>
      <c r="B4468" s="131" t="s">
        <v>11644</v>
      </c>
      <c r="C4468" s="117" t="s">
        <v>1636</v>
      </c>
      <c r="D4468" s="116" t="s">
        <v>11643</v>
      </c>
      <c r="E4468" s="116" t="s">
        <v>3116</v>
      </c>
      <c r="F4468" s="116" t="s">
        <v>2615</v>
      </c>
      <c r="G4468" s="115" t="s">
        <v>785</v>
      </c>
      <c r="H4468" s="118" t="s">
        <v>11645</v>
      </c>
      <c r="I4468" s="118" t="s">
        <v>2619</v>
      </c>
    </row>
    <row r="4469" spans="1:9" x14ac:dyDescent="0.2">
      <c r="A4469" s="117" t="s">
        <v>11647</v>
      </c>
      <c r="B4469" s="131" t="s">
        <v>11647</v>
      </c>
      <c r="C4469" s="117" t="s">
        <v>1636</v>
      </c>
      <c r="D4469" s="116" t="s">
        <v>11643</v>
      </c>
      <c r="E4469" s="116" t="s">
        <v>3116</v>
      </c>
      <c r="F4469" s="116" t="s">
        <v>2716</v>
      </c>
      <c r="G4469" s="115" t="s">
        <v>11646</v>
      </c>
      <c r="H4469" s="118" t="s">
        <v>11648</v>
      </c>
      <c r="I4469" s="118" t="s">
        <v>2619</v>
      </c>
    </row>
    <row r="4470" spans="1:9" x14ac:dyDescent="0.2">
      <c r="A4470" s="117" t="s">
        <v>14212</v>
      </c>
      <c r="B4470" s="131" t="s">
        <v>14212</v>
      </c>
      <c r="C4470" s="117" t="s">
        <v>1439</v>
      </c>
      <c r="D4470" s="116" t="s">
        <v>14154</v>
      </c>
      <c r="E4470" s="116" t="s">
        <v>2660</v>
      </c>
      <c r="F4470" s="116" t="s">
        <v>3789</v>
      </c>
      <c r="G4470" s="115" t="s">
        <v>14211</v>
      </c>
      <c r="I4470" s="118" t="s">
        <v>2619</v>
      </c>
    </row>
    <row r="4471" spans="1:9" x14ac:dyDescent="0.2">
      <c r="A4471" s="117" t="s">
        <v>9574</v>
      </c>
      <c r="B4471" s="131" t="s">
        <v>9574</v>
      </c>
      <c r="C4471" s="117" t="s">
        <v>1324</v>
      </c>
      <c r="D4471" s="116" t="s">
        <v>9564</v>
      </c>
      <c r="E4471" s="116" t="s">
        <v>3116</v>
      </c>
      <c r="F4471" s="116" t="s">
        <v>2641</v>
      </c>
      <c r="G4471" s="115" t="s">
        <v>9573</v>
      </c>
      <c r="H4471" s="118" t="s">
        <v>9566</v>
      </c>
      <c r="I4471" s="118" t="s">
        <v>2619</v>
      </c>
    </row>
    <row r="4472" spans="1:9" x14ac:dyDescent="0.2">
      <c r="A4472" s="117" t="s">
        <v>4431</v>
      </c>
      <c r="B4472" s="131" t="s">
        <v>4431</v>
      </c>
      <c r="C4472" s="117" t="s">
        <v>1591</v>
      </c>
      <c r="D4472" s="116" t="s">
        <v>4419</v>
      </c>
      <c r="E4472" s="116" t="s">
        <v>3415</v>
      </c>
      <c r="F4472" s="116" t="s">
        <v>2734</v>
      </c>
      <c r="G4472" s="115" t="s">
        <v>4430</v>
      </c>
      <c r="H4472" s="118" t="s">
        <v>4422</v>
      </c>
      <c r="I4472" s="118" t="s">
        <v>2619</v>
      </c>
    </row>
    <row r="4473" spans="1:9" x14ac:dyDescent="0.2">
      <c r="A4473" s="117" t="s">
        <v>7508</v>
      </c>
      <c r="B4473" s="131" t="s">
        <v>7508</v>
      </c>
      <c r="C4473" s="117" t="s">
        <v>992</v>
      </c>
      <c r="D4473" s="116" t="s">
        <v>6091</v>
      </c>
      <c r="E4473" s="116" t="s">
        <v>3150</v>
      </c>
      <c r="F4473" s="116" t="s">
        <v>7507</v>
      </c>
      <c r="G4473" s="115" t="s">
        <v>4430</v>
      </c>
      <c r="H4473" s="118" t="s">
        <v>6097</v>
      </c>
      <c r="I4473" s="118" t="s">
        <v>2619</v>
      </c>
    </row>
    <row r="4474" spans="1:9" x14ac:dyDescent="0.2">
      <c r="A4474" s="117" t="s">
        <v>14052</v>
      </c>
      <c r="B4474" s="131" t="s">
        <v>14052</v>
      </c>
      <c r="C4474" s="117" t="s">
        <v>1664</v>
      </c>
      <c r="D4474" s="116" t="s">
        <v>14047</v>
      </c>
      <c r="E4474" s="116" t="s">
        <v>3415</v>
      </c>
      <c r="F4474" s="116" t="s">
        <v>2641</v>
      </c>
      <c r="G4474" s="115" t="s">
        <v>4430</v>
      </c>
      <c r="H4474" s="118" t="s">
        <v>14049</v>
      </c>
      <c r="I4474" s="118" t="s">
        <v>2619</v>
      </c>
    </row>
    <row r="4475" spans="1:9" x14ac:dyDescent="0.2">
      <c r="A4475" s="117" t="s">
        <v>3411</v>
      </c>
      <c r="B4475" s="131" t="s">
        <v>3411</v>
      </c>
      <c r="C4475" s="117" t="s">
        <v>1662</v>
      </c>
      <c r="D4475" s="116" t="s">
        <v>3383</v>
      </c>
      <c r="E4475" s="116" t="s">
        <v>3116</v>
      </c>
      <c r="F4475" s="116" t="s">
        <v>3112</v>
      </c>
      <c r="G4475" s="115" t="s">
        <v>3410</v>
      </c>
      <c r="H4475" s="118" t="s">
        <v>3385</v>
      </c>
      <c r="I4475" s="118" t="s">
        <v>2619</v>
      </c>
    </row>
    <row r="4476" spans="1:9" x14ac:dyDescent="0.2">
      <c r="A4476" s="117" t="s">
        <v>4765</v>
      </c>
      <c r="B4476" s="131" t="s">
        <v>4765</v>
      </c>
      <c r="C4476" s="117" t="s">
        <v>957</v>
      </c>
      <c r="D4476" s="116" t="s">
        <v>4756</v>
      </c>
      <c r="E4476" s="116" t="s">
        <v>3116</v>
      </c>
      <c r="F4476" s="116" t="s">
        <v>2734</v>
      </c>
      <c r="G4476" s="115" t="s">
        <v>4764</v>
      </c>
      <c r="H4476" s="118" t="s">
        <v>4759</v>
      </c>
      <c r="I4476" s="118" t="s">
        <v>2619</v>
      </c>
    </row>
    <row r="4477" spans="1:9" x14ac:dyDescent="0.2">
      <c r="A4477" s="117" t="s">
        <v>6536</v>
      </c>
      <c r="B4477" s="131" t="s">
        <v>6536</v>
      </c>
      <c r="C4477" s="117" t="s">
        <v>992</v>
      </c>
      <c r="D4477" s="116" t="s">
        <v>6091</v>
      </c>
      <c r="E4477" s="116" t="s">
        <v>3150</v>
      </c>
      <c r="F4477" s="116" t="s">
        <v>6534</v>
      </c>
      <c r="G4477" s="115" t="s">
        <v>6535</v>
      </c>
      <c r="I4477" s="118" t="s">
        <v>2619</v>
      </c>
    </row>
    <row r="4478" spans="1:9" x14ac:dyDescent="0.2">
      <c r="A4478" s="117" t="s">
        <v>3349</v>
      </c>
      <c r="B4478" s="131" t="s">
        <v>3349</v>
      </c>
      <c r="C4478" s="117" t="s">
        <v>1412</v>
      </c>
      <c r="D4478" s="116" t="s">
        <v>3333</v>
      </c>
      <c r="E4478" s="116" t="s">
        <v>3116</v>
      </c>
      <c r="F4478" s="116" t="s">
        <v>3347</v>
      </c>
      <c r="G4478" s="115" t="s">
        <v>3348</v>
      </c>
      <c r="H4478" s="118" t="s">
        <v>3336</v>
      </c>
      <c r="I4478" s="118" t="s">
        <v>2619</v>
      </c>
    </row>
    <row r="4479" spans="1:9" x14ac:dyDescent="0.2">
      <c r="A4479" s="117" t="s">
        <v>11639</v>
      </c>
      <c r="B4479" s="131" t="s">
        <v>11639</v>
      </c>
      <c r="C4479" s="117" t="s">
        <v>1637</v>
      </c>
      <c r="D4479" s="116" t="s">
        <v>11638</v>
      </c>
      <c r="E4479" s="116" t="s">
        <v>3116</v>
      </c>
      <c r="F4479" s="116" t="s">
        <v>2615</v>
      </c>
      <c r="G4479" s="115" t="s">
        <v>786</v>
      </c>
      <c r="H4479" s="118" t="s">
        <v>11640</v>
      </c>
      <c r="I4479" s="118" t="s">
        <v>2619</v>
      </c>
    </row>
    <row r="4480" spans="1:9" x14ac:dyDescent="0.2">
      <c r="A4480" s="117" t="s">
        <v>11642</v>
      </c>
      <c r="B4480" s="131" t="s">
        <v>11642</v>
      </c>
      <c r="C4480" s="117" t="s">
        <v>1637</v>
      </c>
      <c r="D4480" s="116" t="s">
        <v>11638</v>
      </c>
      <c r="E4480" s="116" t="s">
        <v>3116</v>
      </c>
      <c r="F4480" s="116" t="s">
        <v>2716</v>
      </c>
      <c r="G4480" s="115" t="s">
        <v>11641</v>
      </c>
      <c r="H4480" s="118" t="s">
        <v>11640</v>
      </c>
      <c r="I4480" s="118" t="s">
        <v>2619</v>
      </c>
    </row>
    <row r="4481" spans="1:9" x14ac:dyDescent="0.2">
      <c r="A4481" s="117" t="s">
        <v>5885</v>
      </c>
      <c r="B4481" s="131" t="s">
        <v>5885</v>
      </c>
      <c r="C4481" s="117" t="s">
        <v>1638</v>
      </c>
      <c r="D4481" s="116" t="s">
        <v>5884</v>
      </c>
      <c r="E4481" s="116" t="s">
        <v>2614</v>
      </c>
      <c r="F4481" s="116" t="s">
        <v>2615</v>
      </c>
      <c r="G4481" s="115" t="s">
        <v>787</v>
      </c>
      <c r="H4481" s="118" t="s">
        <v>5886</v>
      </c>
      <c r="I4481" s="118" t="s">
        <v>2619</v>
      </c>
    </row>
    <row r="4482" spans="1:9" x14ac:dyDescent="0.2">
      <c r="A4482" s="117" t="s">
        <v>5891</v>
      </c>
      <c r="B4482" s="131" t="s">
        <v>5891</v>
      </c>
      <c r="C4482" s="117" t="s">
        <v>1638</v>
      </c>
      <c r="D4482" s="116" t="s">
        <v>5884</v>
      </c>
      <c r="E4482" s="116" t="s">
        <v>2614</v>
      </c>
      <c r="F4482" s="116" t="s">
        <v>2623</v>
      </c>
      <c r="G4482" s="115" t="s">
        <v>5890</v>
      </c>
      <c r="H4482" s="118" t="s">
        <v>5886</v>
      </c>
      <c r="I4482" s="118" t="s">
        <v>2619</v>
      </c>
    </row>
    <row r="4483" spans="1:9" x14ac:dyDescent="0.2">
      <c r="A4483" s="117" t="s">
        <v>5888</v>
      </c>
      <c r="B4483" s="131" t="s">
        <v>5888</v>
      </c>
      <c r="C4483" s="117" t="s">
        <v>1638</v>
      </c>
      <c r="D4483" s="116" t="s">
        <v>5884</v>
      </c>
      <c r="E4483" s="116" t="s">
        <v>2614</v>
      </c>
      <c r="F4483" s="116" t="s">
        <v>2620</v>
      </c>
      <c r="G4483" s="115" t="s">
        <v>5887</v>
      </c>
      <c r="H4483" s="118" t="s">
        <v>5889</v>
      </c>
      <c r="I4483" s="118" t="s">
        <v>2619</v>
      </c>
    </row>
    <row r="4484" spans="1:9" x14ac:dyDescent="0.2">
      <c r="A4484" s="117" t="s">
        <v>10683</v>
      </c>
      <c r="B4484" s="131" t="s">
        <v>10683</v>
      </c>
      <c r="C4484" s="117" t="s">
        <v>1202</v>
      </c>
      <c r="D4484" s="116" t="s">
        <v>10674</v>
      </c>
      <c r="E4484" s="116" t="s">
        <v>2614</v>
      </c>
      <c r="F4484" s="116" t="s">
        <v>2641</v>
      </c>
      <c r="G4484" s="115" t="s">
        <v>10682</v>
      </c>
      <c r="H4484" s="118" t="s">
        <v>10679</v>
      </c>
      <c r="I4484" s="118" t="s">
        <v>2619</v>
      </c>
    </row>
    <row r="4485" spans="1:9" x14ac:dyDescent="0.2">
      <c r="A4485" s="117" t="s">
        <v>7511</v>
      </c>
      <c r="B4485" s="131" t="s">
        <v>7511</v>
      </c>
      <c r="C4485" s="117" t="s">
        <v>992</v>
      </c>
      <c r="D4485" s="116" t="s">
        <v>6091</v>
      </c>
      <c r="E4485" s="116" t="s">
        <v>3150</v>
      </c>
      <c r="F4485" s="116" t="s">
        <v>7509</v>
      </c>
      <c r="G4485" s="115" t="s">
        <v>7510</v>
      </c>
      <c r="H4485" s="118" t="s">
        <v>6097</v>
      </c>
      <c r="I4485" s="118" t="s">
        <v>2619</v>
      </c>
    </row>
    <row r="4486" spans="1:9" x14ac:dyDescent="0.2">
      <c r="A4486" s="117" t="s">
        <v>7683</v>
      </c>
      <c r="B4486" s="131" t="s">
        <v>7683</v>
      </c>
      <c r="C4486" s="117" t="s">
        <v>992</v>
      </c>
      <c r="D4486" s="116" t="s">
        <v>6091</v>
      </c>
      <c r="E4486" s="116" t="s">
        <v>3150</v>
      </c>
      <c r="F4486" s="116" t="s">
        <v>7681</v>
      </c>
      <c r="G4486" s="115" t="s">
        <v>7682</v>
      </c>
      <c r="H4486" s="118" t="s">
        <v>6097</v>
      </c>
      <c r="I4486" s="118" t="s">
        <v>2619</v>
      </c>
    </row>
    <row r="4487" spans="1:9" x14ac:dyDescent="0.2">
      <c r="A4487" s="117" t="s">
        <v>5210</v>
      </c>
      <c r="B4487" s="131" t="s">
        <v>5210</v>
      </c>
      <c r="C4487" s="117" t="s">
        <v>1639</v>
      </c>
      <c r="D4487" s="116" t="s">
        <v>5209</v>
      </c>
      <c r="E4487" s="116" t="s">
        <v>2614</v>
      </c>
      <c r="F4487" s="116" t="s">
        <v>2615</v>
      </c>
      <c r="G4487" s="115" t="s">
        <v>788</v>
      </c>
      <c r="H4487" s="118" t="s">
        <v>5211</v>
      </c>
      <c r="I4487" s="118" t="s">
        <v>2619</v>
      </c>
    </row>
    <row r="4488" spans="1:9" x14ac:dyDescent="0.2">
      <c r="A4488" s="117" t="s">
        <v>7514</v>
      </c>
      <c r="B4488" s="131" t="s">
        <v>7514</v>
      </c>
      <c r="C4488" s="117" t="s">
        <v>992</v>
      </c>
      <c r="D4488" s="116" t="s">
        <v>6091</v>
      </c>
      <c r="E4488" s="116" t="s">
        <v>3150</v>
      </c>
      <c r="F4488" s="116" t="s">
        <v>7512</v>
      </c>
      <c r="G4488" s="115" t="s">
        <v>7513</v>
      </c>
      <c r="H4488" s="118" t="s">
        <v>6097</v>
      </c>
      <c r="I4488" s="118" t="s">
        <v>2619</v>
      </c>
    </row>
    <row r="4489" spans="1:9" x14ac:dyDescent="0.2">
      <c r="A4489" s="117" t="s">
        <v>5215</v>
      </c>
      <c r="B4489" s="131" t="s">
        <v>5215</v>
      </c>
      <c r="C4489" s="117" t="s">
        <v>1639</v>
      </c>
      <c r="D4489" s="116" t="s">
        <v>5209</v>
      </c>
      <c r="E4489" s="116" t="s">
        <v>2614</v>
      </c>
      <c r="F4489" s="116" t="s">
        <v>2623</v>
      </c>
      <c r="G4489" s="115" t="s">
        <v>5214</v>
      </c>
      <c r="H4489" s="118" t="s">
        <v>5211</v>
      </c>
      <c r="I4489" s="118" t="s">
        <v>2619</v>
      </c>
    </row>
    <row r="4490" spans="1:9" x14ac:dyDescent="0.2">
      <c r="A4490" s="117" t="s">
        <v>5213</v>
      </c>
      <c r="B4490" s="131" t="s">
        <v>5213</v>
      </c>
      <c r="C4490" s="117" t="s">
        <v>1639</v>
      </c>
      <c r="D4490" s="116" t="s">
        <v>5209</v>
      </c>
      <c r="E4490" s="116" t="s">
        <v>2614</v>
      </c>
      <c r="F4490" s="116" t="s">
        <v>2620</v>
      </c>
      <c r="G4490" s="115" t="s">
        <v>5212</v>
      </c>
      <c r="H4490" s="118" t="s">
        <v>5211</v>
      </c>
      <c r="I4490" s="118" t="s">
        <v>2619</v>
      </c>
    </row>
    <row r="4491" spans="1:9" x14ac:dyDescent="0.2">
      <c r="A4491" s="117" t="s">
        <v>4233</v>
      </c>
      <c r="B4491" s="131" t="s">
        <v>4233</v>
      </c>
      <c r="C4491" s="117" t="s">
        <v>990</v>
      </c>
      <c r="D4491" s="116" t="s">
        <v>4208</v>
      </c>
      <c r="E4491" s="116" t="s">
        <v>3415</v>
      </c>
      <c r="F4491" s="116" t="s">
        <v>3717</v>
      </c>
      <c r="G4491" s="115" t="s">
        <v>4232</v>
      </c>
      <c r="H4491" s="118" t="s">
        <v>4213</v>
      </c>
      <c r="I4491" s="118" t="s">
        <v>2619</v>
      </c>
    </row>
    <row r="4492" spans="1:9" x14ac:dyDescent="0.2">
      <c r="A4492" s="117" t="s">
        <v>11426</v>
      </c>
      <c r="B4492" s="131" t="s">
        <v>11426</v>
      </c>
      <c r="C4492" s="117" t="s">
        <v>1640</v>
      </c>
      <c r="D4492" s="116" t="s">
        <v>11422</v>
      </c>
      <c r="E4492" s="116" t="s">
        <v>3091</v>
      </c>
      <c r="F4492" s="116" t="s">
        <v>2620</v>
      </c>
      <c r="G4492" s="115" t="s">
        <v>11425</v>
      </c>
      <c r="H4492" s="118" t="s">
        <v>11424</v>
      </c>
      <c r="I4492" s="118" t="s">
        <v>2619</v>
      </c>
    </row>
    <row r="4493" spans="1:9" x14ac:dyDescent="0.2">
      <c r="A4493" s="117" t="s">
        <v>11423</v>
      </c>
      <c r="B4493" s="131" t="s">
        <v>11423</v>
      </c>
      <c r="C4493" s="117" t="s">
        <v>1640</v>
      </c>
      <c r="D4493" s="116" t="s">
        <v>11422</v>
      </c>
      <c r="E4493" s="116" t="s">
        <v>3091</v>
      </c>
      <c r="F4493" s="116" t="s">
        <v>2615</v>
      </c>
      <c r="G4493" s="115" t="s">
        <v>789</v>
      </c>
      <c r="H4493" s="118" t="s">
        <v>11424</v>
      </c>
      <c r="I4493" s="118" t="s">
        <v>2619</v>
      </c>
    </row>
    <row r="4494" spans="1:9" x14ac:dyDescent="0.2">
      <c r="A4494" s="117" t="s">
        <v>11754</v>
      </c>
      <c r="B4494" s="131" t="s">
        <v>11754</v>
      </c>
      <c r="C4494" s="117" t="s">
        <v>1641</v>
      </c>
      <c r="D4494" s="116" t="s">
        <v>11753</v>
      </c>
      <c r="E4494" s="116" t="s">
        <v>2614</v>
      </c>
      <c r="F4494" s="116" t="s">
        <v>2615</v>
      </c>
      <c r="G4494" s="115" t="s">
        <v>790</v>
      </c>
      <c r="H4494" s="118" t="s">
        <v>11755</v>
      </c>
      <c r="I4494" s="118" t="s">
        <v>2619</v>
      </c>
    </row>
    <row r="4495" spans="1:9" x14ac:dyDescent="0.2">
      <c r="A4495" s="117" t="s">
        <v>11762</v>
      </c>
      <c r="B4495" s="131" t="s">
        <v>11762</v>
      </c>
      <c r="C4495" s="117" t="s">
        <v>1641</v>
      </c>
      <c r="D4495" s="116" t="s">
        <v>11753</v>
      </c>
      <c r="E4495" s="116" t="s">
        <v>2614</v>
      </c>
      <c r="F4495" s="116" t="s">
        <v>2716</v>
      </c>
      <c r="G4495" s="115" t="s">
        <v>11761</v>
      </c>
      <c r="H4495" s="118" t="s">
        <v>11755</v>
      </c>
      <c r="I4495" s="118" t="s">
        <v>2619</v>
      </c>
    </row>
    <row r="4496" spans="1:9" x14ac:dyDescent="0.2">
      <c r="A4496" s="117" t="s">
        <v>11757</v>
      </c>
      <c r="B4496" s="131" t="s">
        <v>11757</v>
      </c>
      <c r="C4496" s="117" t="s">
        <v>1641</v>
      </c>
      <c r="D4496" s="116" t="s">
        <v>11753</v>
      </c>
      <c r="E4496" s="116" t="s">
        <v>2614</v>
      </c>
      <c r="F4496" s="116" t="s">
        <v>2620</v>
      </c>
      <c r="G4496" s="115" t="s">
        <v>11756</v>
      </c>
      <c r="H4496" s="118" t="s">
        <v>11755</v>
      </c>
      <c r="I4496" s="118" t="s">
        <v>2619</v>
      </c>
    </row>
    <row r="4497" spans="1:9" x14ac:dyDescent="0.2">
      <c r="A4497" s="117" t="s">
        <v>11759</v>
      </c>
      <c r="B4497" s="131" t="s">
        <v>11759</v>
      </c>
      <c r="C4497" s="117" t="s">
        <v>1641</v>
      </c>
      <c r="D4497" s="116" t="s">
        <v>11753</v>
      </c>
      <c r="E4497" s="116" t="s">
        <v>2614</v>
      </c>
      <c r="F4497" s="116" t="s">
        <v>2694</v>
      </c>
      <c r="G4497" s="115" t="s">
        <v>11758</v>
      </c>
      <c r="H4497" s="118" t="s">
        <v>11760</v>
      </c>
      <c r="I4497" s="118" t="s">
        <v>2619</v>
      </c>
    </row>
    <row r="4498" spans="1:9" x14ac:dyDescent="0.2">
      <c r="A4498" s="117" t="s">
        <v>9749</v>
      </c>
      <c r="B4498" s="131" t="s">
        <v>9749</v>
      </c>
      <c r="C4498" s="117" t="s">
        <v>1642</v>
      </c>
      <c r="D4498" s="116" t="s">
        <v>9748</v>
      </c>
      <c r="E4498" s="116" t="s">
        <v>2614</v>
      </c>
      <c r="F4498" s="116" t="s">
        <v>2615</v>
      </c>
      <c r="G4498" s="115" t="s">
        <v>791</v>
      </c>
      <c r="H4498" s="118" t="s">
        <v>9750</v>
      </c>
      <c r="I4498" s="118" t="s">
        <v>2619</v>
      </c>
    </row>
    <row r="4499" spans="1:9" x14ac:dyDescent="0.2">
      <c r="A4499" s="117" t="s">
        <v>9754</v>
      </c>
      <c r="B4499" s="131" t="s">
        <v>9754</v>
      </c>
      <c r="C4499" s="117" t="s">
        <v>1642</v>
      </c>
      <c r="D4499" s="116" t="s">
        <v>9748</v>
      </c>
      <c r="E4499" s="116" t="s">
        <v>2614</v>
      </c>
      <c r="F4499" s="116" t="s">
        <v>2641</v>
      </c>
      <c r="G4499" s="115" t="s">
        <v>9753</v>
      </c>
      <c r="H4499" s="118" t="s">
        <v>9750</v>
      </c>
      <c r="I4499" s="118" t="s">
        <v>2619</v>
      </c>
    </row>
    <row r="4500" spans="1:9" x14ac:dyDescent="0.2">
      <c r="A4500" s="117" t="s">
        <v>9752</v>
      </c>
      <c r="B4500" s="131" t="s">
        <v>9752</v>
      </c>
      <c r="C4500" s="117" t="s">
        <v>1642</v>
      </c>
      <c r="D4500" s="116" t="s">
        <v>9748</v>
      </c>
      <c r="E4500" s="116" t="s">
        <v>2614</v>
      </c>
      <c r="F4500" s="116" t="s">
        <v>2620</v>
      </c>
      <c r="G4500" s="115" t="s">
        <v>9751</v>
      </c>
      <c r="H4500" s="118" t="s">
        <v>9750</v>
      </c>
      <c r="I4500" s="118" t="s">
        <v>2619</v>
      </c>
    </row>
    <row r="4501" spans="1:9" x14ac:dyDescent="0.2">
      <c r="A4501" s="117" t="s">
        <v>10594</v>
      </c>
      <c r="B4501" s="131" t="s">
        <v>10594</v>
      </c>
      <c r="C4501" s="117" t="s">
        <v>1572</v>
      </c>
      <c r="D4501" s="116" t="s">
        <v>10564</v>
      </c>
      <c r="E4501" s="116" t="s">
        <v>2614</v>
      </c>
      <c r="F4501" s="116" t="s">
        <v>2644</v>
      </c>
      <c r="G4501" s="115" t="s">
        <v>10593</v>
      </c>
      <c r="H4501" s="118" t="s">
        <v>10595</v>
      </c>
      <c r="I4501" s="118" t="s">
        <v>2619</v>
      </c>
    </row>
    <row r="4502" spans="1:9" x14ac:dyDescent="0.2">
      <c r="A4502" s="117" t="s">
        <v>7517</v>
      </c>
      <c r="B4502" s="131" t="s">
        <v>7517</v>
      </c>
      <c r="C4502" s="117" t="s">
        <v>992</v>
      </c>
      <c r="D4502" s="116" t="s">
        <v>6091</v>
      </c>
      <c r="E4502" s="116" t="s">
        <v>3150</v>
      </c>
      <c r="F4502" s="116" t="s">
        <v>7515</v>
      </c>
      <c r="G4502" s="115" t="s">
        <v>7516</v>
      </c>
      <c r="H4502" s="118" t="s">
        <v>6097</v>
      </c>
      <c r="I4502" s="118" t="s">
        <v>2619</v>
      </c>
    </row>
    <row r="4503" spans="1:9" x14ac:dyDescent="0.2">
      <c r="A4503" s="117" t="s">
        <v>7293</v>
      </c>
      <c r="B4503" s="131" t="s">
        <v>7293</v>
      </c>
      <c r="C4503" s="117" t="s">
        <v>992</v>
      </c>
      <c r="D4503" s="116" t="s">
        <v>6091</v>
      </c>
      <c r="E4503" s="116" t="s">
        <v>3150</v>
      </c>
      <c r="F4503" s="116" t="s">
        <v>7291</v>
      </c>
      <c r="G4503" s="115" t="s">
        <v>7292</v>
      </c>
      <c r="H4503" s="118" t="s">
        <v>6097</v>
      </c>
      <c r="I4503" s="118" t="s">
        <v>2619</v>
      </c>
    </row>
    <row r="4504" spans="1:9" x14ac:dyDescent="0.2">
      <c r="A4504" s="117" t="s">
        <v>3062</v>
      </c>
      <c r="B4504" s="131" t="s">
        <v>3062</v>
      </c>
      <c r="C4504" s="117" t="s">
        <v>894</v>
      </c>
      <c r="D4504" s="116" t="s">
        <v>3044</v>
      </c>
      <c r="E4504" s="116" t="s">
        <v>2614</v>
      </c>
      <c r="F4504" s="116" t="s">
        <v>2644</v>
      </c>
      <c r="G4504" s="115" t="s">
        <v>3061</v>
      </c>
      <c r="H4504" s="118" t="s">
        <v>3046</v>
      </c>
      <c r="I4504" s="118" t="s">
        <v>2619</v>
      </c>
    </row>
    <row r="4505" spans="1:9" x14ac:dyDescent="0.2">
      <c r="A4505" s="117" t="s">
        <v>9312</v>
      </c>
      <c r="B4505" s="131" t="s">
        <v>9312</v>
      </c>
      <c r="C4505" s="117" t="s">
        <v>949</v>
      </c>
      <c r="D4505" s="116" t="s">
        <v>9300</v>
      </c>
      <c r="E4505" s="116" t="s">
        <v>2614</v>
      </c>
      <c r="F4505" s="116" t="s">
        <v>2656</v>
      </c>
      <c r="G4505" s="115" t="s">
        <v>9311</v>
      </c>
      <c r="H4505" s="118" t="s">
        <v>9302</v>
      </c>
      <c r="I4505" s="118" t="s">
        <v>2619</v>
      </c>
    </row>
    <row r="4506" spans="1:9" x14ac:dyDescent="0.2">
      <c r="A4506" s="117" t="s">
        <v>13665</v>
      </c>
      <c r="B4506" s="131" t="s">
        <v>13665</v>
      </c>
      <c r="C4506" s="117" t="s">
        <v>1643</v>
      </c>
      <c r="D4506" s="116" t="s">
        <v>13664</v>
      </c>
      <c r="E4506" s="116" t="s">
        <v>3056</v>
      </c>
      <c r="F4506" s="116" t="s">
        <v>2615</v>
      </c>
      <c r="G4506" s="115" t="s">
        <v>792</v>
      </c>
      <c r="H4506" s="118" t="s">
        <v>13666</v>
      </c>
      <c r="I4506" s="118" t="s">
        <v>2619</v>
      </c>
    </row>
    <row r="4507" spans="1:9" x14ac:dyDescent="0.2">
      <c r="A4507" s="117" t="s">
        <v>13668</v>
      </c>
      <c r="B4507" s="131" t="s">
        <v>13668</v>
      </c>
      <c r="C4507" s="117" t="s">
        <v>1643</v>
      </c>
      <c r="D4507" s="116" t="s">
        <v>13664</v>
      </c>
      <c r="E4507" s="116" t="s">
        <v>3056</v>
      </c>
      <c r="F4507" s="116" t="s">
        <v>2620</v>
      </c>
      <c r="G4507" s="115" t="s">
        <v>13667</v>
      </c>
      <c r="H4507" s="118" t="s">
        <v>13666</v>
      </c>
      <c r="I4507" s="118" t="s">
        <v>2619</v>
      </c>
    </row>
    <row r="4508" spans="1:9" x14ac:dyDescent="0.2">
      <c r="A4508" s="117" t="s">
        <v>4107</v>
      </c>
      <c r="B4508" s="131" t="s">
        <v>4107</v>
      </c>
      <c r="C4508" s="117" t="s">
        <v>1302</v>
      </c>
      <c r="D4508" s="116" t="s">
        <v>4089</v>
      </c>
      <c r="E4508" s="116" t="s">
        <v>3415</v>
      </c>
      <c r="F4508" s="116" t="s">
        <v>3717</v>
      </c>
      <c r="G4508" s="115" t="s">
        <v>4106</v>
      </c>
      <c r="H4508" s="118" t="s">
        <v>4091</v>
      </c>
      <c r="I4508" s="118" t="s">
        <v>2619</v>
      </c>
    </row>
    <row r="4509" spans="1:9" x14ac:dyDescent="0.2">
      <c r="A4509" s="117" t="s">
        <v>2774</v>
      </c>
      <c r="B4509" s="131" t="s">
        <v>2774</v>
      </c>
      <c r="C4509" s="117" t="s">
        <v>1208</v>
      </c>
      <c r="D4509" s="116" t="s">
        <v>2762</v>
      </c>
      <c r="E4509" s="116" t="s">
        <v>2660</v>
      </c>
      <c r="F4509" s="116" t="s">
        <v>2734</v>
      </c>
      <c r="G4509" s="115" t="s">
        <v>2773</v>
      </c>
      <c r="H4509" s="118" t="s">
        <v>2764</v>
      </c>
      <c r="I4509" s="118" t="s">
        <v>2619</v>
      </c>
    </row>
    <row r="4510" spans="1:9" x14ac:dyDescent="0.2">
      <c r="A4510" s="117" t="s">
        <v>2911</v>
      </c>
      <c r="B4510" s="131" t="s">
        <v>2911</v>
      </c>
      <c r="C4510" s="117" t="s">
        <v>1416</v>
      </c>
      <c r="D4510" s="116" t="s">
        <v>2903</v>
      </c>
      <c r="E4510" s="116" t="s">
        <v>2614</v>
      </c>
      <c r="F4510" s="116" t="s">
        <v>2641</v>
      </c>
      <c r="G4510" s="115" t="s">
        <v>2773</v>
      </c>
      <c r="H4510" s="118" t="s">
        <v>2905</v>
      </c>
      <c r="I4510" s="118" t="s">
        <v>2619</v>
      </c>
    </row>
    <row r="4511" spans="1:9" x14ac:dyDescent="0.2">
      <c r="A4511" s="117" t="s">
        <v>3731</v>
      </c>
      <c r="B4511" s="131" t="s">
        <v>3731</v>
      </c>
      <c r="C4511" s="117" t="s">
        <v>1056</v>
      </c>
      <c r="D4511" s="116" t="s">
        <v>3720</v>
      </c>
      <c r="E4511" s="116" t="s">
        <v>3415</v>
      </c>
      <c r="F4511" s="116" t="s">
        <v>2818</v>
      </c>
      <c r="G4511" s="115" t="s">
        <v>2773</v>
      </c>
      <c r="H4511" s="118" t="s">
        <v>3722</v>
      </c>
      <c r="I4511" s="118" t="s">
        <v>2619</v>
      </c>
    </row>
    <row r="4512" spans="1:9" x14ac:dyDescent="0.2">
      <c r="A4512" s="117" t="s">
        <v>3787</v>
      </c>
      <c r="B4512" s="131" t="s">
        <v>3787</v>
      </c>
      <c r="C4512" s="117" t="s">
        <v>1082</v>
      </c>
      <c r="D4512" s="116" t="s">
        <v>3755</v>
      </c>
      <c r="E4512" s="116" t="s">
        <v>3116</v>
      </c>
      <c r="F4512" s="116" t="s">
        <v>3375</v>
      </c>
      <c r="G4512" s="115" t="s">
        <v>2773</v>
      </c>
      <c r="H4512" s="118" t="s">
        <v>3788</v>
      </c>
      <c r="I4512" s="118" t="s">
        <v>2619</v>
      </c>
    </row>
    <row r="4513" spans="1:9" x14ac:dyDescent="0.2">
      <c r="A4513" s="117" t="s">
        <v>4016</v>
      </c>
      <c r="B4513" s="131" t="s">
        <v>4016</v>
      </c>
      <c r="C4513" s="117" t="s">
        <v>1533</v>
      </c>
      <c r="D4513" s="116" t="s">
        <v>4010</v>
      </c>
      <c r="E4513" s="116" t="s">
        <v>3415</v>
      </c>
      <c r="F4513" s="116" t="s">
        <v>2641</v>
      </c>
      <c r="G4513" s="115" t="s">
        <v>2773</v>
      </c>
      <c r="I4513" s="118" t="s">
        <v>2619</v>
      </c>
    </row>
    <row r="4514" spans="1:9" x14ac:dyDescent="0.2">
      <c r="A4514" s="117" t="s">
        <v>4795</v>
      </c>
      <c r="B4514" s="131" t="s">
        <v>4795</v>
      </c>
      <c r="C4514" s="117" t="s">
        <v>1039</v>
      </c>
      <c r="D4514" s="116" t="s">
        <v>4776</v>
      </c>
      <c r="E4514" s="116" t="s">
        <v>3415</v>
      </c>
      <c r="F4514" s="116" t="s">
        <v>2653</v>
      </c>
      <c r="G4514" s="115" t="s">
        <v>2773</v>
      </c>
      <c r="H4514" s="118" t="s">
        <v>4796</v>
      </c>
      <c r="I4514" s="118" t="s">
        <v>2619</v>
      </c>
    </row>
    <row r="4515" spans="1:9" x14ac:dyDescent="0.2">
      <c r="A4515" s="117" t="s">
        <v>5343</v>
      </c>
      <c r="B4515" s="131" t="s">
        <v>5343</v>
      </c>
      <c r="C4515" s="117" t="s">
        <v>976</v>
      </c>
      <c r="D4515" s="116" t="s">
        <v>5318</v>
      </c>
      <c r="E4515" s="116" t="s">
        <v>2614</v>
      </c>
      <c r="F4515" s="116" t="s">
        <v>3375</v>
      </c>
      <c r="G4515" s="115" t="s">
        <v>2773</v>
      </c>
      <c r="H4515" s="118" t="s">
        <v>5323</v>
      </c>
      <c r="I4515" s="118" t="s">
        <v>2619</v>
      </c>
    </row>
    <row r="4516" spans="1:9" x14ac:dyDescent="0.2">
      <c r="A4516" s="117" t="s">
        <v>5753</v>
      </c>
      <c r="B4516" s="131" t="s">
        <v>5753</v>
      </c>
      <c r="C4516" s="117" t="s">
        <v>1501</v>
      </c>
      <c r="D4516" s="116" t="s">
        <v>5745</v>
      </c>
      <c r="E4516" s="116" t="s">
        <v>2614</v>
      </c>
      <c r="F4516" s="116" t="s">
        <v>2656</v>
      </c>
      <c r="G4516" s="115" t="s">
        <v>2773</v>
      </c>
      <c r="H4516" s="118" t="s">
        <v>5747</v>
      </c>
      <c r="I4516" s="118" t="s">
        <v>2619</v>
      </c>
    </row>
    <row r="4517" spans="1:9" x14ac:dyDescent="0.2">
      <c r="A4517" s="117" t="s">
        <v>8297</v>
      </c>
      <c r="B4517" s="131" t="s">
        <v>8297</v>
      </c>
      <c r="C4517" s="117" t="s">
        <v>1447</v>
      </c>
      <c r="D4517" s="116" t="s">
        <v>8290</v>
      </c>
      <c r="E4517" s="116" t="s">
        <v>3116</v>
      </c>
      <c r="F4517" s="116" t="s">
        <v>2734</v>
      </c>
      <c r="G4517" s="115" t="s">
        <v>2773</v>
      </c>
      <c r="H4517" s="118" t="s">
        <v>8292</v>
      </c>
      <c r="I4517" s="118" t="s">
        <v>2619</v>
      </c>
    </row>
    <row r="4518" spans="1:9" x14ac:dyDescent="0.2">
      <c r="A4518" s="117" t="s">
        <v>8490</v>
      </c>
      <c r="B4518" s="131" t="s">
        <v>8490</v>
      </c>
      <c r="C4518" s="117" t="s">
        <v>910</v>
      </c>
      <c r="D4518" s="116" t="s">
        <v>8471</v>
      </c>
      <c r="E4518" s="116" t="s">
        <v>3150</v>
      </c>
      <c r="F4518" s="116" t="s">
        <v>3106</v>
      </c>
      <c r="G4518" s="115" t="s">
        <v>2773</v>
      </c>
      <c r="I4518" s="118" t="s">
        <v>2619</v>
      </c>
    </row>
    <row r="4519" spans="1:9" x14ac:dyDescent="0.2">
      <c r="A4519" s="117" t="s">
        <v>9466</v>
      </c>
      <c r="B4519" s="131" t="s">
        <v>9466</v>
      </c>
      <c r="C4519" s="117" t="s">
        <v>1291</v>
      </c>
      <c r="D4519" s="116" t="s">
        <v>9454</v>
      </c>
      <c r="E4519" s="116" t="s">
        <v>2614</v>
      </c>
      <c r="F4519" s="116" t="s">
        <v>2818</v>
      </c>
      <c r="G4519" s="115" t="s">
        <v>2773</v>
      </c>
      <c r="H4519" s="118" t="s">
        <v>9456</v>
      </c>
      <c r="I4519" s="118" t="s">
        <v>2619</v>
      </c>
    </row>
    <row r="4520" spans="1:9" x14ac:dyDescent="0.2">
      <c r="A4520" s="117" t="s">
        <v>9830</v>
      </c>
      <c r="B4520" s="131" t="s">
        <v>9830</v>
      </c>
      <c r="C4520" s="117" t="s">
        <v>1534</v>
      </c>
      <c r="D4520" s="116" t="s">
        <v>9825</v>
      </c>
      <c r="E4520" s="116" t="s">
        <v>2614</v>
      </c>
      <c r="F4520" s="116" t="s">
        <v>2716</v>
      </c>
      <c r="G4520" s="115" t="s">
        <v>2773</v>
      </c>
      <c r="H4520" s="118" t="s">
        <v>9827</v>
      </c>
      <c r="I4520" s="118" t="s">
        <v>2619</v>
      </c>
    </row>
    <row r="4521" spans="1:9" x14ac:dyDescent="0.2">
      <c r="A4521" s="117" t="s">
        <v>10298</v>
      </c>
      <c r="B4521" s="131" t="s">
        <v>10298</v>
      </c>
      <c r="C4521" s="117" t="s">
        <v>1537</v>
      </c>
      <c r="D4521" s="116" t="s">
        <v>10191</v>
      </c>
      <c r="E4521" s="116" t="s">
        <v>2660</v>
      </c>
      <c r="F4521" s="116" t="s">
        <v>10297</v>
      </c>
      <c r="G4521" s="115" t="s">
        <v>2773</v>
      </c>
      <c r="H4521" s="118" t="s">
        <v>10299</v>
      </c>
      <c r="I4521" s="118" t="s">
        <v>2619</v>
      </c>
    </row>
    <row r="4522" spans="1:9" x14ac:dyDescent="0.2">
      <c r="A4522" s="117" t="s">
        <v>11134</v>
      </c>
      <c r="B4522" s="131" t="s">
        <v>11134</v>
      </c>
      <c r="C4522" s="117" t="s">
        <v>1647</v>
      </c>
      <c r="D4522" s="116" t="s">
        <v>11077</v>
      </c>
      <c r="E4522" s="116" t="s">
        <v>2614</v>
      </c>
      <c r="F4522" s="116" t="s">
        <v>3180</v>
      </c>
      <c r="G4522" s="115" t="s">
        <v>2773</v>
      </c>
      <c r="H4522" s="118" t="s">
        <v>11135</v>
      </c>
      <c r="I4522" s="118" t="s">
        <v>2619</v>
      </c>
    </row>
    <row r="4523" spans="1:9" x14ac:dyDescent="0.2">
      <c r="A4523" s="117" t="s">
        <v>11212</v>
      </c>
      <c r="B4523" s="131" t="s">
        <v>11212</v>
      </c>
      <c r="C4523" s="117" t="s">
        <v>1347</v>
      </c>
      <c r="D4523" s="116" t="s">
        <v>11205</v>
      </c>
      <c r="E4523" s="116" t="s">
        <v>3415</v>
      </c>
      <c r="F4523" s="116" t="s">
        <v>2734</v>
      </c>
      <c r="G4523" s="115" t="s">
        <v>2773</v>
      </c>
      <c r="H4523" s="118" t="s">
        <v>11207</v>
      </c>
      <c r="I4523" s="118" t="s">
        <v>2619</v>
      </c>
    </row>
    <row r="4524" spans="1:9" x14ac:dyDescent="0.2">
      <c r="A4524" s="117" t="s">
        <v>11603</v>
      </c>
      <c r="B4524" s="131" t="s">
        <v>11603</v>
      </c>
      <c r="C4524" s="117" t="s">
        <v>1400</v>
      </c>
      <c r="D4524" s="116" t="s">
        <v>11600</v>
      </c>
      <c r="E4524" s="116" t="s">
        <v>3415</v>
      </c>
      <c r="F4524" s="116" t="s">
        <v>2716</v>
      </c>
      <c r="G4524" s="115" t="s">
        <v>2773</v>
      </c>
      <c r="H4524" s="118" t="s">
        <v>11602</v>
      </c>
      <c r="I4524" s="118" t="s">
        <v>2619</v>
      </c>
    </row>
    <row r="4525" spans="1:9" x14ac:dyDescent="0.2">
      <c r="A4525" s="117" t="s">
        <v>12184</v>
      </c>
      <c r="B4525" s="131" t="s">
        <v>12184</v>
      </c>
      <c r="C4525" s="117" t="s">
        <v>1052</v>
      </c>
      <c r="D4525" s="116" t="s">
        <v>12177</v>
      </c>
      <c r="E4525" s="116" t="s">
        <v>3415</v>
      </c>
      <c r="F4525" s="116" t="s">
        <v>2708</v>
      </c>
      <c r="G4525" s="115" t="s">
        <v>2773</v>
      </c>
      <c r="H4525" s="118" t="s">
        <v>12179</v>
      </c>
      <c r="I4525" s="118" t="s">
        <v>2619</v>
      </c>
    </row>
    <row r="4526" spans="1:9" x14ac:dyDescent="0.2">
      <c r="A4526" s="117" t="s">
        <v>12331</v>
      </c>
      <c r="B4526" s="131" t="s">
        <v>12331</v>
      </c>
      <c r="C4526" s="117" t="s">
        <v>1165</v>
      </c>
      <c r="D4526" s="116" t="s">
        <v>12321</v>
      </c>
      <c r="E4526" s="116" t="s">
        <v>2614</v>
      </c>
      <c r="F4526" s="116" t="s">
        <v>3022</v>
      </c>
      <c r="G4526" s="115" t="s">
        <v>2773</v>
      </c>
      <c r="H4526" s="118" t="s">
        <v>12332</v>
      </c>
      <c r="I4526" s="118" t="s">
        <v>2619</v>
      </c>
    </row>
    <row r="4527" spans="1:9" x14ac:dyDescent="0.2">
      <c r="A4527" s="117" t="s">
        <v>12520</v>
      </c>
      <c r="B4527" s="131" t="s">
        <v>12520</v>
      </c>
      <c r="C4527" s="117" t="s">
        <v>1038</v>
      </c>
      <c r="D4527" s="116" t="s">
        <v>12511</v>
      </c>
      <c r="E4527" s="116" t="s">
        <v>2660</v>
      </c>
      <c r="F4527" s="116" t="s">
        <v>2644</v>
      </c>
      <c r="G4527" s="115" t="s">
        <v>2773</v>
      </c>
      <c r="H4527" s="118" t="s">
        <v>12513</v>
      </c>
      <c r="I4527" s="118" t="s">
        <v>2619</v>
      </c>
    </row>
    <row r="4528" spans="1:9" x14ac:dyDescent="0.2">
      <c r="A4528" s="117" t="s">
        <v>12665</v>
      </c>
      <c r="B4528" s="131" t="s">
        <v>12665</v>
      </c>
      <c r="C4528" s="117" t="s">
        <v>1582</v>
      </c>
      <c r="D4528" s="116" t="s">
        <v>12655</v>
      </c>
      <c r="E4528" s="116" t="s">
        <v>2614</v>
      </c>
      <c r="F4528" s="116" t="s">
        <v>2818</v>
      </c>
      <c r="G4528" s="115" t="s">
        <v>2773</v>
      </c>
      <c r="H4528" s="118" t="s">
        <v>12666</v>
      </c>
      <c r="I4528" s="118" t="s">
        <v>2619</v>
      </c>
    </row>
    <row r="4529" spans="1:9" x14ac:dyDescent="0.2">
      <c r="A4529" s="117" t="s">
        <v>3254</v>
      </c>
      <c r="B4529" s="131" t="s">
        <v>3254</v>
      </c>
      <c r="C4529" s="117" t="s">
        <v>1509</v>
      </c>
      <c r="D4529" s="116" t="s">
        <v>3149</v>
      </c>
      <c r="E4529" s="116" t="s">
        <v>3150</v>
      </c>
      <c r="F4529" s="116" t="s">
        <v>3252</v>
      </c>
      <c r="G4529" s="115" t="s">
        <v>3253</v>
      </c>
      <c r="H4529" s="118" t="s">
        <v>3152</v>
      </c>
      <c r="I4529" s="118" t="s">
        <v>2619</v>
      </c>
    </row>
    <row r="4530" spans="1:9" x14ac:dyDescent="0.2">
      <c r="A4530" s="117" t="s">
        <v>8934</v>
      </c>
      <c r="B4530" s="131" t="s">
        <v>8934</v>
      </c>
      <c r="C4530" s="117" t="s">
        <v>1015</v>
      </c>
      <c r="D4530" s="116" t="s">
        <v>8909</v>
      </c>
      <c r="E4530" s="116" t="s">
        <v>2614</v>
      </c>
      <c r="F4530" s="116" t="s">
        <v>3717</v>
      </c>
      <c r="G4530" s="115" t="s">
        <v>3253</v>
      </c>
      <c r="H4530" s="118" t="s">
        <v>8911</v>
      </c>
      <c r="I4530" s="118" t="s">
        <v>2619</v>
      </c>
    </row>
    <row r="4531" spans="1:9" x14ac:dyDescent="0.2">
      <c r="A4531" s="117" t="s">
        <v>6194</v>
      </c>
      <c r="B4531" s="131" t="s">
        <v>6194</v>
      </c>
      <c r="C4531" s="117" t="s">
        <v>992</v>
      </c>
      <c r="D4531" s="116" t="s">
        <v>6091</v>
      </c>
      <c r="E4531" s="116" t="s">
        <v>3150</v>
      </c>
      <c r="F4531" s="116" t="s">
        <v>6192</v>
      </c>
      <c r="G4531" s="115" t="s">
        <v>6193</v>
      </c>
      <c r="H4531" s="118" t="s">
        <v>6097</v>
      </c>
      <c r="I4531" s="118" t="s">
        <v>2619</v>
      </c>
    </row>
    <row r="4532" spans="1:9" x14ac:dyDescent="0.2">
      <c r="A4532" s="117" t="s">
        <v>13651</v>
      </c>
      <c r="B4532" s="131" t="s">
        <v>13651</v>
      </c>
      <c r="C4532" s="117" t="s">
        <v>1429</v>
      </c>
      <c r="D4532" s="116" t="s">
        <v>13628</v>
      </c>
      <c r="E4532" s="116" t="s">
        <v>3415</v>
      </c>
      <c r="F4532" s="116" t="s">
        <v>3112</v>
      </c>
      <c r="G4532" s="115" t="s">
        <v>13650</v>
      </c>
      <c r="H4532" s="118" t="s">
        <v>13635</v>
      </c>
      <c r="I4532" s="118" t="s">
        <v>2619</v>
      </c>
    </row>
    <row r="4533" spans="1:9" x14ac:dyDescent="0.2">
      <c r="A4533" s="117" t="s">
        <v>13983</v>
      </c>
      <c r="B4533" s="131" t="s">
        <v>13983</v>
      </c>
      <c r="C4533" s="117" t="s">
        <v>1214</v>
      </c>
      <c r="D4533" s="116" t="s">
        <v>13973</v>
      </c>
      <c r="E4533" s="116" t="s">
        <v>3334</v>
      </c>
      <c r="F4533" s="116" t="s">
        <v>3470</v>
      </c>
      <c r="G4533" s="115" t="s">
        <v>13982</v>
      </c>
      <c r="I4533" s="118" t="s">
        <v>2619</v>
      </c>
    </row>
    <row r="4534" spans="1:9" x14ac:dyDescent="0.2">
      <c r="A4534" s="117" t="s">
        <v>8983</v>
      </c>
      <c r="B4534" s="131" t="s">
        <v>8983</v>
      </c>
      <c r="C4534" s="117" t="s">
        <v>1350</v>
      </c>
      <c r="D4534" s="116" t="s">
        <v>8968</v>
      </c>
      <c r="E4534" s="116" t="s">
        <v>2614</v>
      </c>
      <c r="F4534" s="116" t="s">
        <v>3337</v>
      </c>
      <c r="G4534" s="115" t="s">
        <v>8982</v>
      </c>
      <c r="H4534" s="118" t="s">
        <v>8984</v>
      </c>
      <c r="I4534" s="118" t="s">
        <v>2619</v>
      </c>
    </row>
    <row r="4535" spans="1:9" x14ac:dyDescent="0.2">
      <c r="A4535" s="117" t="s">
        <v>12989</v>
      </c>
      <c r="B4535" s="131" t="s">
        <v>12989</v>
      </c>
      <c r="C4535" s="117" t="s">
        <v>1507</v>
      </c>
      <c r="D4535" s="116" t="s">
        <v>12981</v>
      </c>
      <c r="E4535" s="116" t="s">
        <v>3150</v>
      </c>
      <c r="F4535" s="116" t="s">
        <v>2886</v>
      </c>
      <c r="G4535" s="115" t="s">
        <v>8982</v>
      </c>
      <c r="H4535" s="118" t="s">
        <v>12986</v>
      </c>
      <c r="I4535" s="118" t="s">
        <v>2619</v>
      </c>
    </row>
    <row r="4536" spans="1:9" x14ac:dyDescent="0.2">
      <c r="A4536" s="117" t="s">
        <v>4786</v>
      </c>
      <c r="B4536" s="131" t="s">
        <v>4786</v>
      </c>
      <c r="C4536" s="117" t="s">
        <v>1039</v>
      </c>
      <c r="D4536" s="116" t="s">
        <v>4776</v>
      </c>
      <c r="E4536" s="116" t="s">
        <v>3415</v>
      </c>
      <c r="F4536" s="116" t="s">
        <v>3470</v>
      </c>
      <c r="G4536" s="115" t="s">
        <v>4785</v>
      </c>
      <c r="H4536" s="118" t="s">
        <v>4787</v>
      </c>
      <c r="I4536" s="118" t="s">
        <v>2619</v>
      </c>
    </row>
    <row r="4537" spans="1:9" x14ac:dyDescent="0.2">
      <c r="A4537" s="117" t="s">
        <v>4309</v>
      </c>
      <c r="B4537" s="131" t="s">
        <v>4309</v>
      </c>
      <c r="C4537" s="117" t="s">
        <v>1278</v>
      </c>
      <c r="D4537" s="116" t="s">
        <v>4294</v>
      </c>
      <c r="E4537" s="116" t="s">
        <v>3415</v>
      </c>
      <c r="F4537" s="116" t="s">
        <v>2656</v>
      </c>
      <c r="G4537" s="115" t="s">
        <v>4308</v>
      </c>
      <c r="H4537" s="118" t="s">
        <v>4310</v>
      </c>
      <c r="I4537" s="118" t="s">
        <v>2619</v>
      </c>
    </row>
    <row r="4538" spans="1:9" x14ac:dyDescent="0.2">
      <c r="A4538" s="117" t="s">
        <v>9451</v>
      </c>
      <c r="B4538" s="131" t="s">
        <v>9451</v>
      </c>
      <c r="C4538" s="117" t="s">
        <v>1213</v>
      </c>
      <c r="D4538" s="116" t="s">
        <v>9446</v>
      </c>
      <c r="E4538" s="116" t="s">
        <v>2614</v>
      </c>
      <c r="F4538" s="116" t="s">
        <v>2623</v>
      </c>
      <c r="G4538" s="115" t="s">
        <v>4308</v>
      </c>
      <c r="H4538" s="118" t="s">
        <v>9448</v>
      </c>
      <c r="I4538" s="118" t="s">
        <v>2619</v>
      </c>
    </row>
    <row r="4539" spans="1:9" x14ac:dyDescent="0.2">
      <c r="A4539" s="117" t="s">
        <v>10392</v>
      </c>
      <c r="B4539" s="131" t="s">
        <v>10392</v>
      </c>
      <c r="C4539" s="117" t="s">
        <v>877</v>
      </c>
      <c r="D4539" s="116" t="s">
        <v>10384</v>
      </c>
      <c r="E4539" s="116" t="s">
        <v>2660</v>
      </c>
      <c r="F4539" s="116" t="s">
        <v>3470</v>
      </c>
      <c r="G4539" s="115" t="s">
        <v>4308</v>
      </c>
      <c r="H4539" s="118" t="s">
        <v>10393</v>
      </c>
      <c r="I4539" s="118" t="s">
        <v>2619</v>
      </c>
    </row>
    <row r="4540" spans="1:9" x14ac:dyDescent="0.2">
      <c r="A4540" s="117" t="s">
        <v>13451</v>
      </c>
      <c r="B4540" s="131" t="s">
        <v>13451</v>
      </c>
      <c r="C4540" s="117" t="s">
        <v>1569</v>
      </c>
      <c r="D4540" s="116" t="s">
        <v>13433</v>
      </c>
      <c r="E4540" s="116" t="s">
        <v>3150</v>
      </c>
      <c r="F4540" s="116" t="s">
        <v>3170</v>
      </c>
      <c r="G4540" s="115" t="s">
        <v>4308</v>
      </c>
      <c r="H4540" s="118" t="s">
        <v>13452</v>
      </c>
      <c r="I4540" s="118" t="s">
        <v>2619</v>
      </c>
    </row>
    <row r="4541" spans="1:9" x14ac:dyDescent="0.2">
      <c r="A4541" s="117" t="s">
        <v>13586</v>
      </c>
      <c r="B4541" s="131" t="s">
        <v>13586</v>
      </c>
      <c r="C4541" s="117" t="s">
        <v>1644</v>
      </c>
      <c r="D4541" s="116" t="s">
        <v>13583</v>
      </c>
      <c r="E4541" s="116" t="s">
        <v>3415</v>
      </c>
      <c r="F4541" s="116" t="s">
        <v>2638</v>
      </c>
      <c r="G4541" s="115" t="s">
        <v>4308</v>
      </c>
      <c r="H4541" s="118" t="s">
        <v>13585</v>
      </c>
      <c r="I4541" s="118" t="s">
        <v>2619</v>
      </c>
    </row>
    <row r="4542" spans="1:9" x14ac:dyDescent="0.2">
      <c r="A4542" s="117" t="s">
        <v>11828</v>
      </c>
      <c r="B4542" s="131" t="s">
        <v>11828</v>
      </c>
      <c r="C4542" s="117" t="s">
        <v>1331</v>
      </c>
      <c r="D4542" s="116" t="s">
        <v>11818</v>
      </c>
      <c r="E4542" s="116" t="s">
        <v>2614</v>
      </c>
      <c r="F4542" s="116" t="s">
        <v>2653</v>
      </c>
      <c r="G4542" s="115" t="s">
        <v>11827</v>
      </c>
      <c r="H4542" s="118" t="s">
        <v>11820</v>
      </c>
      <c r="I4542" s="118" t="s">
        <v>2619</v>
      </c>
    </row>
    <row r="4543" spans="1:9" x14ac:dyDescent="0.2">
      <c r="A4543" s="117" t="s">
        <v>13185</v>
      </c>
      <c r="B4543" s="131" t="s">
        <v>13185</v>
      </c>
      <c r="C4543" s="117" t="s">
        <v>891</v>
      </c>
      <c r="D4543" s="116" t="s">
        <v>13168</v>
      </c>
      <c r="E4543" s="116" t="s">
        <v>3415</v>
      </c>
      <c r="F4543" s="116" t="s">
        <v>3022</v>
      </c>
      <c r="G4543" s="115" t="s">
        <v>11827</v>
      </c>
      <c r="H4543" s="118" t="s">
        <v>13170</v>
      </c>
      <c r="I4543" s="118" t="s">
        <v>2619</v>
      </c>
    </row>
    <row r="4544" spans="1:9" x14ac:dyDescent="0.2">
      <c r="A4544" s="117" t="s">
        <v>13584</v>
      </c>
      <c r="B4544" s="131" t="s">
        <v>13584</v>
      </c>
      <c r="C4544" s="117" t="s">
        <v>1644</v>
      </c>
      <c r="D4544" s="116" t="s">
        <v>13583</v>
      </c>
      <c r="E4544" s="116" t="s">
        <v>3415</v>
      </c>
      <c r="F4544" s="116" t="s">
        <v>2615</v>
      </c>
      <c r="G4544" s="115" t="s">
        <v>793</v>
      </c>
      <c r="H4544" s="118" t="s">
        <v>13585</v>
      </c>
      <c r="I4544" s="118" t="s">
        <v>2619</v>
      </c>
    </row>
    <row r="4545" spans="1:9" x14ac:dyDescent="0.2">
      <c r="A4545" s="117" t="s">
        <v>5022</v>
      </c>
      <c r="B4545" s="131" t="s">
        <v>5022</v>
      </c>
      <c r="C4545" s="117" t="s">
        <v>983</v>
      </c>
      <c r="D4545" s="116" t="s">
        <v>5016</v>
      </c>
      <c r="E4545" s="116" t="s">
        <v>3415</v>
      </c>
      <c r="F4545" s="116" t="s">
        <v>2716</v>
      </c>
      <c r="G4545" s="115" t="s">
        <v>5021</v>
      </c>
      <c r="H4545" s="118" t="s">
        <v>5023</v>
      </c>
      <c r="I4545" s="118" t="s">
        <v>2619</v>
      </c>
    </row>
    <row r="4546" spans="1:9" x14ac:dyDescent="0.2">
      <c r="A4546" s="117" t="s">
        <v>8336</v>
      </c>
      <c r="B4546" s="131" t="s">
        <v>8336</v>
      </c>
      <c r="C4546" s="117" t="s">
        <v>1264</v>
      </c>
      <c r="D4546" s="116" t="s">
        <v>8323</v>
      </c>
      <c r="E4546" s="116" t="s">
        <v>3415</v>
      </c>
      <c r="F4546" s="116" t="s">
        <v>2656</v>
      </c>
      <c r="G4546" s="115" t="s">
        <v>8335</v>
      </c>
      <c r="H4546" s="118" t="s">
        <v>8337</v>
      </c>
      <c r="I4546" s="118" t="s">
        <v>2619</v>
      </c>
    </row>
    <row r="4547" spans="1:9" x14ac:dyDescent="0.2">
      <c r="A4547" s="117" t="s">
        <v>8596</v>
      </c>
      <c r="B4547" s="131" t="s">
        <v>8596</v>
      </c>
      <c r="C4547" s="117" t="s">
        <v>1220</v>
      </c>
      <c r="D4547" s="116" t="s">
        <v>8590</v>
      </c>
      <c r="E4547" s="116" t="s">
        <v>3415</v>
      </c>
      <c r="F4547" s="116" t="s">
        <v>2623</v>
      </c>
      <c r="G4547" s="115" t="s">
        <v>8595</v>
      </c>
      <c r="H4547" s="118" t="s">
        <v>8592</v>
      </c>
      <c r="I4547" s="118" t="s">
        <v>2619</v>
      </c>
    </row>
    <row r="4548" spans="1:9" x14ac:dyDescent="0.2">
      <c r="A4548" s="117" t="s">
        <v>12451</v>
      </c>
      <c r="B4548" s="131" t="s">
        <v>12451</v>
      </c>
      <c r="C4548" s="117" t="s">
        <v>1645</v>
      </c>
      <c r="D4548" s="116" t="s">
        <v>12450</v>
      </c>
      <c r="E4548" s="116" t="s">
        <v>2614</v>
      </c>
      <c r="F4548" s="116" t="s">
        <v>2615</v>
      </c>
      <c r="G4548" s="115" t="s">
        <v>794</v>
      </c>
      <c r="H4548" s="118" t="s">
        <v>12452</v>
      </c>
      <c r="I4548" s="118" t="s">
        <v>2619</v>
      </c>
    </row>
    <row r="4549" spans="1:9" x14ac:dyDescent="0.2">
      <c r="A4549" s="117" t="s">
        <v>12454</v>
      </c>
      <c r="B4549" s="131" t="s">
        <v>12454</v>
      </c>
      <c r="C4549" s="117" t="s">
        <v>1645</v>
      </c>
      <c r="D4549" s="116" t="s">
        <v>12450</v>
      </c>
      <c r="E4549" s="116" t="s">
        <v>2614</v>
      </c>
      <c r="F4549" s="116" t="s">
        <v>2620</v>
      </c>
      <c r="G4549" s="115" t="s">
        <v>12453</v>
      </c>
      <c r="H4549" s="118" t="s">
        <v>12452</v>
      </c>
      <c r="I4549" s="118" t="s">
        <v>2619</v>
      </c>
    </row>
    <row r="4550" spans="1:9" x14ac:dyDescent="0.2">
      <c r="A4550" s="117" t="s">
        <v>12456</v>
      </c>
      <c r="B4550" s="131" t="s">
        <v>12456</v>
      </c>
      <c r="C4550" s="117" t="s">
        <v>1645</v>
      </c>
      <c r="D4550" s="116" t="s">
        <v>12450</v>
      </c>
      <c r="E4550" s="116" t="s">
        <v>2614</v>
      </c>
      <c r="F4550" s="116" t="s">
        <v>2638</v>
      </c>
      <c r="G4550" s="115" t="s">
        <v>12455</v>
      </c>
      <c r="H4550" s="118" t="s">
        <v>12452</v>
      </c>
      <c r="I4550" s="118" t="s">
        <v>2619</v>
      </c>
    </row>
    <row r="4551" spans="1:9" x14ac:dyDescent="0.2">
      <c r="A4551" s="117" t="s">
        <v>7520</v>
      </c>
      <c r="B4551" s="131" t="s">
        <v>7520</v>
      </c>
      <c r="C4551" s="117" t="s">
        <v>992</v>
      </c>
      <c r="D4551" s="116" t="s">
        <v>6091</v>
      </c>
      <c r="E4551" s="116" t="s">
        <v>3150</v>
      </c>
      <c r="F4551" s="116" t="s">
        <v>7518</v>
      </c>
      <c r="G4551" s="115" t="s">
        <v>7519</v>
      </c>
      <c r="H4551" s="118" t="s">
        <v>6097</v>
      </c>
      <c r="I4551" s="118" t="s">
        <v>2619</v>
      </c>
    </row>
    <row r="4552" spans="1:9" x14ac:dyDescent="0.2">
      <c r="A4552" s="117" t="s">
        <v>10678</v>
      </c>
      <c r="B4552" s="131" t="s">
        <v>10678</v>
      </c>
      <c r="C4552" s="117" t="s">
        <v>1202</v>
      </c>
      <c r="D4552" s="116" t="s">
        <v>10674</v>
      </c>
      <c r="E4552" s="116" t="s">
        <v>2614</v>
      </c>
      <c r="F4552" s="116" t="s">
        <v>2620</v>
      </c>
      <c r="G4552" s="115" t="s">
        <v>10677</v>
      </c>
      <c r="H4552" s="118" t="s">
        <v>10679</v>
      </c>
      <c r="I4552" s="118" t="s">
        <v>2619</v>
      </c>
    </row>
    <row r="4553" spans="1:9" x14ac:dyDescent="0.2">
      <c r="A4553" s="117" t="s">
        <v>10681</v>
      </c>
      <c r="B4553" s="131" t="s">
        <v>10681</v>
      </c>
      <c r="C4553" s="117" t="s">
        <v>1202</v>
      </c>
      <c r="D4553" s="116" t="s">
        <v>10674</v>
      </c>
      <c r="E4553" s="116" t="s">
        <v>2614</v>
      </c>
      <c r="F4553" s="116" t="s">
        <v>2694</v>
      </c>
      <c r="G4553" s="115" t="s">
        <v>10680</v>
      </c>
      <c r="H4553" s="118" t="s">
        <v>10679</v>
      </c>
      <c r="I4553" s="118" t="s">
        <v>2619</v>
      </c>
    </row>
    <row r="4554" spans="1:9" x14ac:dyDescent="0.2">
      <c r="A4554" s="117" t="s">
        <v>9035</v>
      </c>
      <c r="B4554" s="131" t="s">
        <v>9035</v>
      </c>
      <c r="C4554" s="117" t="s">
        <v>1199</v>
      </c>
      <c r="D4554" s="116" t="s">
        <v>9031</v>
      </c>
      <c r="E4554" s="116" t="s">
        <v>2614</v>
      </c>
      <c r="F4554" s="116" t="s">
        <v>2620</v>
      </c>
      <c r="G4554" s="115" t="s">
        <v>9034</v>
      </c>
      <c r="H4554" s="118" t="s">
        <v>9033</v>
      </c>
      <c r="I4554" s="118" t="s">
        <v>2619</v>
      </c>
    </row>
    <row r="4555" spans="1:9" x14ac:dyDescent="0.2">
      <c r="A4555" s="117" t="s">
        <v>11403</v>
      </c>
      <c r="B4555" s="131" t="s">
        <v>11403</v>
      </c>
      <c r="C4555" s="117" t="s">
        <v>1646</v>
      </c>
      <c r="D4555" s="116" t="s">
        <v>11402</v>
      </c>
      <c r="E4555" s="116" t="s">
        <v>2614</v>
      </c>
      <c r="F4555" s="116" t="s">
        <v>2615</v>
      </c>
      <c r="G4555" s="115" t="s">
        <v>795</v>
      </c>
      <c r="H4555" s="118" t="s">
        <v>11404</v>
      </c>
      <c r="I4555" s="118" t="s">
        <v>2619</v>
      </c>
    </row>
    <row r="4556" spans="1:9" x14ac:dyDescent="0.2">
      <c r="A4556" s="117" t="s">
        <v>11412</v>
      </c>
      <c r="B4556" s="131" t="s">
        <v>11412</v>
      </c>
      <c r="C4556" s="117" t="s">
        <v>1646</v>
      </c>
      <c r="D4556" s="116" t="s">
        <v>11402</v>
      </c>
      <c r="E4556" s="116" t="s">
        <v>2614</v>
      </c>
      <c r="F4556" s="116" t="s">
        <v>2716</v>
      </c>
      <c r="G4556" s="115" t="s">
        <v>11411</v>
      </c>
      <c r="H4556" s="118" t="s">
        <v>11404</v>
      </c>
      <c r="I4556" s="118" t="s">
        <v>2619</v>
      </c>
    </row>
    <row r="4557" spans="1:9" x14ac:dyDescent="0.2">
      <c r="A4557" s="117" t="s">
        <v>11406</v>
      </c>
      <c r="B4557" s="131" t="s">
        <v>11406</v>
      </c>
      <c r="C4557" s="117" t="s">
        <v>1646</v>
      </c>
      <c r="D4557" s="116" t="s">
        <v>11402</v>
      </c>
      <c r="E4557" s="116" t="s">
        <v>2614</v>
      </c>
      <c r="F4557" s="116" t="s">
        <v>3945</v>
      </c>
      <c r="G4557" s="115" t="s">
        <v>11405</v>
      </c>
      <c r="H4557" s="118" t="s">
        <v>11404</v>
      </c>
      <c r="I4557" s="118" t="s">
        <v>2619</v>
      </c>
    </row>
    <row r="4558" spans="1:9" x14ac:dyDescent="0.2">
      <c r="A4558" s="117" t="s">
        <v>11408</v>
      </c>
      <c r="B4558" s="131" t="s">
        <v>11408</v>
      </c>
      <c r="C4558" s="117" t="s">
        <v>1646</v>
      </c>
      <c r="D4558" s="116" t="s">
        <v>11402</v>
      </c>
      <c r="E4558" s="116" t="s">
        <v>2614</v>
      </c>
      <c r="F4558" s="116" t="s">
        <v>2666</v>
      </c>
      <c r="G4558" s="115" t="s">
        <v>11407</v>
      </c>
      <c r="H4558" s="118" t="s">
        <v>11404</v>
      </c>
      <c r="I4558" s="118" t="s">
        <v>2619</v>
      </c>
    </row>
    <row r="4559" spans="1:9" x14ac:dyDescent="0.2">
      <c r="A4559" s="117" t="s">
        <v>11078</v>
      </c>
      <c r="B4559" s="131" t="s">
        <v>11078</v>
      </c>
      <c r="C4559" s="117" t="s">
        <v>1647</v>
      </c>
      <c r="D4559" s="116" t="s">
        <v>11077</v>
      </c>
      <c r="E4559" s="116" t="s">
        <v>2614</v>
      </c>
      <c r="F4559" s="116" t="s">
        <v>2615</v>
      </c>
      <c r="G4559" s="115" t="s">
        <v>796</v>
      </c>
      <c r="H4559" s="118" t="s">
        <v>11079</v>
      </c>
      <c r="I4559" s="118" t="s">
        <v>2619</v>
      </c>
    </row>
    <row r="4560" spans="1:9" x14ac:dyDescent="0.2">
      <c r="A4560" s="117" t="s">
        <v>11081</v>
      </c>
      <c r="B4560" s="131" t="s">
        <v>11081</v>
      </c>
      <c r="C4560" s="117" t="s">
        <v>1647</v>
      </c>
      <c r="D4560" s="116" t="s">
        <v>11077</v>
      </c>
      <c r="E4560" s="116" t="s">
        <v>2614</v>
      </c>
      <c r="F4560" s="116" t="s">
        <v>6130</v>
      </c>
      <c r="G4560" s="115" t="s">
        <v>11080</v>
      </c>
      <c r="H4560" s="118" t="s">
        <v>11082</v>
      </c>
      <c r="I4560" s="118" t="s">
        <v>2619</v>
      </c>
    </row>
    <row r="4561" spans="1:9" x14ac:dyDescent="0.2">
      <c r="A4561" s="117" t="s">
        <v>2740</v>
      </c>
      <c r="B4561" s="131" t="s">
        <v>2740</v>
      </c>
      <c r="C4561" s="117" t="s">
        <v>1648</v>
      </c>
      <c r="D4561" s="116" t="s">
        <v>2739</v>
      </c>
      <c r="E4561" s="116" t="s">
        <v>2614</v>
      </c>
      <c r="F4561" s="116" t="s">
        <v>2615</v>
      </c>
      <c r="G4561" s="115" t="s">
        <v>797</v>
      </c>
      <c r="H4561" s="118" t="s">
        <v>2741</v>
      </c>
      <c r="I4561" s="118" t="s">
        <v>2619</v>
      </c>
    </row>
    <row r="4562" spans="1:9" x14ac:dyDescent="0.2">
      <c r="A4562" s="117" t="s">
        <v>2745</v>
      </c>
      <c r="B4562" s="131" t="s">
        <v>2745</v>
      </c>
      <c r="C4562" s="117" t="s">
        <v>1648</v>
      </c>
      <c r="D4562" s="116" t="s">
        <v>2739</v>
      </c>
      <c r="E4562" s="116" t="s">
        <v>2614</v>
      </c>
      <c r="F4562" s="116" t="s">
        <v>2623</v>
      </c>
      <c r="G4562" s="115" t="s">
        <v>2744</v>
      </c>
      <c r="H4562" s="118" t="s">
        <v>2741</v>
      </c>
      <c r="I4562" s="118" t="s">
        <v>2619</v>
      </c>
    </row>
    <row r="4563" spans="1:9" x14ac:dyDescent="0.2">
      <c r="A4563" s="117" t="s">
        <v>2743</v>
      </c>
      <c r="B4563" s="131" t="s">
        <v>2743</v>
      </c>
      <c r="C4563" s="117" t="s">
        <v>1648</v>
      </c>
      <c r="D4563" s="116" t="s">
        <v>2739</v>
      </c>
      <c r="E4563" s="116" t="s">
        <v>2614</v>
      </c>
      <c r="F4563" s="116" t="s">
        <v>2620</v>
      </c>
      <c r="G4563" s="115" t="s">
        <v>2742</v>
      </c>
      <c r="H4563" s="118" t="s">
        <v>2741</v>
      </c>
      <c r="I4563" s="118" t="s">
        <v>2619</v>
      </c>
    </row>
    <row r="4564" spans="1:9" x14ac:dyDescent="0.2">
      <c r="A4564" s="117" t="s">
        <v>9093</v>
      </c>
      <c r="B4564" s="131" t="s">
        <v>9093</v>
      </c>
      <c r="C4564" s="117" t="s">
        <v>1199</v>
      </c>
      <c r="D4564" s="116" t="s">
        <v>9031</v>
      </c>
      <c r="E4564" s="116" t="s">
        <v>2614</v>
      </c>
      <c r="F4564" s="116" t="s">
        <v>3378</v>
      </c>
      <c r="G4564" s="115" t="s">
        <v>9092</v>
      </c>
      <c r="H4564" s="118" t="s">
        <v>9033</v>
      </c>
      <c r="I4564" s="118" t="s">
        <v>2619</v>
      </c>
    </row>
    <row r="4565" spans="1:9" x14ac:dyDescent="0.2">
      <c r="A4565" s="117" t="s">
        <v>9261</v>
      </c>
      <c r="B4565" s="131" t="s">
        <v>9261</v>
      </c>
      <c r="C4565" s="117" t="s">
        <v>1649</v>
      </c>
      <c r="D4565" s="116" t="s">
        <v>9254</v>
      </c>
      <c r="E4565" s="116" t="s">
        <v>2614</v>
      </c>
      <c r="F4565" s="116" t="s">
        <v>2734</v>
      </c>
      <c r="G4565" s="115" t="s">
        <v>9260</v>
      </c>
      <c r="H4565" s="118" t="s">
        <v>9262</v>
      </c>
      <c r="I4565" s="118" t="s">
        <v>2619</v>
      </c>
    </row>
    <row r="4566" spans="1:9" x14ac:dyDescent="0.2">
      <c r="A4566" s="117" t="s">
        <v>9255</v>
      </c>
      <c r="B4566" s="131" t="s">
        <v>9255</v>
      </c>
      <c r="C4566" s="117" t="s">
        <v>1649</v>
      </c>
      <c r="D4566" s="116" t="s">
        <v>9254</v>
      </c>
      <c r="E4566" s="116" t="s">
        <v>2614</v>
      </c>
      <c r="F4566" s="116" t="s">
        <v>2615</v>
      </c>
      <c r="G4566" s="115" t="s">
        <v>798</v>
      </c>
      <c r="H4566" s="118" t="s">
        <v>9256</v>
      </c>
      <c r="I4566" s="118" t="s">
        <v>2619</v>
      </c>
    </row>
    <row r="4567" spans="1:9" x14ac:dyDescent="0.2">
      <c r="A4567" s="117" t="s">
        <v>9258</v>
      </c>
      <c r="B4567" s="131" t="s">
        <v>9258</v>
      </c>
      <c r="C4567" s="117" t="s">
        <v>1649</v>
      </c>
      <c r="D4567" s="116" t="s">
        <v>9254</v>
      </c>
      <c r="E4567" s="116" t="s">
        <v>2614</v>
      </c>
      <c r="F4567" s="116" t="s">
        <v>2620</v>
      </c>
      <c r="G4567" s="115" t="s">
        <v>9257</v>
      </c>
      <c r="H4567" s="118" t="s">
        <v>9259</v>
      </c>
      <c r="I4567" s="118" t="s">
        <v>2619</v>
      </c>
    </row>
    <row r="4568" spans="1:9" x14ac:dyDescent="0.2">
      <c r="A4568" s="117" t="s">
        <v>10301</v>
      </c>
      <c r="B4568" s="131" t="s">
        <v>10301</v>
      </c>
      <c r="C4568" s="117" t="s">
        <v>1537</v>
      </c>
      <c r="D4568" s="116" t="s">
        <v>10191</v>
      </c>
      <c r="E4568" s="116" t="s">
        <v>2660</v>
      </c>
      <c r="F4568" s="116" t="s">
        <v>3208</v>
      </c>
      <c r="G4568" s="115" t="s">
        <v>10300</v>
      </c>
      <c r="H4568" s="118" t="s">
        <v>10302</v>
      </c>
      <c r="I4568" s="118" t="s">
        <v>2619</v>
      </c>
    </row>
    <row r="4569" spans="1:9" x14ac:dyDescent="0.2">
      <c r="A4569" s="117" t="s">
        <v>11343</v>
      </c>
      <c r="B4569" s="131" t="s">
        <v>11343</v>
      </c>
      <c r="C4569" s="117" t="s">
        <v>1377</v>
      </c>
      <c r="D4569" s="116" t="s">
        <v>11317</v>
      </c>
      <c r="E4569" s="116" t="s">
        <v>3415</v>
      </c>
      <c r="F4569" s="116" t="s">
        <v>2644</v>
      </c>
      <c r="G4569" s="115" t="s">
        <v>11342</v>
      </c>
      <c r="H4569" s="118" t="s">
        <v>11344</v>
      </c>
      <c r="I4569" s="118" t="s">
        <v>2619</v>
      </c>
    </row>
    <row r="4570" spans="1:9" x14ac:dyDescent="0.2">
      <c r="A4570" s="117" t="s">
        <v>5964</v>
      </c>
      <c r="B4570" s="131" t="s">
        <v>5964</v>
      </c>
      <c r="C4570" s="117" t="s">
        <v>912</v>
      </c>
      <c r="D4570" s="116" t="s">
        <v>5961</v>
      </c>
      <c r="E4570" s="116" t="s">
        <v>3339</v>
      </c>
      <c r="F4570" s="116" t="s">
        <v>2620</v>
      </c>
      <c r="G4570" s="115" t="s">
        <v>5963</v>
      </c>
      <c r="H4570" s="118" t="s">
        <v>5965</v>
      </c>
      <c r="I4570" s="118" t="s">
        <v>2619</v>
      </c>
    </row>
    <row r="4571" spans="1:9" x14ac:dyDescent="0.2">
      <c r="A4571" s="117" t="s">
        <v>7523</v>
      </c>
      <c r="B4571" s="131" t="s">
        <v>7523</v>
      </c>
      <c r="C4571" s="117" t="s">
        <v>992</v>
      </c>
      <c r="D4571" s="116" t="s">
        <v>6091</v>
      </c>
      <c r="E4571" s="116" t="s">
        <v>3150</v>
      </c>
      <c r="F4571" s="116" t="s">
        <v>7521</v>
      </c>
      <c r="G4571" s="115" t="s">
        <v>7522</v>
      </c>
      <c r="H4571" s="118" t="s">
        <v>6097</v>
      </c>
      <c r="I4571" s="118" t="s">
        <v>2619</v>
      </c>
    </row>
    <row r="4572" spans="1:9" x14ac:dyDescent="0.2">
      <c r="A4572" s="117" t="s">
        <v>9831</v>
      </c>
      <c r="B4572" s="131" t="s">
        <v>9831</v>
      </c>
      <c r="C4572" s="117" t="s">
        <v>1534</v>
      </c>
      <c r="D4572" s="116" t="s">
        <v>9825</v>
      </c>
      <c r="E4572" s="116" t="s">
        <v>2614</v>
      </c>
      <c r="F4572" s="116" t="s">
        <v>2623</v>
      </c>
      <c r="G4572" s="115" t="s">
        <v>7522</v>
      </c>
      <c r="H4572" s="118" t="s">
        <v>9827</v>
      </c>
      <c r="I4572" s="118" t="s">
        <v>2619</v>
      </c>
    </row>
    <row r="4573" spans="1:9" x14ac:dyDescent="0.2">
      <c r="A4573" s="117" t="s">
        <v>12114</v>
      </c>
      <c r="B4573" s="131" t="s">
        <v>12114</v>
      </c>
      <c r="C4573" s="117" t="s">
        <v>997</v>
      </c>
      <c r="D4573" s="116" t="s">
        <v>12106</v>
      </c>
      <c r="E4573" s="116" t="s">
        <v>2614</v>
      </c>
      <c r="F4573" s="116" t="s">
        <v>2716</v>
      </c>
      <c r="G4573" s="115" t="s">
        <v>12113</v>
      </c>
      <c r="H4573" s="118" t="s">
        <v>12108</v>
      </c>
      <c r="I4573" s="118" t="s">
        <v>2619</v>
      </c>
    </row>
    <row r="4574" spans="1:9" x14ac:dyDescent="0.2">
      <c r="A4574" s="117" t="s">
        <v>8624</v>
      </c>
      <c r="B4574" s="131" t="s">
        <v>8624</v>
      </c>
      <c r="C4574" s="117" t="s">
        <v>1653</v>
      </c>
      <c r="D4574" s="116" t="s">
        <v>8608</v>
      </c>
      <c r="E4574" s="116" t="s">
        <v>3415</v>
      </c>
      <c r="F4574" s="116" t="s">
        <v>2656</v>
      </c>
      <c r="G4574" s="115" t="s">
        <v>8623</v>
      </c>
      <c r="H4574" s="118" t="s">
        <v>8615</v>
      </c>
      <c r="I4574" s="118" t="s">
        <v>2619</v>
      </c>
    </row>
    <row r="4575" spans="1:9" x14ac:dyDescent="0.2">
      <c r="A4575" s="117" t="s">
        <v>6197</v>
      </c>
      <c r="B4575" s="131" t="s">
        <v>6197</v>
      </c>
      <c r="C4575" s="117" t="s">
        <v>992</v>
      </c>
      <c r="D4575" s="116" t="s">
        <v>6091</v>
      </c>
      <c r="E4575" s="116" t="s">
        <v>3150</v>
      </c>
      <c r="F4575" s="116" t="s">
        <v>6195</v>
      </c>
      <c r="G4575" s="115" t="s">
        <v>6196</v>
      </c>
      <c r="H4575" s="118" t="s">
        <v>6097</v>
      </c>
      <c r="I4575" s="118" t="s">
        <v>2619</v>
      </c>
    </row>
    <row r="4576" spans="1:9" x14ac:dyDescent="0.2">
      <c r="A4576" s="117" t="s">
        <v>12946</v>
      </c>
      <c r="B4576" s="131" t="s">
        <v>12946</v>
      </c>
      <c r="C4576" s="117" t="s">
        <v>1057</v>
      </c>
      <c r="D4576" s="116" t="s">
        <v>12935</v>
      </c>
      <c r="E4576" s="116" t="s">
        <v>3415</v>
      </c>
      <c r="F4576" s="116" t="s">
        <v>2674</v>
      </c>
      <c r="G4576" s="115" t="s">
        <v>12945</v>
      </c>
      <c r="H4576" s="118" t="s">
        <v>12937</v>
      </c>
      <c r="I4576" s="118" t="s">
        <v>2619</v>
      </c>
    </row>
    <row r="4577" spans="1:9" x14ac:dyDescent="0.2">
      <c r="A4577" s="117" t="s">
        <v>9292</v>
      </c>
      <c r="B4577" s="131" t="s">
        <v>9292</v>
      </c>
      <c r="C4577" s="117" t="s">
        <v>1150</v>
      </c>
      <c r="D4577" s="116" t="s">
        <v>9286</v>
      </c>
      <c r="E4577" s="116" t="s">
        <v>2614</v>
      </c>
      <c r="F4577" s="116" t="s">
        <v>2623</v>
      </c>
      <c r="G4577" s="115" t="s">
        <v>9291</v>
      </c>
      <c r="H4577" s="118" t="s">
        <v>9288</v>
      </c>
      <c r="I4577" s="118" t="s">
        <v>2619</v>
      </c>
    </row>
    <row r="4578" spans="1:9" x14ac:dyDescent="0.2">
      <c r="A4578" s="117" t="s">
        <v>7854</v>
      </c>
      <c r="B4578" s="131" t="s">
        <v>7854</v>
      </c>
      <c r="C4578" s="117" t="s">
        <v>992</v>
      </c>
      <c r="D4578" s="116" t="s">
        <v>6091</v>
      </c>
      <c r="E4578" s="116" t="s">
        <v>3150</v>
      </c>
      <c r="F4578" s="116" t="s">
        <v>7852</v>
      </c>
      <c r="G4578" s="115" t="s">
        <v>7853</v>
      </c>
      <c r="H4578" s="118" t="s">
        <v>6097</v>
      </c>
      <c r="I4578" s="118" t="s">
        <v>2619</v>
      </c>
    </row>
    <row r="4579" spans="1:9" x14ac:dyDescent="0.2">
      <c r="A4579" s="117" t="s">
        <v>7526</v>
      </c>
      <c r="B4579" s="131" t="s">
        <v>7526</v>
      </c>
      <c r="C4579" s="117" t="s">
        <v>992</v>
      </c>
      <c r="D4579" s="116" t="s">
        <v>6091</v>
      </c>
      <c r="E4579" s="116" t="s">
        <v>3150</v>
      </c>
      <c r="F4579" s="116" t="s">
        <v>7524</v>
      </c>
      <c r="G4579" s="115" t="s">
        <v>7525</v>
      </c>
      <c r="H4579" s="118" t="s">
        <v>6097</v>
      </c>
      <c r="I4579" s="118" t="s">
        <v>2619</v>
      </c>
    </row>
    <row r="4580" spans="1:9" x14ac:dyDescent="0.2">
      <c r="A4580" s="117" t="s">
        <v>4893</v>
      </c>
      <c r="B4580" s="131" t="s">
        <v>4893</v>
      </c>
      <c r="C4580" s="117" t="s">
        <v>940</v>
      </c>
      <c r="D4580" s="116" t="s">
        <v>4885</v>
      </c>
      <c r="E4580" s="116" t="s">
        <v>3415</v>
      </c>
      <c r="F4580" s="116" t="s">
        <v>2669</v>
      </c>
      <c r="G4580" s="115" t="s">
        <v>4892</v>
      </c>
      <c r="H4580" s="118" t="s">
        <v>4887</v>
      </c>
      <c r="I4580" s="118" t="s">
        <v>2619</v>
      </c>
    </row>
    <row r="4581" spans="1:9" x14ac:dyDescent="0.2">
      <c r="A4581" s="117" t="s">
        <v>4889</v>
      </c>
      <c r="B4581" s="131" t="s">
        <v>4889</v>
      </c>
      <c r="C4581" s="117" t="s">
        <v>940</v>
      </c>
      <c r="D4581" s="116" t="s">
        <v>4885</v>
      </c>
      <c r="E4581" s="116" t="s">
        <v>3415</v>
      </c>
      <c r="F4581" s="116" t="s">
        <v>2638</v>
      </c>
      <c r="G4581" s="115" t="s">
        <v>4888</v>
      </c>
      <c r="H4581" s="118" t="s">
        <v>4887</v>
      </c>
      <c r="I4581" s="118" t="s">
        <v>2619</v>
      </c>
    </row>
    <row r="4582" spans="1:9" x14ac:dyDescent="0.2">
      <c r="A4582" s="117" t="s">
        <v>5821</v>
      </c>
      <c r="B4582" s="131" t="s">
        <v>5821</v>
      </c>
      <c r="C4582" s="117" t="s">
        <v>1650</v>
      </c>
      <c r="D4582" s="116" t="s">
        <v>5820</v>
      </c>
      <c r="E4582" s="116" t="s">
        <v>2614</v>
      </c>
      <c r="F4582" s="116" t="s">
        <v>2615</v>
      </c>
      <c r="G4582" s="115" t="s">
        <v>799</v>
      </c>
      <c r="H4582" s="118" t="s">
        <v>5822</v>
      </c>
      <c r="I4582" s="118" t="s">
        <v>2619</v>
      </c>
    </row>
    <row r="4583" spans="1:9" x14ac:dyDescent="0.2">
      <c r="A4583" s="117" t="s">
        <v>5830</v>
      </c>
      <c r="B4583" s="131" t="s">
        <v>5830</v>
      </c>
      <c r="C4583" s="117" t="s">
        <v>1650</v>
      </c>
      <c r="D4583" s="116" t="s">
        <v>5820</v>
      </c>
      <c r="E4583" s="116" t="s">
        <v>2614</v>
      </c>
      <c r="F4583" s="116" t="s">
        <v>2653</v>
      </c>
      <c r="G4583" s="115" t="s">
        <v>5829</v>
      </c>
      <c r="I4583" s="118" t="s">
        <v>2619</v>
      </c>
    </row>
    <row r="4584" spans="1:9" x14ac:dyDescent="0.2">
      <c r="A4584" s="117" t="s">
        <v>5824</v>
      </c>
      <c r="B4584" s="131" t="s">
        <v>5824</v>
      </c>
      <c r="C4584" s="117" t="s">
        <v>1650</v>
      </c>
      <c r="D4584" s="116" t="s">
        <v>5820</v>
      </c>
      <c r="E4584" s="116" t="s">
        <v>2614</v>
      </c>
      <c r="F4584" s="116" t="s">
        <v>2882</v>
      </c>
      <c r="G4584" s="115" t="s">
        <v>5823</v>
      </c>
      <c r="H4584" s="118" t="s">
        <v>5822</v>
      </c>
      <c r="I4584" s="118" t="s">
        <v>2619</v>
      </c>
    </row>
    <row r="4585" spans="1:9" x14ac:dyDescent="0.2">
      <c r="A4585" s="117" t="s">
        <v>3498</v>
      </c>
      <c r="B4585" s="131" t="s">
        <v>3498</v>
      </c>
      <c r="C4585" s="117" t="s">
        <v>1382</v>
      </c>
      <c r="D4585" s="116" t="s">
        <v>3490</v>
      </c>
      <c r="E4585" s="116" t="s">
        <v>3415</v>
      </c>
      <c r="F4585" s="116" t="s">
        <v>2641</v>
      </c>
      <c r="G4585" s="115" t="s">
        <v>3497</v>
      </c>
      <c r="H4585" s="118" t="s">
        <v>3492</v>
      </c>
      <c r="I4585" s="118" t="s">
        <v>2619</v>
      </c>
    </row>
    <row r="4586" spans="1:9" x14ac:dyDescent="0.2">
      <c r="A4586" s="117" t="s">
        <v>8515</v>
      </c>
      <c r="B4586" s="131" t="s">
        <v>8515</v>
      </c>
      <c r="C4586" s="117" t="s">
        <v>845</v>
      </c>
      <c r="D4586" s="116" t="s">
        <v>8502</v>
      </c>
      <c r="E4586" s="116" t="s">
        <v>3415</v>
      </c>
      <c r="F4586" s="116" t="s">
        <v>2644</v>
      </c>
      <c r="G4586" s="115" t="s">
        <v>8514</v>
      </c>
      <c r="H4586" s="118" t="s">
        <v>8504</v>
      </c>
      <c r="I4586" s="118" t="s">
        <v>2619</v>
      </c>
    </row>
    <row r="4587" spans="1:9" x14ac:dyDescent="0.2">
      <c r="A4587" s="117" t="s">
        <v>14187</v>
      </c>
      <c r="B4587" s="131" t="s">
        <v>14187</v>
      </c>
      <c r="C4587" s="117" t="s">
        <v>1439</v>
      </c>
      <c r="D4587" s="116" t="s">
        <v>14154</v>
      </c>
      <c r="E4587" s="116" t="s">
        <v>2660</v>
      </c>
      <c r="F4587" s="116" t="s">
        <v>2656</v>
      </c>
      <c r="G4587" s="115" t="s">
        <v>14186</v>
      </c>
      <c r="H4587" s="118" t="s">
        <v>14156</v>
      </c>
      <c r="I4587" s="118" t="s">
        <v>2619</v>
      </c>
    </row>
    <row r="4588" spans="1:9" x14ac:dyDescent="0.2">
      <c r="A4588" s="117" t="s">
        <v>10388</v>
      </c>
      <c r="B4588" s="131" t="s">
        <v>10388</v>
      </c>
      <c r="C4588" s="117" t="s">
        <v>877</v>
      </c>
      <c r="D4588" s="116" t="s">
        <v>10384</v>
      </c>
      <c r="E4588" s="116" t="s">
        <v>2660</v>
      </c>
      <c r="F4588" s="116" t="s">
        <v>2620</v>
      </c>
      <c r="G4588" s="115" t="s">
        <v>10387</v>
      </c>
      <c r="H4588" s="118" t="s">
        <v>10389</v>
      </c>
      <c r="I4588" s="118" t="s">
        <v>2619</v>
      </c>
    </row>
    <row r="4589" spans="1:9" x14ac:dyDescent="0.2">
      <c r="A4589" s="117" t="s">
        <v>10423</v>
      </c>
      <c r="B4589" s="131" t="s">
        <v>10423</v>
      </c>
      <c r="C4589" s="117" t="s">
        <v>877</v>
      </c>
      <c r="D4589" s="116" t="s">
        <v>10384</v>
      </c>
      <c r="E4589" s="116" t="s">
        <v>2660</v>
      </c>
      <c r="F4589" s="116" t="s">
        <v>3806</v>
      </c>
      <c r="G4589" s="115" t="s">
        <v>10422</v>
      </c>
      <c r="H4589" s="118" t="s">
        <v>10386</v>
      </c>
      <c r="I4589" s="118" t="s">
        <v>2619</v>
      </c>
    </row>
    <row r="4590" spans="1:9" x14ac:dyDescent="0.2">
      <c r="A4590" s="117" t="s">
        <v>13558</v>
      </c>
      <c r="B4590" s="131" t="s">
        <v>13558</v>
      </c>
      <c r="C4590" s="117" t="s">
        <v>1196</v>
      </c>
      <c r="D4590" s="116" t="s">
        <v>13548</v>
      </c>
      <c r="E4590" s="116" t="s">
        <v>2614</v>
      </c>
      <c r="F4590" s="116" t="s">
        <v>3022</v>
      </c>
      <c r="G4590" s="115" t="s">
        <v>13557</v>
      </c>
      <c r="H4590" s="118" t="s">
        <v>13550</v>
      </c>
      <c r="I4590" s="118" t="s">
        <v>2619</v>
      </c>
    </row>
    <row r="4591" spans="1:9" x14ac:dyDescent="0.2">
      <c r="A4591" s="117" t="s">
        <v>5178</v>
      </c>
      <c r="B4591" s="131" t="s">
        <v>5178</v>
      </c>
      <c r="C4591" s="117" t="s">
        <v>1651</v>
      </c>
      <c r="D4591" s="116" t="s">
        <v>5177</v>
      </c>
      <c r="E4591" s="116" t="s">
        <v>2614</v>
      </c>
      <c r="F4591" s="116" t="s">
        <v>2615</v>
      </c>
      <c r="G4591" s="115" t="s">
        <v>800</v>
      </c>
      <c r="H4591" s="118" t="s">
        <v>5179</v>
      </c>
      <c r="I4591" s="118" t="s">
        <v>2619</v>
      </c>
    </row>
    <row r="4592" spans="1:9" x14ac:dyDescent="0.2">
      <c r="A4592" s="117" t="s">
        <v>5181</v>
      </c>
      <c r="B4592" s="131" t="s">
        <v>5181</v>
      </c>
      <c r="C4592" s="117" t="s">
        <v>1651</v>
      </c>
      <c r="D4592" s="116" t="s">
        <v>5177</v>
      </c>
      <c r="E4592" s="116" t="s">
        <v>2614</v>
      </c>
      <c r="F4592" s="116" t="s">
        <v>2620</v>
      </c>
      <c r="G4592" s="115" t="s">
        <v>5180</v>
      </c>
      <c r="H4592" s="118" t="s">
        <v>5179</v>
      </c>
      <c r="I4592" s="118" t="s">
        <v>2619</v>
      </c>
    </row>
    <row r="4593" spans="1:9" x14ac:dyDescent="0.2">
      <c r="A4593" s="117" t="s">
        <v>5183</v>
      </c>
      <c r="B4593" s="131" t="s">
        <v>5183</v>
      </c>
      <c r="C4593" s="117" t="s">
        <v>1651</v>
      </c>
      <c r="D4593" s="116" t="s">
        <v>5177</v>
      </c>
      <c r="E4593" s="116" t="s">
        <v>2614</v>
      </c>
      <c r="F4593" s="116" t="s">
        <v>2638</v>
      </c>
      <c r="G4593" s="115" t="s">
        <v>5182</v>
      </c>
      <c r="H4593" s="118" t="s">
        <v>5179</v>
      </c>
      <c r="I4593" s="118" t="s">
        <v>2619</v>
      </c>
    </row>
    <row r="4594" spans="1:9" x14ac:dyDescent="0.2">
      <c r="A4594" s="117" t="s">
        <v>5185</v>
      </c>
      <c r="B4594" s="131" t="s">
        <v>5185</v>
      </c>
      <c r="C4594" s="117" t="s">
        <v>1651</v>
      </c>
      <c r="D4594" s="116" t="s">
        <v>5177</v>
      </c>
      <c r="E4594" s="116" t="s">
        <v>2614</v>
      </c>
      <c r="F4594" s="116" t="s">
        <v>2623</v>
      </c>
      <c r="G4594" s="115" t="s">
        <v>5184</v>
      </c>
      <c r="H4594" s="118" t="s">
        <v>5179</v>
      </c>
      <c r="I4594" s="118" t="s">
        <v>2619</v>
      </c>
    </row>
    <row r="4595" spans="1:9" x14ac:dyDescent="0.2">
      <c r="A4595" s="117" t="s">
        <v>10828</v>
      </c>
      <c r="B4595" s="131" t="s">
        <v>10828</v>
      </c>
      <c r="C4595" s="117" t="s">
        <v>1652</v>
      </c>
      <c r="D4595" s="116" t="s">
        <v>10827</v>
      </c>
      <c r="E4595" s="116" t="s">
        <v>2614</v>
      </c>
      <c r="F4595" s="116" t="s">
        <v>2615</v>
      </c>
      <c r="G4595" s="115" t="s">
        <v>801</v>
      </c>
      <c r="H4595" s="118" t="s">
        <v>10829</v>
      </c>
      <c r="I4595" s="118" t="s">
        <v>2619</v>
      </c>
    </row>
    <row r="4596" spans="1:9" x14ac:dyDescent="0.2">
      <c r="A4596" s="117" t="s">
        <v>10837</v>
      </c>
      <c r="B4596" s="131" t="s">
        <v>10837</v>
      </c>
      <c r="C4596" s="117" t="s">
        <v>1652</v>
      </c>
      <c r="D4596" s="116" t="s">
        <v>10827</v>
      </c>
      <c r="E4596" s="116" t="s">
        <v>2614</v>
      </c>
      <c r="F4596" s="116" t="s">
        <v>3022</v>
      </c>
      <c r="G4596" s="115" t="s">
        <v>10836</v>
      </c>
      <c r="H4596" s="118" t="s">
        <v>10829</v>
      </c>
      <c r="I4596" s="118" t="s">
        <v>2619</v>
      </c>
    </row>
    <row r="4597" spans="1:9" x14ac:dyDescent="0.2">
      <c r="A4597" s="117" t="s">
        <v>10835</v>
      </c>
      <c r="B4597" s="131" t="s">
        <v>10835</v>
      </c>
      <c r="C4597" s="117" t="s">
        <v>1652</v>
      </c>
      <c r="D4597" s="116" t="s">
        <v>10827</v>
      </c>
      <c r="E4597" s="116" t="s">
        <v>2614</v>
      </c>
      <c r="F4597" s="116" t="s">
        <v>2716</v>
      </c>
      <c r="G4597" s="115" t="s">
        <v>10834</v>
      </c>
      <c r="H4597" s="118" t="s">
        <v>10829</v>
      </c>
      <c r="I4597" s="118" t="s">
        <v>2619</v>
      </c>
    </row>
    <row r="4598" spans="1:9" x14ac:dyDescent="0.2">
      <c r="A4598" s="117" t="s">
        <v>10831</v>
      </c>
      <c r="B4598" s="131" t="s">
        <v>10831</v>
      </c>
      <c r="C4598" s="117" t="s">
        <v>1652</v>
      </c>
      <c r="D4598" s="116" t="s">
        <v>10827</v>
      </c>
      <c r="E4598" s="116" t="s">
        <v>2614</v>
      </c>
      <c r="F4598" s="116" t="s">
        <v>2620</v>
      </c>
      <c r="G4598" s="115" t="s">
        <v>10830</v>
      </c>
      <c r="H4598" s="118" t="s">
        <v>10829</v>
      </c>
      <c r="I4598" s="118" t="s">
        <v>2619</v>
      </c>
    </row>
    <row r="4599" spans="1:9" x14ac:dyDescent="0.2">
      <c r="A4599" s="117" t="s">
        <v>10833</v>
      </c>
      <c r="B4599" s="131" t="s">
        <v>10833</v>
      </c>
      <c r="C4599" s="117" t="s">
        <v>1652</v>
      </c>
      <c r="D4599" s="116" t="s">
        <v>10827</v>
      </c>
      <c r="E4599" s="116" t="s">
        <v>2614</v>
      </c>
      <c r="F4599" s="116" t="s">
        <v>2638</v>
      </c>
      <c r="G4599" s="115" t="s">
        <v>10832</v>
      </c>
      <c r="H4599" s="118" t="s">
        <v>10829</v>
      </c>
      <c r="I4599" s="118" t="s">
        <v>2619</v>
      </c>
    </row>
    <row r="4600" spans="1:9" x14ac:dyDescent="0.2">
      <c r="A4600" s="117" t="s">
        <v>8864</v>
      </c>
      <c r="B4600" s="131" t="s">
        <v>8864</v>
      </c>
      <c r="C4600" s="117" t="s">
        <v>988</v>
      </c>
      <c r="D4600" s="116" t="s">
        <v>8860</v>
      </c>
      <c r="E4600" s="116" t="s">
        <v>3056</v>
      </c>
      <c r="F4600" s="116" t="s">
        <v>2620</v>
      </c>
      <c r="G4600" s="115" t="s">
        <v>8863</v>
      </c>
      <c r="I4600" s="118" t="s">
        <v>2619</v>
      </c>
    </row>
    <row r="4601" spans="1:9" x14ac:dyDescent="0.2">
      <c r="A4601" s="117" t="s">
        <v>8609</v>
      </c>
      <c r="B4601" s="131" t="s">
        <v>8609</v>
      </c>
      <c r="C4601" s="117" t="s">
        <v>1653</v>
      </c>
      <c r="D4601" s="116" t="s">
        <v>8608</v>
      </c>
      <c r="E4601" s="116" t="s">
        <v>3415</v>
      </c>
      <c r="F4601" s="116" t="s">
        <v>2615</v>
      </c>
      <c r="G4601" s="115" t="s">
        <v>802</v>
      </c>
      <c r="H4601" s="118" t="s">
        <v>8610</v>
      </c>
      <c r="I4601" s="118" t="s">
        <v>2619</v>
      </c>
    </row>
    <row r="4602" spans="1:9" x14ac:dyDescent="0.2">
      <c r="A4602" s="117" t="s">
        <v>8138</v>
      </c>
      <c r="B4602" s="131" t="s">
        <v>8138</v>
      </c>
      <c r="C4602" s="117" t="s">
        <v>1594</v>
      </c>
      <c r="D4602" s="116" t="s">
        <v>8128</v>
      </c>
      <c r="E4602" s="116" t="s">
        <v>2614</v>
      </c>
      <c r="F4602" s="116" t="s">
        <v>2653</v>
      </c>
      <c r="G4602" s="115" t="s">
        <v>8137</v>
      </c>
      <c r="H4602" s="118" t="s">
        <v>8130</v>
      </c>
      <c r="I4602" s="118" t="s">
        <v>2619</v>
      </c>
    </row>
    <row r="4603" spans="1:9" x14ac:dyDescent="0.2">
      <c r="A4603" s="117" t="s">
        <v>12307</v>
      </c>
      <c r="B4603" s="131" t="s">
        <v>12307</v>
      </c>
      <c r="C4603" s="117" t="s">
        <v>1013</v>
      </c>
      <c r="D4603" s="116" t="s">
        <v>12283</v>
      </c>
      <c r="E4603" s="116" t="s">
        <v>3116</v>
      </c>
      <c r="F4603" s="116" t="s">
        <v>2644</v>
      </c>
      <c r="G4603" s="115" t="s">
        <v>8137</v>
      </c>
      <c r="H4603" s="118" t="s">
        <v>12308</v>
      </c>
      <c r="I4603" s="118" t="s">
        <v>2619</v>
      </c>
    </row>
    <row r="4604" spans="1:9" x14ac:dyDescent="0.2">
      <c r="A4604" s="117" t="s">
        <v>10968</v>
      </c>
      <c r="B4604" s="131" t="s">
        <v>10968</v>
      </c>
      <c r="C4604" s="117" t="s">
        <v>1688</v>
      </c>
      <c r="D4604" s="116" t="s">
        <v>10958</v>
      </c>
      <c r="E4604" s="116" t="s">
        <v>3415</v>
      </c>
      <c r="F4604" s="116" t="s">
        <v>2653</v>
      </c>
      <c r="G4604" s="115" t="s">
        <v>10967</v>
      </c>
      <c r="I4604" s="118" t="s">
        <v>2619</v>
      </c>
    </row>
    <row r="4605" spans="1:9" x14ac:dyDescent="0.2">
      <c r="A4605" s="117" t="s">
        <v>12156</v>
      </c>
      <c r="B4605" s="131" t="s">
        <v>12156</v>
      </c>
      <c r="C4605" s="117" t="s">
        <v>854</v>
      </c>
      <c r="D4605" s="116" t="s">
        <v>12135</v>
      </c>
      <c r="E4605" s="116" t="s">
        <v>2614</v>
      </c>
      <c r="F4605" s="116" t="s">
        <v>3625</v>
      </c>
      <c r="G4605" s="115" t="s">
        <v>10967</v>
      </c>
      <c r="H4605" s="118" t="s">
        <v>12157</v>
      </c>
      <c r="I4605" s="118" t="s">
        <v>2619</v>
      </c>
    </row>
    <row r="4606" spans="1:9" x14ac:dyDescent="0.2">
      <c r="A4606" s="117" t="s">
        <v>13173</v>
      </c>
      <c r="B4606" s="131" t="s">
        <v>13173</v>
      </c>
      <c r="C4606" s="117" t="s">
        <v>891</v>
      </c>
      <c r="D4606" s="116" t="s">
        <v>13168</v>
      </c>
      <c r="E4606" s="116" t="s">
        <v>3415</v>
      </c>
      <c r="F4606" s="116" t="s">
        <v>2768</v>
      </c>
      <c r="G4606" s="115" t="s">
        <v>13172</v>
      </c>
      <c r="H4606" s="118" t="s">
        <v>13170</v>
      </c>
      <c r="I4606" s="118" t="s">
        <v>2619</v>
      </c>
    </row>
    <row r="4607" spans="1:9" x14ac:dyDescent="0.2">
      <c r="A4607" s="117" t="s">
        <v>4398</v>
      </c>
      <c r="B4607" s="131" t="s">
        <v>4398</v>
      </c>
      <c r="C4607" s="117" t="s">
        <v>1256</v>
      </c>
      <c r="D4607" s="116" t="s">
        <v>4392</v>
      </c>
      <c r="E4607" s="116" t="s">
        <v>3056</v>
      </c>
      <c r="F4607" s="116" t="s">
        <v>2722</v>
      </c>
      <c r="G4607" s="115" t="s">
        <v>4397</v>
      </c>
      <c r="H4607" s="118" t="s">
        <v>4394</v>
      </c>
      <c r="I4607" s="118" t="s">
        <v>2619</v>
      </c>
    </row>
    <row r="4608" spans="1:9" x14ac:dyDescent="0.2">
      <c r="A4608" s="117" t="s">
        <v>8352</v>
      </c>
      <c r="B4608" s="131" t="s">
        <v>8352</v>
      </c>
      <c r="C4608" s="117" t="s">
        <v>1654</v>
      </c>
      <c r="D4608" s="116" t="s">
        <v>8348</v>
      </c>
      <c r="E4608" s="116" t="s">
        <v>3116</v>
      </c>
      <c r="F4608" s="116" t="s">
        <v>2716</v>
      </c>
      <c r="G4608" s="115" t="s">
        <v>8351</v>
      </c>
      <c r="H4608" s="118" t="s">
        <v>8350</v>
      </c>
      <c r="I4608" s="118" t="s">
        <v>2619</v>
      </c>
    </row>
    <row r="4609" spans="1:9" x14ac:dyDescent="0.2">
      <c r="A4609" s="117" t="s">
        <v>8349</v>
      </c>
      <c r="B4609" s="131" t="s">
        <v>8349</v>
      </c>
      <c r="C4609" s="117" t="s">
        <v>1654</v>
      </c>
      <c r="D4609" s="116" t="s">
        <v>8348</v>
      </c>
      <c r="E4609" s="116" t="s">
        <v>3116</v>
      </c>
      <c r="F4609" s="116" t="s">
        <v>2615</v>
      </c>
      <c r="G4609" s="115" t="s">
        <v>803</v>
      </c>
      <c r="H4609" s="118" t="s">
        <v>8350</v>
      </c>
      <c r="I4609" s="118" t="s">
        <v>2619</v>
      </c>
    </row>
    <row r="4610" spans="1:9" x14ac:dyDescent="0.2">
      <c r="A4610" s="117" t="s">
        <v>3163</v>
      </c>
      <c r="B4610" s="131" t="s">
        <v>3163</v>
      </c>
      <c r="C4610" s="117" t="s">
        <v>1509</v>
      </c>
      <c r="D4610" s="116" t="s">
        <v>3149</v>
      </c>
      <c r="E4610" s="116" t="s">
        <v>3150</v>
      </c>
      <c r="F4610" s="116" t="s">
        <v>2638</v>
      </c>
      <c r="G4610" s="115" t="s">
        <v>3162</v>
      </c>
      <c r="H4610" s="118" t="s">
        <v>3152</v>
      </c>
      <c r="I4610" s="118" t="s">
        <v>2619</v>
      </c>
    </row>
    <row r="4611" spans="1:9" x14ac:dyDescent="0.2">
      <c r="A4611" s="117" t="s">
        <v>3500</v>
      </c>
      <c r="B4611" s="131" t="s">
        <v>3500</v>
      </c>
      <c r="C4611" s="117" t="s">
        <v>1655</v>
      </c>
      <c r="D4611" s="116" t="s">
        <v>3499</v>
      </c>
      <c r="E4611" s="116" t="s">
        <v>3415</v>
      </c>
      <c r="F4611" s="116" t="s">
        <v>2615</v>
      </c>
      <c r="G4611" s="115" t="s">
        <v>804</v>
      </c>
      <c r="H4611" s="118" t="s">
        <v>3501</v>
      </c>
      <c r="I4611" s="118" t="s">
        <v>2619</v>
      </c>
    </row>
    <row r="4612" spans="1:9" x14ac:dyDescent="0.2">
      <c r="A4612" s="117" t="s">
        <v>11220</v>
      </c>
      <c r="B4612" s="131" t="s">
        <v>11220</v>
      </c>
      <c r="C4612" s="117" t="s">
        <v>1035</v>
      </c>
      <c r="D4612" s="116" t="s">
        <v>11214</v>
      </c>
      <c r="E4612" s="116" t="s">
        <v>3415</v>
      </c>
      <c r="F4612" s="116" t="s">
        <v>2641</v>
      </c>
      <c r="G4612" s="115" t="s">
        <v>11219</v>
      </c>
      <c r="H4612" s="118" t="s">
        <v>11216</v>
      </c>
      <c r="I4612" s="118" t="s">
        <v>2619</v>
      </c>
    </row>
    <row r="4613" spans="1:9" x14ac:dyDescent="0.2">
      <c r="A4613" s="117" t="s">
        <v>11218</v>
      </c>
      <c r="B4613" s="131" t="s">
        <v>11218</v>
      </c>
      <c r="C4613" s="117" t="s">
        <v>1035</v>
      </c>
      <c r="D4613" s="116" t="s">
        <v>11214</v>
      </c>
      <c r="E4613" s="116" t="s">
        <v>3415</v>
      </c>
      <c r="F4613" s="116" t="s">
        <v>2666</v>
      </c>
      <c r="G4613" s="115" t="s">
        <v>11217</v>
      </c>
      <c r="H4613" s="118" t="s">
        <v>11216</v>
      </c>
      <c r="I4613" s="118" t="s">
        <v>2619</v>
      </c>
    </row>
    <row r="4614" spans="1:9" x14ac:dyDescent="0.2">
      <c r="A4614" s="117" t="s">
        <v>7863</v>
      </c>
      <c r="B4614" s="131" t="s">
        <v>7863</v>
      </c>
      <c r="C4614" s="117" t="s">
        <v>992</v>
      </c>
      <c r="D4614" s="116" t="s">
        <v>6091</v>
      </c>
      <c r="E4614" s="116" t="s">
        <v>3150</v>
      </c>
      <c r="F4614" s="116" t="s">
        <v>7861</v>
      </c>
      <c r="G4614" s="115" t="s">
        <v>7862</v>
      </c>
      <c r="H4614" s="118" t="s">
        <v>6097</v>
      </c>
      <c r="I4614" s="118" t="s">
        <v>2619</v>
      </c>
    </row>
    <row r="4615" spans="1:9" x14ac:dyDescent="0.2">
      <c r="A4615" s="117" t="s">
        <v>9792</v>
      </c>
      <c r="B4615" s="131" t="s">
        <v>9792</v>
      </c>
      <c r="C4615" s="117" t="s">
        <v>1656</v>
      </c>
      <c r="D4615" s="116" t="s">
        <v>9791</v>
      </c>
      <c r="E4615" s="116" t="s">
        <v>2614</v>
      </c>
      <c r="F4615" s="116" t="s">
        <v>2615</v>
      </c>
      <c r="G4615" s="115" t="s">
        <v>805</v>
      </c>
      <c r="H4615" s="118" t="s">
        <v>9793</v>
      </c>
      <c r="I4615" s="118" t="s">
        <v>2619</v>
      </c>
    </row>
    <row r="4616" spans="1:9" x14ac:dyDescent="0.2">
      <c r="A4616" s="117" t="s">
        <v>9797</v>
      </c>
      <c r="B4616" s="131" t="s">
        <v>9797</v>
      </c>
      <c r="C4616" s="117" t="s">
        <v>1656</v>
      </c>
      <c r="D4616" s="116" t="s">
        <v>9791</v>
      </c>
      <c r="E4616" s="116" t="s">
        <v>2614</v>
      </c>
      <c r="F4616" s="116" t="s">
        <v>2638</v>
      </c>
      <c r="G4616" s="115" t="s">
        <v>9796</v>
      </c>
      <c r="H4616" s="118" t="s">
        <v>9793</v>
      </c>
      <c r="I4616" s="118" t="s">
        <v>2619</v>
      </c>
    </row>
    <row r="4617" spans="1:9" x14ac:dyDescent="0.2">
      <c r="A4617" s="117" t="s">
        <v>9799</v>
      </c>
      <c r="B4617" s="131" t="s">
        <v>9799</v>
      </c>
      <c r="C4617" s="117" t="s">
        <v>1656</v>
      </c>
      <c r="D4617" s="116" t="s">
        <v>9791</v>
      </c>
      <c r="E4617" s="116" t="s">
        <v>2614</v>
      </c>
      <c r="F4617" s="116" t="s">
        <v>2716</v>
      </c>
      <c r="G4617" s="115" t="s">
        <v>9798</v>
      </c>
      <c r="H4617" s="118" t="s">
        <v>9793</v>
      </c>
      <c r="I4617" s="118" t="s">
        <v>2619</v>
      </c>
    </row>
    <row r="4618" spans="1:9" x14ac:dyDescent="0.2">
      <c r="A4618" s="117" t="s">
        <v>9795</v>
      </c>
      <c r="B4618" s="131" t="s">
        <v>9795</v>
      </c>
      <c r="C4618" s="117" t="s">
        <v>1656</v>
      </c>
      <c r="D4618" s="116" t="s">
        <v>9791</v>
      </c>
      <c r="E4618" s="116" t="s">
        <v>2614</v>
      </c>
      <c r="F4618" s="116" t="s">
        <v>2620</v>
      </c>
      <c r="G4618" s="115" t="s">
        <v>9794</v>
      </c>
      <c r="H4618" s="118" t="s">
        <v>9793</v>
      </c>
      <c r="I4618" s="118" t="s">
        <v>2619</v>
      </c>
    </row>
    <row r="4619" spans="1:9" x14ac:dyDescent="0.2">
      <c r="A4619" s="117" t="s">
        <v>9801</v>
      </c>
      <c r="B4619" s="131" t="s">
        <v>9801</v>
      </c>
      <c r="C4619" s="117" t="s">
        <v>1656</v>
      </c>
      <c r="D4619" s="116" t="s">
        <v>9791</v>
      </c>
      <c r="E4619" s="116" t="s">
        <v>2614</v>
      </c>
      <c r="F4619" s="116" t="s">
        <v>2623</v>
      </c>
      <c r="G4619" s="115" t="s">
        <v>9800</v>
      </c>
      <c r="H4619" s="118" t="s">
        <v>9793</v>
      </c>
      <c r="I4619" s="118" t="s">
        <v>2619</v>
      </c>
    </row>
    <row r="4620" spans="1:9" x14ac:dyDescent="0.2">
      <c r="A4620" s="117" t="s">
        <v>7964</v>
      </c>
      <c r="B4620" s="131" t="s">
        <v>7964</v>
      </c>
      <c r="C4620" s="117" t="s">
        <v>992</v>
      </c>
      <c r="D4620" s="116" t="s">
        <v>6091</v>
      </c>
      <c r="E4620" s="116" t="s">
        <v>3150</v>
      </c>
      <c r="F4620" s="116" t="s">
        <v>7962</v>
      </c>
      <c r="G4620" s="115" t="s">
        <v>7963</v>
      </c>
      <c r="H4620" s="118" t="s">
        <v>6097</v>
      </c>
      <c r="I4620" s="118" t="s">
        <v>2619</v>
      </c>
    </row>
    <row r="4621" spans="1:9" x14ac:dyDescent="0.2">
      <c r="A4621" s="117" t="s">
        <v>9138</v>
      </c>
      <c r="B4621" s="131" t="s">
        <v>9138</v>
      </c>
      <c r="C4621" s="117" t="s">
        <v>1065</v>
      </c>
      <c r="D4621" s="116" t="s">
        <v>9130</v>
      </c>
      <c r="E4621" s="116" t="s">
        <v>2614</v>
      </c>
      <c r="F4621" s="116" t="s">
        <v>2669</v>
      </c>
      <c r="G4621" s="115" t="s">
        <v>9137</v>
      </c>
      <c r="H4621" s="118" t="s">
        <v>9132</v>
      </c>
      <c r="I4621" s="118" t="s">
        <v>2619</v>
      </c>
    </row>
    <row r="4622" spans="1:9" x14ac:dyDescent="0.2">
      <c r="A4622" s="117" t="s">
        <v>3531</v>
      </c>
      <c r="B4622" s="131" t="s">
        <v>3531</v>
      </c>
      <c r="C4622" s="117" t="s">
        <v>1136</v>
      </c>
      <c r="D4622" s="116" t="s">
        <v>3525</v>
      </c>
      <c r="E4622" s="116" t="s">
        <v>3415</v>
      </c>
      <c r="F4622" s="116" t="s">
        <v>2716</v>
      </c>
      <c r="G4622" s="115" t="s">
        <v>3530</v>
      </c>
      <c r="H4622" s="118" t="s">
        <v>3527</v>
      </c>
      <c r="I4622" s="118" t="s">
        <v>2619</v>
      </c>
    </row>
    <row r="4623" spans="1:9" x14ac:dyDescent="0.2">
      <c r="A4623" s="117" t="s">
        <v>9208</v>
      </c>
      <c r="B4623" s="131" t="s">
        <v>9208</v>
      </c>
      <c r="C4623" s="117" t="s">
        <v>1162</v>
      </c>
      <c r="D4623" s="116" t="s">
        <v>9198</v>
      </c>
      <c r="E4623" s="116" t="s">
        <v>2614</v>
      </c>
      <c r="F4623" s="116" t="s">
        <v>2818</v>
      </c>
      <c r="G4623" s="115" t="s">
        <v>9207</v>
      </c>
      <c r="H4623" s="118" t="s">
        <v>9200</v>
      </c>
      <c r="I4623" s="118" t="s">
        <v>2619</v>
      </c>
    </row>
    <row r="4624" spans="1:9" x14ac:dyDescent="0.2">
      <c r="A4624" s="117" t="s">
        <v>3242</v>
      </c>
      <c r="B4624" s="131" t="s">
        <v>3242</v>
      </c>
      <c r="C4624" s="117" t="s">
        <v>1509</v>
      </c>
      <c r="D4624" s="116" t="s">
        <v>3149</v>
      </c>
      <c r="E4624" s="116" t="s">
        <v>3150</v>
      </c>
      <c r="F4624" s="116" t="s">
        <v>3240</v>
      </c>
      <c r="G4624" s="115" t="s">
        <v>3241</v>
      </c>
      <c r="H4624" s="118" t="s">
        <v>3152</v>
      </c>
      <c r="I4624" s="118" t="s">
        <v>2619</v>
      </c>
    </row>
    <row r="4625" spans="1:9" x14ac:dyDescent="0.2">
      <c r="A4625" s="117" t="s">
        <v>6063</v>
      </c>
      <c r="B4625" s="131" t="s">
        <v>6063</v>
      </c>
      <c r="C4625" s="117" t="s">
        <v>1657</v>
      </c>
      <c r="D4625" s="116" t="s">
        <v>6062</v>
      </c>
      <c r="E4625" s="116" t="s">
        <v>2614</v>
      </c>
      <c r="F4625" s="116" t="s">
        <v>2615</v>
      </c>
      <c r="G4625" s="115" t="s">
        <v>806</v>
      </c>
      <c r="H4625" s="118" t="s">
        <v>6064</v>
      </c>
      <c r="I4625" s="118" t="s">
        <v>2619</v>
      </c>
    </row>
    <row r="4626" spans="1:9" x14ac:dyDescent="0.2">
      <c r="A4626" s="117" t="s">
        <v>3651</v>
      </c>
      <c r="B4626" s="131" t="s">
        <v>3651</v>
      </c>
      <c r="C4626" s="117" t="s">
        <v>1340</v>
      </c>
      <c r="D4626" s="116" t="s">
        <v>3642</v>
      </c>
      <c r="E4626" s="116" t="s">
        <v>3415</v>
      </c>
      <c r="F4626" s="116" t="s">
        <v>2644</v>
      </c>
      <c r="G4626" s="115" t="s">
        <v>3650</v>
      </c>
      <c r="H4626" s="118" t="s">
        <v>3644</v>
      </c>
      <c r="I4626" s="118" t="s">
        <v>2619</v>
      </c>
    </row>
    <row r="4627" spans="1:9" x14ac:dyDescent="0.2">
      <c r="A4627" s="117" t="s">
        <v>3524</v>
      </c>
      <c r="B4627" s="131" t="s">
        <v>3524</v>
      </c>
      <c r="C4627" s="117" t="s">
        <v>1137</v>
      </c>
      <c r="D4627" s="116" t="s">
        <v>3506</v>
      </c>
      <c r="E4627" s="116" t="s">
        <v>3116</v>
      </c>
      <c r="F4627" s="116" t="s">
        <v>2644</v>
      </c>
      <c r="G4627" s="115" t="s">
        <v>3523</v>
      </c>
      <c r="H4627" s="118" t="s">
        <v>3508</v>
      </c>
      <c r="I4627" s="118" t="s">
        <v>2619</v>
      </c>
    </row>
    <row r="4628" spans="1:9" x14ac:dyDescent="0.2">
      <c r="A4628" s="117" t="s">
        <v>4136</v>
      </c>
      <c r="B4628" s="131" t="s">
        <v>4136</v>
      </c>
      <c r="C4628" s="117" t="s">
        <v>1658</v>
      </c>
      <c r="D4628" s="116" t="s">
        <v>4130</v>
      </c>
      <c r="E4628" s="116" t="s">
        <v>3415</v>
      </c>
      <c r="F4628" s="116" t="s">
        <v>2623</v>
      </c>
      <c r="G4628" s="115" t="s">
        <v>4135</v>
      </c>
      <c r="H4628" s="118" t="s">
        <v>4132</v>
      </c>
      <c r="I4628" s="118" t="s">
        <v>2619</v>
      </c>
    </row>
    <row r="4629" spans="1:9" x14ac:dyDescent="0.2">
      <c r="A4629" s="117" t="s">
        <v>4134</v>
      </c>
      <c r="B4629" s="131" t="s">
        <v>4134</v>
      </c>
      <c r="C4629" s="117" t="s">
        <v>1658</v>
      </c>
      <c r="D4629" s="116" t="s">
        <v>4130</v>
      </c>
      <c r="E4629" s="116" t="s">
        <v>3415</v>
      </c>
      <c r="F4629" s="116" t="s">
        <v>2638</v>
      </c>
      <c r="G4629" s="115" t="s">
        <v>4133</v>
      </c>
      <c r="H4629" s="118" t="s">
        <v>4132</v>
      </c>
      <c r="I4629" s="118" t="s">
        <v>2619</v>
      </c>
    </row>
    <row r="4630" spans="1:9" x14ac:dyDescent="0.2">
      <c r="A4630" s="117" t="s">
        <v>4138</v>
      </c>
      <c r="B4630" s="131" t="s">
        <v>4138</v>
      </c>
      <c r="C4630" s="117" t="s">
        <v>1658</v>
      </c>
      <c r="D4630" s="116" t="s">
        <v>4130</v>
      </c>
      <c r="E4630" s="116" t="s">
        <v>3415</v>
      </c>
      <c r="F4630" s="116" t="s">
        <v>2641</v>
      </c>
      <c r="G4630" s="115" t="s">
        <v>4137</v>
      </c>
      <c r="H4630" s="118" t="s">
        <v>4132</v>
      </c>
      <c r="I4630" s="118" t="s">
        <v>2619</v>
      </c>
    </row>
    <row r="4631" spans="1:9" x14ac:dyDescent="0.2">
      <c r="A4631" s="117" t="s">
        <v>4131</v>
      </c>
      <c r="B4631" s="131" t="s">
        <v>4131</v>
      </c>
      <c r="C4631" s="117" t="s">
        <v>1658</v>
      </c>
      <c r="D4631" s="116" t="s">
        <v>4130</v>
      </c>
      <c r="E4631" s="116" t="s">
        <v>3415</v>
      </c>
      <c r="F4631" s="116" t="s">
        <v>2615</v>
      </c>
      <c r="G4631" s="115" t="s">
        <v>807</v>
      </c>
      <c r="H4631" s="118" t="s">
        <v>4132</v>
      </c>
      <c r="I4631" s="118" t="s">
        <v>2619</v>
      </c>
    </row>
    <row r="4632" spans="1:9" x14ac:dyDescent="0.2">
      <c r="A4632" s="117" t="s">
        <v>7529</v>
      </c>
      <c r="B4632" s="131" t="s">
        <v>7529</v>
      </c>
      <c r="C4632" s="117" t="s">
        <v>992</v>
      </c>
      <c r="D4632" s="116" t="s">
        <v>6091</v>
      </c>
      <c r="E4632" s="116" t="s">
        <v>3150</v>
      </c>
      <c r="F4632" s="116" t="s">
        <v>7527</v>
      </c>
      <c r="G4632" s="115" t="s">
        <v>7528</v>
      </c>
      <c r="H4632" s="118" t="s">
        <v>6097</v>
      </c>
      <c r="I4632" s="118" t="s">
        <v>2619</v>
      </c>
    </row>
    <row r="4633" spans="1:9" x14ac:dyDescent="0.2">
      <c r="A4633" s="117" t="s">
        <v>4027</v>
      </c>
      <c r="B4633" s="131" t="s">
        <v>4027</v>
      </c>
      <c r="C4633" s="117" t="s">
        <v>1287</v>
      </c>
      <c r="D4633" s="116" t="s">
        <v>4017</v>
      </c>
      <c r="E4633" s="116" t="s">
        <v>3415</v>
      </c>
      <c r="F4633" s="116" t="s">
        <v>2734</v>
      </c>
      <c r="G4633" s="115" t="s">
        <v>4026</v>
      </c>
      <c r="H4633" s="118" t="s">
        <v>4019</v>
      </c>
      <c r="I4633" s="118" t="s">
        <v>2619</v>
      </c>
    </row>
    <row r="4634" spans="1:9" x14ac:dyDescent="0.2">
      <c r="A4634" s="117" t="s">
        <v>4956</v>
      </c>
      <c r="B4634" s="131" t="s">
        <v>4956</v>
      </c>
      <c r="C4634" s="117" t="s">
        <v>1099</v>
      </c>
      <c r="D4634" s="116" t="s">
        <v>4944</v>
      </c>
      <c r="E4634" s="116" t="s">
        <v>3415</v>
      </c>
      <c r="F4634" s="116" t="s">
        <v>2656</v>
      </c>
      <c r="G4634" s="115" t="s">
        <v>4955</v>
      </c>
      <c r="H4634" s="118" t="s">
        <v>4946</v>
      </c>
      <c r="I4634" s="118" t="s">
        <v>2619</v>
      </c>
    </row>
    <row r="4635" spans="1:9" x14ac:dyDescent="0.2">
      <c r="A4635" s="117" t="s">
        <v>10633</v>
      </c>
      <c r="B4635" s="131" t="s">
        <v>10633</v>
      </c>
      <c r="C4635" s="117" t="s">
        <v>1125</v>
      </c>
      <c r="D4635" s="116" t="s">
        <v>10618</v>
      </c>
      <c r="E4635" s="116" t="s">
        <v>2614</v>
      </c>
      <c r="F4635" s="116" t="s">
        <v>2653</v>
      </c>
      <c r="G4635" s="115" t="s">
        <v>4955</v>
      </c>
      <c r="I4635" s="118" t="s">
        <v>2619</v>
      </c>
    </row>
    <row r="4636" spans="1:9" x14ac:dyDescent="0.2">
      <c r="A4636" s="117" t="s">
        <v>2830</v>
      </c>
      <c r="B4636" s="131" t="s">
        <v>2830</v>
      </c>
      <c r="C4636" s="117" t="s">
        <v>1659</v>
      </c>
      <c r="D4636" s="116" t="s">
        <v>2821</v>
      </c>
      <c r="E4636" s="116" t="s">
        <v>2614</v>
      </c>
      <c r="F4636" s="116" t="s">
        <v>2716</v>
      </c>
      <c r="G4636" s="115" t="s">
        <v>2829</v>
      </c>
      <c r="H4636" s="118" t="s">
        <v>2826</v>
      </c>
      <c r="I4636" s="118" t="s">
        <v>2619</v>
      </c>
    </row>
    <row r="4637" spans="1:9" x14ac:dyDescent="0.2">
      <c r="A4637" s="117" t="s">
        <v>2822</v>
      </c>
      <c r="B4637" s="131" t="s">
        <v>2822</v>
      </c>
      <c r="C4637" s="117" t="s">
        <v>1659</v>
      </c>
      <c r="D4637" s="116" t="s">
        <v>2821</v>
      </c>
      <c r="E4637" s="116" t="s">
        <v>2614</v>
      </c>
      <c r="F4637" s="116" t="s">
        <v>2615</v>
      </c>
      <c r="G4637" s="115" t="s">
        <v>808</v>
      </c>
      <c r="H4637" s="118" t="s">
        <v>2823</v>
      </c>
      <c r="I4637" s="118" t="s">
        <v>2619</v>
      </c>
    </row>
    <row r="4638" spans="1:9" x14ac:dyDescent="0.2">
      <c r="A4638" s="117" t="s">
        <v>2825</v>
      </c>
      <c r="B4638" s="131" t="s">
        <v>2825</v>
      </c>
      <c r="C4638" s="117" t="s">
        <v>1659</v>
      </c>
      <c r="D4638" s="116" t="s">
        <v>2821</v>
      </c>
      <c r="E4638" s="116" t="s">
        <v>2614</v>
      </c>
      <c r="F4638" s="116" t="s">
        <v>2620</v>
      </c>
      <c r="G4638" s="115" t="s">
        <v>2824</v>
      </c>
      <c r="H4638" s="118" t="s">
        <v>2826</v>
      </c>
      <c r="I4638" s="118" t="s">
        <v>2619</v>
      </c>
    </row>
    <row r="4639" spans="1:9" x14ac:dyDescent="0.2">
      <c r="A4639" s="117" t="s">
        <v>2828</v>
      </c>
      <c r="B4639" s="131" t="s">
        <v>2828</v>
      </c>
      <c r="C4639" s="117" t="s">
        <v>1659</v>
      </c>
      <c r="D4639" s="116" t="s">
        <v>2821</v>
      </c>
      <c r="E4639" s="116" t="s">
        <v>2614</v>
      </c>
      <c r="F4639" s="116" t="s">
        <v>2638</v>
      </c>
      <c r="G4639" s="115" t="s">
        <v>2827</v>
      </c>
      <c r="H4639" s="118" t="s">
        <v>2826</v>
      </c>
      <c r="I4639" s="118" t="s">
        <v>2619</v>
      </c>
    </row>
    <row r="4640" spans="1:9" x14ac:dyDescent="0.2">
      <c r="A4640" s="117" t="s">
        <v>4269</v>
      </c>
      <c r="B4640" s="131" t="s">
        <v>4269</v>
      </c>
      <c r="C4640" s="117" t="s">
        <v>14372</v>
      </c>
      <c r="D4640" s="116" t="s">
        <v>4267</v>
      </c>
      <c r="E4640" s="116" t="s">
        <v>3415</v>
      </c>
      <c r="F4640" s="116" t="s">
        <v>2615</v>
      </c>
      <c r="G4640" s="115" t="s">
        <v>4268</v>
      </c>
      <c r="I4640" s="118" t="s">
        <v>2619</v>
      </c>
    </row>
    <row r="4641" spans="1:9" x14ac:dyDescent="0.2">
      <c r="A4641" s="117" t="s">
        <v>8848</v>
      </c>
      <c r="B4641" s="131" t="s">
        <v>8848</v>
      </c>
      <c r="C4641" s="117" t="s">
        <v>14382</v>
      </c>
      <c r="D4641" s="116" t="s">
        <v>8835</v>
      </c>
      <c r="E4641" s="116" t="s">
        <v>3116</v>
      </c>
      <c r="F4641" s="116" t="s">
        <v>2653</v>
      </c>
      <c r="G4641" s="115" t="s">
        <v>8847</v>
      </c>
      <c r="H4641" s="118" t="s">
        <v>8844</v>
      </c>
      <c r="I4641" s="118" t="s">
        <v>2619</v>
      </c>
    </row>
    <row r="4642" spans="1:9" x14ac:dyDescent="0.2">
      <c r="A4642" s="117" t="s">
        <v>10944</v>
      </c>
      <c r="B4642" s="131" t="s">
        <v>10944</v>
      </c>
      <c r="C4642" s="117" t="s">
        <v>1676</v>
      </c>
      <c r="D4642" s="116" t="s">
        <v>10938</v>
      </c>
      <c r="E4642" s="116" t="s">
        <v>3415</v>
      </c>
      <c r="F4642" s="116" t="s">
        <v>2623</v>
      </c>
      <c r="G4642" s="115" t="s">
        <v>10943</v>
      </c>
      <c r="H4642" s="118" t="s">
        <v>10940</v>
      </c>
      <c r="I4642" s="118" t="s">
        <v>2619</v>
      </c>
    </row>
    <row r="4643" spans="1:9" x14ac:dyDescent="0.2">
      <c r="A4643" s="117" t="s">
        <v>10514</v>
      </c>
      <c r="B4643" s="131" t="s">
        <v>10514</v>
      </c>
      <c r="C4643" s="117" t="s">
        <v>1017</v>
      </c>
      <c r="D4643" s="116" t="s">
        <v>10467</v>
      </c>
      <c r="E4643" s="116" t="s">
        <v>2614</v>
      </c>
      <c r="F4643" s="116" t="s">
        <v>3378</v>
      </c>
      <c r="G4643" s="115" t="s">
        <v>10513</v>
      </c>
      <c r="H4643" s="118" t="s">
        <v>10469</v>
      </c>
      <c r="I4643" s="118" t="s">
        <v>2619</v>
      </c>
    </row>
    <row r="4644" spans="1:9" x14ac:dyDescent="0.2">
      <c r="A4644" s="117" t="s">
        <v>8834</v>
      </c>
      <c r="B4644" s="131" t="s">
        <v>8834</v>
      </c>
      <c r="C4644" s="117" t="s">
        <v>14381</v>
      </c>
      <c r="D4644" s="116" t="s">
        <v>8822</v>
      </c>
      <c r="E4644" s="116" t="s">
        <v>3116</v>
      </c>
      <c r="F4644" s="116" t="s">
        <v>2653</v>
      </c>
      <c r="G4644" s="115" t="s">
        <v>8833</v>
      </c>
      <c r="H4644" s="118" t="s">
        <v>8827</v>
      </c>
      <c r="I4644" s="118" t="s">
        <v>2619</v>
      </c>
    </row>
    <row r="4645" spans="1:9" x14ac:dyDescent="0.2">
      <c r="A4645" s="117" t="s">
        <v>8561</v>
      </c>
      <c r="B4645" s="131" t="s">
        <v>8561</v>
      </c>
      <c r="C4645" s="117" t="s">
        <v>909</v>
      </c>
      <c r="D4645" s="116" t="s">
        <v>8557</v>
      </c>
      <c r="E4645" s="116" t="s">
        <v>3415</v>
      </c>
      <c r="F4645" s="116" t="s">
        <v>2638</v>
      </c>
      <c r="G4645" s="115" t="s">
        <v>8560</v>
      </c>
      <c r="H4645" s="118" t="s">
        <v>8559</v>
      </c>
      <c r="I4645" s="118" t="s">
        <v>2619</v>
      </c>
    </row>
    <row r="4646" spans="1:9" x14ac:dyDescent="0.2">
      <c r="A4646" s="117" t="s">
        <v>3445</v>
      </c>
      <c r="B4646" s="131" t="s">
        <v>3445</v>
      </c>
      <c r="C4646" s="117" t="s">
        <v>866</v>
      </c>
      <c r="D4646" s="116" t="s">
        <v>3426</v>
      </c>
      <c r="E4646" s="116" t="s">
        <v>3415</v>
      </c>
      <c r="F4646" s="116" t="s">
        <v>2677</v>
      </c>
      <c r="G4646" s="115" t="s">
        <v>3444</v>
      </c>
      <c r="H4646" s="118" t="s">
        <v>3428</v>
      </c>
      <c r="I4646" s="118" t="s">
        <v>2619</v>
      </c>
    </row>
    <row r="4647" spans="1:9" x14ac:dyDescent="0.2">
      <c r="A4647" s="117" t="s">
        <v>13184</v>
      </c>
      <c r="B4647" s="131" t="s">
        <v>13184</v>
      </c>
      <c r="C4647" s="117" t="s">
        <v>891</v>
      </c>
      <c r="D4647" s="116" t="s">
        <v>13168</v>
      </c>
      <c r="E4647" s="116" t="s">
        <v>3415</v>
      </c>
      <c r="F4647" s="116" t="s">
        <v>3106</v>
      </c>
      <c r="G4647" s="115" t="s">
        <v>13183</v>
      </c>
      <c r="H4647" s="118" t="s">
        <v>13170</v>
      </c>
      <c r="I4647" s="118" t="s">
        <v>2619</v>
      </c>
    </row>
    <row r="4648" spans="1:9" x14ac:dyDescent="0.2">
      <c r="A4648" s="117" t="s">
        <v>6515</v>
      </c>
      <c r="B4648" s="131" t="s">
        <v>6515</v>
      </c>
      <c r="C4648" s="117" t="s">
        <v>992</v>
      </c>
      <c r="D4648" s="116" t="s">
        <v>6091</v>
      </c>
      <c r="E4648" s="116" t="s">
        <v>3150</v>
      </c>
      <c r="F4648" s="116" t="s">
        <v>6513</v>
      </c>
      <c r="G4648" s="115" t="s">
        <v>6514</v>
      </c>
      <c r="H4648" s="118" t="s">
        <v>6516</v>
      </c>
      <c r="I4648" s="118" t="s">
        <v>2619</v>
      </c>
    </row>
    <row r="4649" spans="1:9" x14ac:dyDescent="0.2">
      <c r="A4649" s="117" t="s">
        <v>8949</v>
      </c>
      <c r="B4649" s="131" t="s">
        <v>8949</v>
      </c>
      <c r="C4649" s="117" t="s">
        <v>14383</v>
      </c>
      <c r="D4649" s="116" t="s">
        <v>8944</v>
      </c>
      <c r="E4649" s="116" t="s">
        <v>2614</v>
      </c>
      <c r="F4649" s="116" t="s">
        <v>2620</v>
      </c>
      <c r="G4649" s="115" t="s">
        <v>8948</v>
      </c>
      <c r="H4649" s="118" t="s">
        <v>8947</v>
      </c>
      <c r="I4649" s="118" t="s">
        <v>2619</v>
      </c>
    </row>
    <row r="4650" spans="1:9" x14ac:dyDescent="0.2">
      <c r="A4650" s="117" t="s">
        <v>8951</v>
      </c>
      <c r="B4650" s="131" t="s">
        <v>8951</v>
      </c>
      <c r="C4650" s="117" t="s">
        <v>14383</v>
      </c>
      <c r="D4650" s="116" t="s">
        <v>8944</v>
      </c>
      <c r="E4650" s="116" t="s">
        <v>2614</v>
      </c>
      <c r="F4650" s="116" t="s">
        <v>3470</v>
      </c>
      <c r="G4650" s="115" t="s">
        <v>8950</v>
      </c>
      <c r="H4650" s="118" t="s">
        <v>8947</v>
      </c>
      <c r="I4650" s="118" t="s">
        <v>2619</v>
      </c>
    </row>
    <row r="4651" spans="1:9" x14ac:dyDescent="0.2">
      <c r="A4651" s="117" t="s">
        <v>3478</v>
      </c>
      <c r="B4651" s="131" t="s">
        <v>3478</v>
      </c>
      <c r="C4651" s="117" t="s">
        <v>1381</v>
      </c>
      <c r="D4651" s="116" t="s">
        <v>3467</v>
      </c>
      <c r="E4651" s="116" t="s">
        <v>3415</v>
      </c>
      <c r="F4651" s="116" t="s">
        <v>2653</v>
      </c>
      <c r="G4651" s="115" t="s">
        <v>3477</v>
      </c>
      <c r="H4651" s="118" t="s">
        <v>3469</v>
      </c>
      <c r="I4651" s="118" t="s">
        <v>2619</v>
      </c>
    </row>
    <row r="4652" spans="1:9" x14ac:dyDescent="0.2">
      <c r="A4652" s="117" t="s">
        <v>8677</v>
      </c>
      <c r="B4652" s="131" t="s">
        <v>8677</v>
      </c>
      <c r="C4652" s="117" t="s">
        <v>1536</v>
      </c>
      <c r="D4652" s="116" t="s">
        <v>8666</v>
      </c>
      <c r="E4652" s="116" t="s">
        <v>3415</v>
      </c>
      <c r="F4652" s="116" t="s">
        <v>3106</v>
      </c>
      <c r="G4652" s="115" t="s">
        <v>8676</v>
      </c>
      <c r="H4652" s="118" t="s">
        <v>8668</v>
      </c>
      <c r="I4652" s="118" t="s">
        <v>2619</v>
      </c>
    </row>
    <row r="4653" spans="1:9" x14ac:dyDescent="0.2">
      <c r="A4653" s="117" t="s">
        <v>5345</v>
      </c>
      <c r="B4653" s="131" t="s">
        <v>5345</v>
      </c>
      <c r="C4653" s="117" t="s">
        <v>976</v>
      </c>
      <c r="D4653" s="116" t="s">
        <v>5318</v>
      </c>
      <c r="E4653" s="116" t="s">
        <v>2614</v>
      </c>
      <c r="F4653" s="116" t="s">
        <v>3789</v>
      </c>
      <c r="G4653" s="115" t="s">
        <v>5344</v>
      </c>
      <c r="H4653" s="118" t="s">
        <v>5323</v>
      </c>
      <c r="I4653" s="118" t="s">
        <v>2619</v>
      </c>
    </row>
    <row r="4654" spans="1:9" x14ac:dyDescent="0.2">
      <c r="A4654" s="117" t="s">
        <v>8529</v>
      </c>
      <c r="B4654" s="131" t="s">
        <v>8529</v>
      </c>
      <c r="C4654" s="117" t="s">
        <v>1678</v>
      </c>
      <c r="D4654" s="116" t="s">
        <v>8522</v>
      </c>
      <c r="E4654" s="116" t="s">
        <v>3415</v>
      </c>
      <c r="F4654" s="116" t="s">
        <v>2641</v>
      </c>
      <c r="G4654" s="115" t="s">
        <v>5344</v>
      </c>
      <c r="H4654" s="118" t="s">
        <v>8524</v>
      </c>
      <c r="I4654" s="118" t="s">
        <v>2619</v>
      </c>
    </row>
    <row r="4655" spans="1:9" x14ac:dyDescent="0.2">
      <c r="A4655" s="117" t="s">
        <v>9733</v>
      </c>
      <c r="B4655" s="131" t="s">
        <v>9733</v>
      </c>
      <c r="C4655" s="117" t="s">
        <v>943</v>
      </c>
      <c r="D4655" s="116" t="s">
        <v>9724</v>
      </c>
      <c r="E4655" s="116" t="s">
        <v>3150</v>
      </c>
      <c r="F4655" s="116" t="s">
        <v>2641</v>
      </c>
      <c r="G4655" s="115" t="s">
        <v>9732</v>
      </c>
      <c r="H4655" s="118" t="s">
        <v>9729</v>
      </c>
      <c r="I4655" s="118" t="s">
        <v>2619</v>
      </c>
    </row>
    <row r="4656" spans="1:9" x14ac:dyDescent="0.2">
      <c r="A4656" s="117" t="s">
        <v>8733</v>
      </c>
      <c r="B4656" s="131" t="s">
        <v>8733</v>
      </c>
      <c r="C4656" s="117" t="s">
        <v>1282</v>
      </c>
      <c r="D4656" s="116" t="s">
        <v>8729</v>
      </c>
      <c r="E4656" s="116" t="s">
        <v>3415</v>
      </c>
      <c r="F4656" s="116" t="s">
        <v>2638</v>
      </c>
      <c r="G4656" s="115" t="s">
        <v>8732</v>
      </c>
      <c r="H4656" s="118" t="s">
        <v>8731</v>
      </c>
      <c r="I4656" s="118" t="s">
        <v>2619</v>
      </c>
    </row>
    <row r="4657" spans="1:9" x14ac:dyDescent="0.2">
      <c r="A4657" s="117" t="s">
        <v>13808</v>
      </c>
      <c r="B4657" s="131" t="s">
        <v>13808</v>
      </c>
      <c r="C4657" s="117" t="s">
        <v>1660</v>
      </c>
      <c r="D4657" s="116" t="s">
        <v>13807</v>
      </c>
      <c r="E4657" s="116" t="s">
        <v>2614</v>
      </c>
      <c r="F4657" s="116" t="s">
        <v>2615</v>
      </c>
      <c r="G4657" s="115" t="s">
        <v>809</v>
      </c>
      <c r="H4657" s="118" t="s">
        <v>13809</v>
      </c>
      <c r="I4657" s="118" t="s">
        <v>2619</v>
      </c>
    </row>
    <row r="4658" spans="1:9" x14ac:dyDescent="0.2">
      <c r="A4658" s="117" t="s">
        <v>13811</v>
      </c>
      <c r="B4658" s="131" t="s">
        <v>13811</v>
      </c>
      <c r="C4658" s="117" t="s">
        <v>1660</v>
      </c>
      <c r="D4658" s="116" t="s">
        <v>13807</v>
      </c>
      <c r="E4658" s="116" t="s">
        <v>2614</v>
      </c>
      <c r="F4658" s="116" t="s">
        <v>3159</v>
      </c>
      <c r="G4658" s="115" t="s">
        <v>13810</v>
      </c>
      <c r="H4658" s="118" t="s">
        <v>13809</v>
      </c>
      <c r="I4658" s="118" t="s">
        <v>2619</v>
      </c>
    </row>
    <row r="4659" spans="1:9" x14ac:dyDescent="0.2">
      <c r="A4659" s="117" t="s">
        <v>13813</v>
      </c>
      <c r="B4659" s="131" t="s">
        <v>13813</v>
      </c>
      <c r="C4659" s="117" t="s">
        <v>1660</v>
      </c>
      <c r="D4659" s="116" t="s">
        <v>13807</v>
      </c>
      <c r="E4659" s="116" t="s">
        <v>2614</v>
      </c>
      <c r="F4659" s="116" t="s">
        <v>2666</v>
      </c>
      <c r="G4659" s="115" t="s">
        <v>13812</v>
      </c>
      <c r="H4659" s="118" t="s">
        <v>13809</v>
      </c>
      <c r="I4659" s="118" t="s">
        <v>2619</v>
      </c>
    </row>
    <row r="4660" spans="1:9" x14ac:dyDescent="0.2">
      <c r="A4660" s="117" t="s">
        <v>12413</v>
      </c>
      <c r="B4660" s="131" t="s">
        <v>12413</v>
      </c>
      <c r="C4660" s="117" t="s">
        <v>1684</v>
      </c>
      <c r="D4660" s="116" t="s">
        <v>12393</v>
      </c>
      <c r="E4660" s="116" t="s">
        <v>2614</v>
      </c>
      <c r="F4660" s="116" t="s">
        <v>2653</v>
      </c>
      <c r="G4660" s="115" t="s">
        <v>12412</v>
      </c>
      <c r="H4660" s="118" t="s">
        <v>12414</v>
      </c>
      <c r="I4660" s="118" t="s">
        <v>2619</v>
      </c>
    </row>
    <row r="4661" spans="1:9" x14ac:dyDescent="0.2">
      <c r="A4661" s="117" t="s">
        <v>9984</v>
      </c>
      <c r="B4661" s="131" t="s">
        <v>9984</v>
      </c>
      <c r="C4661" s="117" t="s">
        <v>1661</v>
      </c>
      <c r="D4661" s="116" t="s">
        <v>9983</v>
      </c>
      <c r="E4661" s="116" t="s">
        <v>2614</v>
      </c>
      <c r="F4661" s="116" t="s">
        <v>2615</v>
      </c>
      <c r="G4661" s="115" t="s">
        <v>810</v>
      </c>
      <c r="H4661" s="118" t="s">
        <v>9985</v>
      </c>
      <c r="I4661" s="118" t="s">
        <v>2619</v>
      </c>
    </row>
    <row r="4662" spans="1:9" x14ac:dyDescent="0.2">
      <c r="A4662" s="117" t="s">
        <v>9989</v>
      </c>
      <c r="B4662" s="131" t="s">
        <v>9989</v>
      </c>
      <c r="C4662" s="117" t="s">
        <v>1661</v>
      </c>
      <c r="D4662" s="116" t="s">
        <v>9983</v>
      </c>
      <c r="E4662" s="116" t="s">
        <v>2614</v>
      </c>
      <c r="F4662" s="116" t="s">
        <v>2716</v>
      </c>
      <c r="G4662" s="115" t="s">
        <v>9988</v>
      </c>
      <c r="H4662" s="118" t="s">
        <v>9985</v>
      </c>
      <c r="I4662" s="118" t="s">
        <v>2619</v>
      </c>
    </row>
    <row r="4663" spans="1:9" x14ac:dyDescent="0.2">
      <c r="A4663" s="117" t="s">
        <v>9987</v>
      </c>
      <c r="B4663" s="131" t="s">
        <v>9987</v>
      </c>
      <c r="C4663" s="117" t="s">
        <v>1661</v>
      </c>
      <c r="D4663" s="116" t="s">
        <v>9983</v>
      </c>
      <c r="E4663" s="116" t="s">
        <v>2614</v>
      </c>
      <c r="F4663" s="116" t="s">
        <v>2722</v>
      </c>
      <c r="G4663" s="115" t="s">
        <v>9986</v>
      </c>
      <c r="H4663" s="118" t="s">
        <v>9985</v>
      </c>
      <c r="I4663" s="118" t="s">
        <v>2619</v>
      </c>
    </row>
    <row r="4664" spans="1:9" x14ac:dyDescent="0.2">
      <c r="A4664" s="117" t="s">
        <v>8916</v>
      </c>
      <c r="B4664" s="131" t="s">
        <v>8916</v>
      </c>
      <c r="C4664" s="117" t="s">
        <v>1015</v>
      </c>
      <c r="D4664" s="116" t="s">
        <v>8909</v>
      </c>
      <c r="E4664" s="116" t="s">
        <v>2614</v>
      </c>
      <c r="F4664" s="116" t="s">
        <v>6127</v>
      </c>
      <c r="G4664" s="115" t="s">
        <v>8915</v>
      </c>
      <c r="H4664" s="118" t="s">
        <v>8917</v>
      </c>
      <c r="I4664" s="118" t="s">
        <v>2619</v>
      </c>
    </row>
    <row r="4665" spans="1:9" x14ac:dyDescent="0.2">
      <c r="A4665" s="117" t="s">
        <v>8913</v>
      </c>
      <c r="B4665" s="131" t="s">
        <v>8913</v>
      </c>
      <c r="C4665" s="117" t="s">
        <v>1015</v>
      </c>
      <c r="D4665" s="116" t="s">
        <v>8909</v>
      </c>
      <c r="E4665" s="116" t="s">
        <v>2614</v>
      </c>
      <c r="F4665" s="116" t="s">
        <v>6124</v>
      </c>
      <c r="G4665" s="115" t="s">
        <v>8912</v>
      </c>
      <c r="H4665" s="118" t="s">
        <v>8914</v>
      </c>
      <c r="I4665" s="118" t="s">
        <v>2619</v>
      </c>
    </row>
    <row r="4666" spans="1:9" x14ac:dyDescent="0.2">
      <c r="A4666" s="117" t="s">
        <v>3384</v>
      </c>
      <c r="B4666" s="131" t="s">
        <v>3384</v>
      </c>
      <c r="C4666" s="117" t="s">
        <v>1662</v>
      </c>
      <c r="D4666" s="116" t="s">
        <v>3383</v>
      </c>
      <c r="E4666" s="116" t="s">
        <v>3116</v>
      </c>
      <c r="F4666" s="116" t="s">
        <v>2615</v>
      </c>
      <c r="G4666" s="115" t="s">
        <v>811</v>
      </c>
      <c r="H4666" s="118" t="s">
        <v>3385</v>
      </c>
      <c r="I4666" s="118" t="s">
        <v>2619</v>
      </c>
    </row>
    <row r="4667" spans="1:9" x14ac:dyDescent="0.2">
      <c r="A4667" s="117" t="s">
        <v>3949</v>
      </c>
      <c r="B4667" s="131" t="s">
        <v>3949</v>
      </c>
      <c r="C4667" s="117" t="s">
        <v>1607</v>
      </c>
      <c r="D4667" s="116" t="s">
        <v>3938</v>
      </c>
      <c r="E4667" s="116" t="s">
        <v>3091</v>
      </c>
      <c r="F4667" s="116" t="s">
        <v>2882</v>
      </c>
      <c r="G4667" s="115" t="s">
        <v>3948</v>
      </c>
      <c r="H4667" s="118" t="s">
        <v>3940</v>
      </c>
      <c r="I4667" s="118" t="s">
        <v>2619</v>
      </c>
    </row>
    <row r="4668" spans="1:9" x14ac:dyDescent="0.2">
      <c r="A4668" s="117" t="s">
        <v>7535</v>
      </c>
      <c r="B4668" s="131" t="s">
        <v>7535</v>
      </c>
      <c r="C4668" s="117" t="s">
        <v>992</v>
      </c>
      <c r="D4668" s="116" t="s">
        <v>6091</v>
      </c>
      <c r="E4668" s="116" t="s">
        <v>3150</v>
      </c>
      <c r="F4668" s="116" t="s">
        <v>7533</v>
      </c>
      <c r="G4668" s="115" t="s">
        <v>7534</v>
      </c>
      <c r="H4668" s="118" t="s">
        <v>6097</v>
      </c>
      <c r="I4668" s="118" t="s">
        <v>2619</v>
      </c>
    </row>
    <row r="4669" spans="1:9" x14ac:dyDescent="0.2">
      <c r="A4669" s="117" t="s">
        <v>9079</v>
      </c>
      <c r="B4669" s="131" t="s">
        <v>9079</v>
      </c>
      <c r="C4669" s="117" t="s">
        <v>1199</v>
      </c>
      <c r="D4669" s="116" t="s">
        <v>9031</v>
      </c>
      <c r="E4669" s="116" t="s">
        <v>2614</v>
      </c>
      <c r="F4669" s="116" t="s">
        <v>2677</v>
      </c>
      <c r="G4669" s="115" t="s">
        <v>9078</v>
      </c>
      <c r="I4669" s="118" t="s">
        <v>2619</v>
      </c>
    </row>
    <row r="4670" spans="1:9" x14ac:dyDescent="0.2">
      <c r="A4670" s="117" t="s">
        <v>7656</v>
      </c>
      <c r="B4670" s="131" t="s">
        <v>7656</v>
      </c>
      <c r="C4670" s="117" t="s">
        <v>992</v>
      </c>
      <c r="D4670" s="116" t="s">
        <v>6091</v>
      </c>
      <c r="E4670" s="116" t="s">
        <v>3150</v>
      </c>
      <c r="F4670" s="116" t="s">
        <v>7654</v>
      </c>
      <c r="G4670" s="115" t="s">
        <v>7655</v>
      </c>
      <c r="H4670" s="118" t="s">
        <v>6097</v>
      </c>
      <c r="I4670" s="118" t="s">
        <v>2619</v>
      </c>
    </row>
    <row r="4671" spans="1:9" x14ac:dyDescent="0.2">
      <c r="A4671" s="117" t="s">
        <v>11826</v>
      </c>
      <c r="B4671" s="131" t="s">
        <v>11826</v>
      </c>
      <c r="C4671" s="117" t="s">
        <v>1331</v>
      </c>
      <c r="D4671" s="116" t="s">
        <v>11818</v>
      </c>
      <c r="E4671" s="116" t="s">
        <v>2614</v>
      </c>
      <c r="F4671" s="116" t="s">
        <v>2734</v>
      </c>
      <c r="G4671" s="115" t="s">
        <v>11825</v>
      </c>
      <c r="H4671" s="118" t="s">
        <v>11820</v>
      </c>
      <c r="I4671" s="118" t="s">
        <v>2619</v>
      </c>
    </row>
    <row r="4672" spans="1:9" x14ac:dyDescent="0.2">
      <c r="A4672" s="117" t="s">
        <v>9528</v>
      </c>
      <c r="B4672" s="131" t="s">
        <v>9528</v>
      </c>
      <c r="C4672" s="117" t="s">
        <v>1334</v>
      </c>
      <c r="D4672" s="116" t="s">
        <v>9521</v>
      </c>
      <c r="E4672" s="116" t="s">
        <v>3415</v>
      </c>
      <c r="F4672" s="116" t="s">
        <v>2669</v>
      </c>
      <c r="G4672" s="115" t="s">
        <v>9527</v>
      </c>
      <c r="H4672" s="118" t="s">
        <v>9526</v>
      </c>
      <c r="I4672" s="118" t="s">
        <v>2619</v>
      </c>
    </row>
    <row r="4673" spans="1:9" x14ac:dyDescent="0.2">
      <c r="A4673" s="117" t="s">
        <v>3245</v>
      </c>
      <c r="B4673" s="131" t="s">
        <v>3245</v>
      </c>
      <c r="C4673" s="117" t="s">
        <v>1509</v>
      </c>
      <c r="D4673" s="116" t="s">
        <v>3149</v>
      </c>
      <c r="E4673" s="116" t="s">
        <v>3150</v>
      </c>
      <c r="F4673" s="116" t="s">
        <v>3243</v>
      </c>
      <c r="G4673" s="115" t="s">
        <v>3244</v>
      </c>
      <c r="H4673" s="118" t="s">
        <v>3152</v>
      </c>
      <c r="I4673" s="118" t="s">
        <v>2619</v>
      </c>
    </row>
    <row r="4674" spans="1:9" x14ac:dyDescent="0.2">
      <c r="A4674" s="117" t="s">
        <v>13162</v>
      </c>
      <c r="B4674" s="131" t="s">
        <v>13162</v>
      </c>
      <c r="C4674" s="117" t="s">
        <v>1663</v>
      </c>
      <c r="D4674" s="116" t="s">
        <v>13156</v>
      </c>
      <c r="E4674" s="116" t="s">
        <v>3415</v>
      </c>
      <c r="F4674" s="116" t="s">
        <v>2716</v>
      </c>
      <c r="G4674" s="115" t="s">
        <v>13161</v>
      </c>
      <c r="H4674" s="118" t="s">
        <v>13158</v>
      </c>
      <c r="I4674" s="118" t="s">
        <v>2619</v>
      </c>
    </row>
    <row r="4675" spans="1:9" x14ac:dyDescent="0.2">
      <c r="A4675" s="117" t="s">
        <v>13160</v>
      </c>
      <c r="B4675" s="131" t="s">
        <v>13160</v>
      </c>
      <c r="C4675" s="117" t="s">
        <v>1663</v>
      </c>
      <c r="D4675" s="116" t="s">
        <v>13156</v>
      </c>
      <c r="E4675" s="116" t="s">
        <v>3415</v>
      </c>
      <c r="F4675" s="116" t="s">
        <v>2638</v>
      </c>
      <c r="G4675" s="115" t="s">
        <v>13159</v>
      </c>
      <c r="H4675" s="118" t="s">
        <v>13158</v>
      </c>
      <c r="I4675" s="118" t="s">
        <v>2619</v>
      </c>
    </row>
    <row r="4676" spans="1:9" x14ac:dyDescent="0.2">
      <c r="A4676" s="117" t="s">
        <v>13157</v>
      </c>
      <c r="B4676" s="131" t="s">
        <v>13157</v>
      </c>
      <c r="C4676" s="117" t="s">
        <v>1663</v>
      </c>
      <c r="D4676" s="116" t="s">
        <v>13156</v>
      </c>
      <c r="E4676" s="116" t="s">
        <v>3415</v>
      </c>
      <c r="F4676" s="116" t="s">
        <v>2615</v>
      </c>
      <c r="G4676" s="115" t="s">
        <v>812</v>
      </c>
      <c r="H4676" s="118" t="s">
        <v>13158</v>
      </c>
      <c r="I4676" s="118" t="s">
        <v>2619</v>
      </c>
    </row>
    <row r="4677" spans="1:9" x14ac:dyDescent="0.2">
      <c r="A4677" s="117" t="s">
        <v>3148</v>
      </c>
      <c r="B4677" s="131" t="s">
        <v>3148</v>
      </c>
      <c r="C4677" s="117" t="s">
        <v>1511</v>
      </c>
      <c r="D4677" s="116" t="s">
        <v>3140</v>
      </c>
      <c r="E4677" s="116" t="s">
        <v>3116</v>
      </c>
      <c r="F4677" s="116" t="s">
        <v>2623</v>
      </c>
      <c r="G4677" s="115" t="s">
        <v>3147</v>
      </c>
      <c r="H4677" s="118" t="s">
        <v>3142</v>
      </c>
      <c r="I4677" s="118" t="s">
        <v>2619</v>
      </c>
    </row>
    <row r="4678" spans="1:9" x14ac:dyDescent="0.2">
      <c r="A4678" s="117" t="s">
        <v>7538</v>
      </c>
      <c r="B4678" s="131" t="s">
        <v>7538</v>
      </c>
      <c r="C4678" s="117" t="s">
        <v>992</v>
      </c>
      <c r="D4678" s="116" t="s">
        <v>6091</v>
      </c>
      <c r="E4678" s="116" t="s">
        <v>3150</v>
      </c>
      <c r="F4678" s="116" t="s">
        <v>7536</v>
      </c>
      <c r="G4678" s="115" t="s">
        <v>7537</v>
      </c>
      <c r="H4678" s="118" t="s">
        <v>6097</v>
      </c>
      <c r="I4678" s="118" t="s">
        <v>2619</v>
      </c>
    </row>
    <row r="4679" spans="1:9" x14ac:dyDescent="0.2">
      <c r="A4679" s="117" t="s">
        <v>4196</v>
      </c>
      <c r="B4679" s="131" t="s">
        <v>4196</v>
      </c>
      <c r="C4679" s="117" t="s">
        <v>1393</v>
      </c>
      <c r="D4679" s="116" t="s">
        <v>4174</v>
      </c>
      <c r="E4679" s="116" t="s">
        <v>3415</v>
      </c>
      <c r="F4679" s="116" t="s">
        <v>2818</v>
      </c>
      <c r="G4679" s="115" t="s">
        <v>4195</v>
      </c>
      <c r="H4679" s="118" t="s">
        <v>4197</v>
      </c>
      <c r="I4679" s="118" t="s">
        <v>2619</v>
      </c>
    </row>
    <row r="4680" spans="1:9" x14ac:dyDescent="0.2">
      <c r="A4680" s="117" t="s">
        <v>4855</v>
      </c>
      <c r="B4680" s="131" t="s">
        <v>4855</v>
      </c>
      <c r="C4680" s="117" t="s">
        <v>1166</v>
      </c>
      <c r="D4680" s="116" t="s">
        <v>4844</v>
      </c>
      <c r="E4680" s="116" t="s">
        <v>3415</v>
      </c>
      <c r="F4680" s="116" t="s">
        <v>2644</v>
      </c>
      <c r="G4680" s="115" t="s">
        <v>4195</v>
      </c>
      <c r="I4680" s="118" t="s">
        <v>2619</v>
      </c>
    </row>
    <row r="4681" spans="1:9" x14ac:dyDescent="0.2">
      <c r="A4681" s="117" t="s">
        <v>7540</v>
      </c>
      <c r="B4681" s="131" t="s">
        <v>7540</v>
      </c>
      <c r="C4681" s="117" t="s">
        <v>992</v>
      </c>
      <c r="D4681" s="116" t="s">
        <v>6091</v>
      </c>
      <c r="E4681" s="116" t="s">
        <v>3150</v>
      </c>
      <c r="F4681" s="116" t="s">
        <v>7539</v>
      </c>
      <c r="G4681" s="115" t="s">
        <v>4195</v>
      </c>
      <c r="H4681" s="118" t="s">
        <v>6097</v>
      </c>
      <c r="I4681" s="118" t="s">
        <v>2619</v>
      </c>
    </row>
    <row r="4682" spans="1:9" x14ac:dyDescent="0.2">
      <c r="A4682" s="117" t="s">
        <v>8726</v>
      </c>
      <c r="B4682" s="131" t="s">
        <v>8726</v>
      </c>
      <c r="C4682" s="117" t="s">
        <v>1043</v>
      </c>
      <c r="D4682" s="116" t="s">
        <v>8701</v>
      </c>
      <c r="E4682" s="116" t="s">
        <v>3415</v>
      </c>
      <c r="F4682" s="116" t="s">
        <v>3106</v>
      </c>
      <c r="G4682" s="115" t="s">
        <v>4195</v>
      </c>
      <c r="H4682" s="118" t="s">
        <v>8703</v>
      </c>
      <c r="I4682" s="118" t="s">
        <v>2619</v>
      </c>
    </row>
    <row r="4683" spans="1:9" x14ac:dyDescent="0.2">
      <c r="A4683" s="117" t="s">
        <v>8935</v>
      </c>
      <c r="B4683" s="131" t="s">
        <v>8935</v>
      </c>
      <c r="C4683" s="117" t="s">
        <v>1015</v>
      </c>
      <c r="D4683" s="116" t="s">
        <v>8909</v>
      </c>
      <c r="E4683" s="116" t="s">
        <v>2614</v>
      </c>
      <c r="F4683" s="116" t="s">
        <v>3106</v>
      </c>
      <c r="G4683" s="115" t="s">
        <v>4195</v>
      </c>
      <c r="H4683" s="118" t="s">
        <v>8911</v>
      </c>
      <c r="I4683" s="118" t="s">
        <v>2619</v>
      </c>
    </row>
    <row r="4684" spans="1:9" x14ac:dyDescent="0.2">
      <c r="A4684" s="117" t="s">
        <v>11136</v>
      </c>
      <c r="B4684" s="131" t="s">
        <v>11136</v>
      </c>
      <c r="C4684" s="117" t="s">
        <v>1647</v>
      </c>
      <c r="D4684" s="116" t="s">
        <v>11077</v>
      </c>
      <c r="E4684" s="116" t="s">
        <v>2614</v>
      </c>
      <c r="F4684" s="116" t="s">
        <v>3789</v>
      </c>
      <c r="G4684" s="115" t="s">
        <v>4195</v>
      </c>
      <c r="H4684" s="118" t="s">
        <v>11137</v>
      </c>
      <c r="I4684" s="118" t="s">
        <v>2619</v>
      </c>
    </row>
    <row r="4685" spans="1:9" x14ac:dyDescent="0.2">
      <c r="A4685" s="117" t="s">
        <v>4619</v>
      </c>
      <c r="B4685" s="131" t="s">
        <v>4619</v>
      </c>
      <c r="C4685" s="117" t="s">
        <v>1002</v>
      </c>
      <c r="D4685" s="116" t="s">
        <v>4605</v>
      </c>
      <c r="E4685" s="116" t="s">
        <v>3415</v>
      </c>
      <c r="F4685" s="116" t="s">
        <v>2818</v>
      </c>
      <c r="G4685" s="115" t="s">
        <v>4618</v>
      </c>
      <c r="H4685" s="118" t="s">
        <v>4609</v>
      </c>
      <c r="I4685" s="118" t="s">
        <v>2619</v>
      </c>
    </row>
    <row r="4686" spans="1:9" x14ac:dyDescent="0.2">
      <c r="A4686" s="117" t="s">
        <v>4071</v>
      </c>
      <c r="B4686" s="131" t="s">
        <v>4071</v>
      </c>
      <c r="C4686" s="117" t="s">
        <v>900</v>
      </c>
      <c r="D4686" s="116" t="s">
        <v>4057</v>
      </c>
      <c r="E4686" s="116" t="s">
        <v>3415</v>
      </c>
      <c r="F4686" s="116" t="s">
        <v>2818</v>
      </c>
      <c r="G4686" s="115" t="s">
        <v>4070</v>
      </c>
      <c r="H4686" s="118" t="s">
        <v>4059</v>
      </c>
      <c r="I4686" s="118" t="s">
        <v>2619</v>
      </c>
    </row>
    <row r="4687" spans="1:9" x14ac:dyDescent="0.2">
      <c r="A4687" s="117" t="s">
        <v>12770</v>
      </c>
      <c r="B4687" s="131" t="s">
        <v>12770</v>
      </c>
      <c r="C4687" s="117" t="s">
        <v>1433</v>
      </c>
      <c r="D4687" s="116" t="s">
        <v>12740</v>
      </c>
      <c r="E4687" s="116" t="s">
        <v>3150</v>
      </c>
      <c r="F4687" s="116" t="s">
        <v>2818</v>
      </c>
      <c r="G4687" s="115" t="s">
        <v>4070</v>
      </c>
      <c r="H4687" s="118" t="s">
        <v>12742</v>
      </c>
      <c r="I4687" s="118" t="s">
        <v>2619</v>
      </c>
    </row>
    <row r="4688" spans="1:9" x14ac:dyDescent="0.2">
      <c r="A4688" s="117" t="s">
        <v>8937</v>
      </c>
      <c r="B4688" s="131" t="s">
        <v>8937</v>
      </c>
      <c r="C4688" s="117" t="s">
        <v>1015</v>
      </c>
      <c r="D4688" s="116" t="s">
        <v>8909</v>
      </c>
      <c r="E4688" s="116" t="s">
        <v>2614</v>
      </c>
      <c r="F4688" s="116" t="s">
        <v>3109</v>
      </c>
      <c r="G4688" s="115" t="s">
        <v>8936</v>
      </c>
      <c r="H4688" s="118" t="s">
        <v>8911</v>
      </c>
      <c r="I4688" s="118" t="s">
        <v>2619</v>
      </c>
    </row>
    <row r="4689" spans="1:9" x14ac:dyDescent="0.2">
      <c r="A4689" s="117" t="s">
        <v>12079</v>
      </c>
      <c r="B4689" s="131" t="s">
        <v>12079</v>
      </c>
      <c r="C4689" s="117" t="s">
        <v>903</v>
      </c>
      <c r="D4689" s="116" t="s">
        <v>12073</v>
      </c>
      <c r="E4689" s="116" t="s">
        <v>2614</v>
      </c>
      <c r="F4689" s="116" t="s">
        <v>2694</v>
      </c>
      <c r="G4689" s="115" t="s">
        <v>12078</v>
      </c>
      <c r="H4689" s="118" t="s">
        <v>12075</v>
      </c>
      <c r="I4689" s="118" t="s">
        <v>2619</v>
      </c>
    </row>
    <row r="4690" spans="1:9" x14ac:dyDescent="0.2">
      <c r="A4690" s="117" t="s">
        <v>13506</v>
      </c>
      <c r="B4690" s="131" t="s">
        <v>13506</v>
      </c>
      <c r="C4690" s="117" t="s">
        <v>1569</v>
      </c>
      <c r="D4690" s="116" t="s">
        <v>13433</v>
      </c>
      <c r="E4690" s="116" t="s">
        <v>3150</v>
      </c>
      <c r="F4690" s="116" t="s">
        <v>3218</v>
      </c>
      <c r="G4690" s="115" t="s">
        <v>13505</v>
      </c>
      <c r="H4690" s="118" t="s">
        <v>13507</v>
      </c>
      <c r="I4690" s="118" t="s">
        <v>2619</v>
      </c>
    </row>
    <row r="4691" spans="1:9" x14ac:dyDescent="0.2">
      <c r="A4691" s="117" t="s">
        <v>10597</v>
      </c>
      <c r="B4691" s="131" t="s">
        <v>10597</v>
      </c>
      <c r="C4691" s="117" t="s">
        <v>1572</v>
      </c>
      <c r="D4691" s="116" t="s">
        <v>10564</v>
      </c>
      <c r="E4691" s="116" t="s">
        <v>2614</v>
      </c>
      <c r="F4691" s="116" t="s">
        <v>2674</v>
      </c>
      <c r="G4691" s="115" t="s">
        <v>10596</v>
      </c>
      <c r="H4691" s="118" t="s">
        <v>10598</v>
      </c>
      <c r="I4691" s="118" t="s">
        <v>2619</v>
      </c>
    </row>
    <row r="4692" spans="1:9" x14ac:dyDescent="0.2">
      <c r="A4692" s="117" t="s">
        <v>12879</v>
      </c>
      <c r="B4692" s="131" t="s">
        <v>12879</v>
      </c>
      <c r="C4692" s="117" t="s">
        <v>1045</v>
      </c>
      <c r="D4692" s="116" t="s">
        <v>12867</v>
      </c>
      <c r="E4692" s="116" t="s">
        <v>2614</v>
      </c>
      <c r="F4692" s="116" t="s">
        <v>2641</v>
      </c>
      <c r="G4692" s="115" t="s">
        <v>12878</v>
      </c>
      <c r="H4692" s="118" t="s">
        <v>12869</v>
      </c>
      <c r="I4692" s="118" t="s">
        <v>2619</v>
      </c>
    </row>
    <row r="4693" spans="1:9" x14ac:dyDescent="0.2">
      <c r="A4693" s="117" t="s">
        <v>7543</v>
      </c>
      <c r="B4693" s="131" t="s">
        <v>7543</v>
      </c>
      <c r="C4693" s="117" t="s">
        <v>992</v>
      </c>
      <c r="D4693" s="116" t="s">
        <v>6091</v>
      </c>
      <c r="E4693" s="116" t="s">
        <v>3150</v>
      </c>
      <c r="F4693" s="116" t="s">
        <v>7541</v>
      </c>
      <c r="G4693" s="115" t="s">
        <v>7542</v>
      </c>
      <c r="H4693" s="118" t="s">
        <v>7544</v>
      </c>
      <c r="I4693" s="118" t="s">
        <v>2619</v>
      </c>
    </row>
    <row r="4694" spans="1:9" x14ac:dyDescent="0.2">
      <c r="A4694" s="117" t="s">
        <v>14017</v>
      </c>
      <c r="B4694" s="131" t="s">
        <v>14017</v>
      </c>
      <c r="C4694" s="117" t="s">
        <v>1214</v>
      </c>
      <c r="D4694" s="116" t="s">
        <v>13973</v>
      </c>
      <c r="E4694" s="116" t="s">
        <v>3334</v>
      </c>
      <c r="F4694" s="116" t="s">
        <v>2686</v>
      </c>
      <c r="G4694" s="115" t="s">
        <v>14016</v>
      </c>
      <c r="I4694" s="118" t="s">
        <v>2619</v>
      </c>
    </row>
    <row r="4695" spans="1:9" x14ac:dyDescent="0.2">
      <c r="A4695" s="117" t="s">
        <v>14232</v>
      </c>
      <c r="B4695" s="131" t="s">
        <v>14232</v>
      </c>
      <c r="C4695" s="117" t="s">
        <v>1215</v>
      </c>
      <c r="D4695" s="116" t="s">
        <v>14222</v>
      </c>
      <c r="E4695" s="116" t="s">
        <v>3091</v>
      </c>
      <c r="F4695" s="116" t="s">
        <v>2708</v>
      </c>
      <c r="G4695" s="115" t="s">
        <v>14231</v>
      </c>
      <c r="I4695" s="118" t="s">
        <v>2619</v>
      </c>
    </row>
    <row r="4696" spans="1:9" x14ac:dyDescent="0.2">
      <c r="A4696" s="117" t="s">
        <v>14048</v>
      </c>
      <c r="B4696" s="131" t="s">
        <v>14048</v>
      </c>
      <c r="C4696" s="117" t="s">
        <v>1664</v>
      </c>
      <c r="D4696" s="116" t="s">
        <v>14047</v>
      </c>
      <c r="E4696" s="116" t="s">
        <v>3415</v>
      </c>
      <c r="F4696" s="116" t="s">
        <v>2615</v>
      </c>
      <c r="G4696" s="115" t="s">
        <v>813</v>
      </c>
      <c r="H4696" s="118" t="s">
        <v>14049</v>
      </c>
      <c r="I4696" s="118" t="s">
        <v>2619</v>
      </c>
    </row>
    <row r="4697" spans="1:9" x14ac:dyDescent="0.2">
      <c r="A4697" s="117" t="s">
        <v>3791</v>
      </c>
      <c r="B4697" s="131" t="s">
        <v>3791</v>
      </c>
      <c r="C4697" s="117" t="s">
        <v>1082</v>
      </c>
      <c r="D4697" s="116" t="s">
        <v>3755</v>
      </c>
      <c r="E4697" s="116" t="s">
        <v>3116</v>
      </c>
      <c r="F4697" s="116" t="s">
        <v>3789</v>
      </c>
      <c r="G4697" s="115" t="s">
        <v>3790</v>
      </c>
      <c r="H4697" s="118" t="s">
        <v>3792</v>
      </c>
      <c r="I4697" s="118" t="s">
        <v>2619</v>
      </c>
    </row>
    <row r="4698" spans="1:9" x14ac:dyDescent="0.2">
      <c r="A4698" s="117" t="s">
        <v>4113</v>
      </c>
      <c r="B4698" s="131" t="s">
        <v>4113</v>
      </c>
      <c r="C4698" s="117" t="s">
        <v>1490</v>
      </c>
      <c r="D4698" s="116" t="s">
        <v>4108</v>
      </c>
      <c r="E4698" s="116" t="s">
        <v>3415</v>
      </c>
      <c r="F4698" s="116" t="s">
        <v>2734</v>
      </c>
      <c r="G4698" s="115" t="s">
        <v>3790</v>
      </c>
      <c r="H4698" s="118" t="s">
        <v>4114</v>
      </c>
      <c r="I4698" s="118" t="s">
        <v>2619</v>
      </c>
    </row>
    <row r="4699" spans="1:9" x14ac:dyDescent="0.2">
      <c r="A4699" s="117" t="s">
        <v>10304</v>
      </c>
      <c r="B4699" s="131" t="s">
        <v>10304</v>
      </c>
      <c r="C4699" s="117" t="s">
        <v>1537</v>
      </c>
      <c r="D4699" s="116" t="s">
        <v>10191</v>
      </c>
      <c r="E4699" s="116" t="s">
        <v>2660</v>
      </c>
      <c r="F4699" s="116" t="s">
        <v>10303</v>
      </c>
      <c r="G4699" s="115" t="s">
        <v>3790</v>
      </c>
      <c r="H4699" s="118" t="s">
        <v>10305</v>
      </c>
      <c r="I4699" s="118" t="s">
        <v>2619</v>
      </c>
    </row>
    <row r="4700" spans="1:9" x14ac:dyDescent="0.2">
      <c r="A4700" s="117" t="s">
        <v>12972</v>
      </c>
      <c r="B4700" s="131" t="s">
        <v>12972</v>
      </c>
      <c r="C4700" s="117" t="s">
        <v>1327</v>
      </c>
      <c r="D4700" s="116" t="s">
        <v>12951</v>
      </c>
      <c r="E4700" s="116" t="s">
        <v>2660</v>
      </c>
      <c r="F4700" s="116" t="s">
        <v>3378</v>
      </c>
      <c r="G4700" s="115" t="s">
        <v>3790</v>
      </c>
      <c r="H4700" s="118" t="s">
        <v>12953</v>
      </c>
      <c r="I4700" s="118" t="s">
        <v>2619</v>
      </c>
    </row>
    <row r="4701" spans="1:9" x14ac:dyDescent="0.2">
      <c r="A4701" s="117" t="s">
        <v>4182</v>
      </c>
      <c r="B4701" s="131" t="s">
        <v>4182</v>
      </c>
      <c r="C4701" s="117" t="s">
        <v>1393</v>
      </c>
      <c r="D4701" s="116" t="s">
        <v>4174</v>
      </c>
      <c r="E4701" s="116" t="s">
        <v>3415</v>
      </c>
      <c r="F4701" s="116" t="s">
        <v>2716</v>
      </c>
      <c r="G4701" s="115" t="s">
        <v>4181</v>
      </c>
      <c r="H4701" s="118" t="s">
        <v>4176</v>
      </c>
      <c r="I4701" s="118" t="s">
        <v>2619</v>
      </c>
    </row>
    <row r="4702" spans="1:9" x14ac:dyDescent="0.2">
      <c r="A4702" s="117" t="s">
        <v>13957</v>
      </c>
      <c r="B4702" s="131" t="s">
        <v>13957</v>
      </c>
      <c r="C4702" s="117" t="s">
        <v>1184</v>
      </c>
      <c r="D4702" s="116" t="s">
        <v>13943</v>
      </c>
      <c r="E4702" s="116" t="s">
        <v>3116</v>
      </c>
      <c r="F4702" s="116" t="s">
        <v>2644</v>
      </c>
      <c r="G4702" s="115" t="s">
        <v>13956</v>
      </c>
      <c r="I4702" s="118" t="s">
        <v>2619</v>
      </c>
    </row>
    <row r="4703" spans="1:9" x14ac:dyDescent="0.2">
      <c r="A4703" s="117" t="s">
        <v>8786</v>
      </c>
      <c r="B4703" s="131" t="s">
        <v>8786</v>
      </c>
      <c r="C4703" s="117" t="s">
        <v>1683</v>
      </c>
      <c r="D4703" s="116" t="s">
        <v>8772</v>
      </c>
      <c r="E4703" s="116" t="s">
        <v>3415</v>
      </c>
      <c r="F4703" s="116" t="s">
        <v>2734</v>
      </c>
      <c r="G4703" s="115" t="s">
        <v>8785</v>
      </c>
      <c r="H4703" s="118" t="s">
        <v>8774</v>
      </c>
      <c r="I4703" s="118" t="s">
        <v>2619</v>
      </c>
    </row>
    <row r="4704" spans="1:9" x14ac:dyDescent="0.2">
      <c r="A4704" s="117" t="s">
        <v>4184</v>
      </c>
      <c r="B4704" s="131" t="s">
        <v>4184</v>
      </c>
      <c r="C4704" s="117" t="s">
        <v>1393</v>
      </c>
      <c r="D4704" s="116" t="s">
        <v>4174</v>
      </c>
      <c r="E4704" s="116" t="s">
        <v>3415</v>
      </c>
      <c r="F4704" s="116" t="s">
        <v>2641</v>
      </c>
      <c r="G4704" s="115" t="s">
        <v>4183</v>
      </c>
      <c r="I4704" s="118" t="s">
        <v>2619</v>
      </c>
    </row>
    <row r="4705" spans="1:9" x14ac:dyDescent="0.2">
      <c r="A4705" s="117" t="s">
        <v>13141</v>
      </c>
      <c r="B4705" s="131" t="s">
        <v>13141</v>
      </c>
      <c r="C4705" s="117" t="s">
        <v>1449</v>
      </c>
      <c r="D4705" s="116" t="s">
        <v>13136</v>
      </c>
      <c r="E4705" s="116" t="s">
        <v>3415</v>
      </c>
      <c r="F4705" s="116" t="s">
        <v>2623</v>
      </c>
      <c r="G4705" s="115" t="s">
        <v>13140</v>
      </c>
      <c r="H4705" s="118" t="s">
        <v>13138</v>
      </c>
      <c r="I4705" s="118" t="s">
        <v>2619</v>
      </c>
    </row>
    <row r="4706" spans="1:9" x14ac:dyDescent="0.2">
      <c r="A4706" s="117" t="s">
        <v>13955</v>
      </c>
      <c r="B4706" s="131" t="s">
        <v>13955</v>
      </c>
      <c r="C4706" s="117" t="s">
        <v>1184</v>
      </c>
      <c r="D4706" s="116" t="s">
        <v>13943</v>
      </c>
      <c r="E4706" s="116" t="s">
        <v>3116</v>
      </c>
      <c r="F4706" s="116" t="s">
        <v>2656</v>
      </c>
      <c r="G4706" s="115" t="s">
        <v>13954</v>
      </c>
      <c r="H4706" s="118" t="s">
        <v>13945</v>
      </c>
      <c r="I4706" s="118" t="s">
        <v>2619</v>
      </c>
    </row>
    <row r="4707" spans="1:9" x14ac:dyDescent="0.2">
      <c r="A4707" s="117" t="s">
        <v>11032</v>
      </c>
      <c r="B4707" s="131" t="s">
        <v>11032</v>
      </c>
      <c r="C4707" s="117" t="s">
        <v>1242</v>
      </c>
      <c r="D4707" s="116" t="s">
        <v>11019</v>
      </c>
      <c r="E4707" s="116" t="s">
        <v>3116</v>
      </c>
      <c r="F4707" s="116" t="s">
        <v>2669</v>
      </c>
      <c r="G4707" s="115" t="s">
        <v>11031</v>
      </c>
      <c r="H4707" s="118" t="s">
        <v>11033</v>
      </c>
      <c r="I4707" s="118" t="s">
        <v>2619</v>
      </c>
    </row>
    <row r="4708" spans="1:9" x14ac:dyDescent="0.2">
      <c r="A4708" s="117" t="s">
        <v>6512</v>
      </c>
      <c r="B4708" s="131" t="s">
        <v>6512</v>
      </c>
      <c r="C4708" s="117" t="s">
        <v>992</v>
      </c>
      <c r="D4708" s="116" t="s">
        <v>6091</v>
      </c>
      <c r="E4708" s="116" t="s">
        <v>3150</v>
      </c>
      <c r="F4708" s="116" t="s">
        <v>6510</v>
      </c>
      <c r="G4708" s="115" t="s">
        <v>6511</v>
      </c>
      <c r="H4708" s="118" t="s">
        <v>6097</v>
      </c>
      <c r="I4708" s="118" t="s">
        <v>2619</v>
      </c>
    </row>
    <row r="4709" spans="1:9" x14ac:dyDescent="0.2">
      <c r="A4709" s="117" t="s">
        <v>10629</v>
      </c>
      <c r="B4709" s="131" t="s">
        <v>10629</v>
      </c>
      <c r="C4709" s="117" t="s">
        <v>1125</v>
      </c>
      <c r="D4709" s="116" t="s">
        <v>10618</v>
      </c>
      <c r="E4709" s="116" t="s">
        <v>2614</v>
      </c>
      <c r="F4709" s="116" t="s">
        <v>2641</v>
      </c>
      <c r="G4709" s="115" t="s">
        <v>10628</v>
      </c>
      <c r="I4709" s="118" t="s">
        <v>2619</v>
      </c>
    </row>
    <row r="4710" spans="1:9" x14ac:dyDescent="0.2">
      <c r="A4710" s="117" t="s">
        <v>10882</v>
      </c>
      <c r="B4710" s="131" t="s">
        <v>10882</v>
      </c>
      <c r="C4710" s="117" t="s">
        <v>1665</v>
      </c>
      <c r="D4710" s="116" t="s">
        <v>10881</v>
      </c>
      <c r="E4710" s="116" t="s">
        <v>2614</v>
      </c>
      <c r="F4710" s="116" t="s">
        <v>2615</v>
      </c>
      <c r="G4710" s="115" t="s">
        <v>814</v>
      </c>
      <c r="H4710" s="118" t="s">
        <v>10883</v>
      </c>
      <c r="I4710" s="118" t="s">
        <v>2619</v>
      </c>
    </row>
    <row r="4711" spans="1:9" x14ac:dyDescent="0.2">
      <c r="A4711" s="117" t="s">
        <v>10889</v>
      </c>
      <c r="B4711" s="131" t="s">
        <v>10889</v>
      </c>
      <c r="C4711" s="117" t="s">
        <v>1665</v>
      </c>
      <c r="D4711" s="116" t="s">
        <v>10881</v>
      </c>
      <c r="E4711" s="116" t="s">
        <v>2614</v>
      </c>
      <c r="F4711" s="116" t="s">
        <v>2641</v>
      </c>
      <c r="G4711" s="115" t="s">
        <v>10888</v>
      </c>
      <c r="H4711" s="118" t="s">
        <v>10883</v>
      </c>
      <c r="I4711" s="118" t="s">
        <v>2619</v>
      </c>
    </row>
    <row r="4712" spans="1:9" x14ac:dyDescent="0.2">
      <c r="A4712" s="117" t="s">
        <v>10885</v>
      </c>
      <c r="B4712" s="131" t="s">
        <v>10885</v>
      </c>
      <c r="C4712" s="117" t="s">
        <v>1665</v>
      </c>
      <c r="D4712" s="116" t="s">
        <v>10881</v>
      </c>
      <c r="E4712" s="116" t="s">
        <v>2614</v>
      </c>
      <c r="F4712" s="116" t="s">
        <v>2620</v>
      </c>
      <c r="G4712" s="115" t="s">
        <v>10884</v>
      </c>
      <c r="H4712" s="118" t="s">
        <v>10883</v>
      </c>
      <c r="I4712" s="118" t="s">
        <v>2619</v>
      </c>
    </row>
    <row r="4713" spans="1:9" x14ac:dyDescent="0.2">
      <c r="A4713" s="117" t="s">
        <v>10887</v>
      </c>
      <c r="B4713" s="131" t="s">
        <v>10887</v>
      </c>
      <c r="C4713" s="117" t="s">
        <v>1665</v>
      </c>
      <c r="D4713" s="116" t="s">
        <v>10881</v>
      </c>
      <c r="E4713" s="116" t="s">
        <v>2614</v>
      </c>
      <c r="F4713" s="116" t="s">
        <v>2638</v>
      </c>
      <c r="G4713" s="115" t="s">
        <v>10886</v>
      </c>
      <c r="H4713" s="118" t="s">
        <v>10883</v>
      </c>
      <c r="I4713" s="118" t="s">
        <v>2619</v>
      </c>
    </row>
    <row r="4714" spans="1:9" x14ac:dyDescent="0.2">
      <c r="A4714" s="117" t="s">
        <v>13417</v>
      </c>
      <c r="B4714" s="131" t="s">
        <v>13417</v>
      </c>
      <c r="C4714" s="117" t="s">
        <v>1666</v>
      </c>
      <c r="D4714" s="116" t="s">
        <v>13416</v>
      </c>
      <c r="E4714" s="116" t="s">
        <v>2614</v>
      </c>
      <c r="F4714" s="116" t="s">
        <v>2615</v>
      </c>
      <c r="G4714" s="115" t="s">
        <v>815</v>
      </c>
      <c r="H4714" s="118" t="s">
        <v>13418</v>
      </c>
      <c r="I4714" s="118" t="s">
        <v>2619</v>
      </c>
    </row>
    <row r="4715" spans="1:9" x14ac:dyDescent="0.2">
      <c r="A4715" s="117" t="s">
        <v>13420</v>
      </c>
      <c r="B4715" s="131" t="s">
        <v>13420</v>
      </c>
      <c r="C4715" s="117" t="s">
        <v>1666</v>
      </c>
      <c r="D4715" s="116" t="s">
        <v>13416</v>
      </c>
      <c r="E4715" s="116" t="s">
        <v>2614</v>
      </c>
      <c r="F4715" s="116" t="s">
        <v>2620</v>
      </c>
      <c r="G4715" s="115" t="s">
        <v>13419</v>
      </c>
      <c r="H4715" s="118" t="s">
        <v>13418</v>
      </c>
      <c r="I4715" s="118" t="s">
        <v>2619</v>
      </c>
    </row>
    <row r="4716" spans="1:9" x14ac:dyDescent="0.2">
      <c r="A4716" s="117" t="s">
        <v>13422</v>
      </c>
      <c r="B4716" s="131" t="s">
        <v>13422</v>
      </c>
      <c r="C4716" s="117" t="s">
        <v>1666</v>
      </c>
      <c r="D4716" s="116" t="s">
        <v>13416</v>
      </c>
      <c r="E4716" s="116" t="s">
        <v>2614</v>
      </c>
      <c r="F4716" s="116" t="s">
        <v>2638</v>
      </c>
      <c r="G4716" s="115" t="s">
        <v>13421</v>
      </c>
      <c r="H4716" s="118" t="s">
        <v>13418</v>
      </c>
      <c r="I4716" s="118" t="s">
        <v>2619</v>
      </c>
    </row>
    <row r="4717" spans="1:9" x14ac:dyDescent="0.2">
      <c r="A4717" s="117" t="s">
        <v>3372</v>
      </c>
      <c r="B4717" s="131" t="s">
        <v>3372</v>
      </c>
      <c r="C4717" s="117" t="s">
        <v>1412</v>
      </c>
      <c r="D4717" s="116" t="s">
        <v>3333</v>
      </c>
      <c r="E4717" s="116" t="s">
        <v>3116</v>
      </c>
      <c r="F4717" s="116" t="s">
        <v>3180</v>
      </c>
      <c r="G4717" s="115" t="s">
        <v>3371</v>
      </c>
      <c r="H4717" s="118" t="s">
        <v>3336</v>
      </c>
      <c r="I4717" s="118" t="s">
        <v>2619</v>
      </c>
    </row>
    <row r="4718" spans="1:9" x14ac:dyDescent="0.2">
      <c r="A4718" s="117" t="s">
        <v>8784</v>
      </c>
      <c r="B4718" s="131" t="s">
        <v>8784</v>
      </c>
      <c r="C4718" s="117" t="s">
        <v>1683</v>
      </c>
      <c r="D4718" s="116" t="s">
        <v>8772</v>
      </c>
      <c r="E4718" s="116" t="s">
        <v>3415</v>
      </c>
      <c r="F4718" s="116" t="s">
        <v>2669</v>
      </c>
      <c r="G4718" s="115" t="s">
        <v>8783</v>
      </c>
      <c r="H4718" s="118" t="s">
        <v>8774</v>
      </c>
      <c r="I4718" s="118" t="s">
        <v>2619</v>
      </c>
    </row>
    <row r="4719" spans="1:9" x14ac:dyDescent="0.2">
      <c r="A4719" s="117" t="s">
        <v>13645</v>
      </c>
      <c r="B4719" s="131" t="s">
        <v>13645</v>
      </c>
      <c r="C4719" s="117" t="s">
        <v>1429</v>
      </c>
      <c r="D4719" s="116" t="s">
        <v>13628</v>
      </c>
      <c r="E4719" s="116" t="s">
        <v>3415</v>
      </c>
      <c r="F4719" s="116" t="s">
        <v>3717</v>
      </c>
      <c r="G4719" s="115" t="s">
        <v>13644</v>
      </c>
      <c r="I4719" s="118" t="s">
        <v>2619</v>
      </c>
    </row>
    <row r="4720" spans="1:9" x14ac:dyDescent="0.2">
      <c r="A4720" s="117" t="s">
        <v>11267</v>
      </c>
      <c r="B4720" s="131" t="s">
        <v>11267</v>
      </c>
      <c r="C4720" s="117" t="s">
        <v>1224</v>
      </c>
      <c r="D4720" s="116" t="s">
        <v>11259</v>
      </c>
      <c r="E4720" s="116" t="s">
        <v>3116</v>
      </c>
      <c r="F4720" s="116" t="s">
        <v>2623</v>
      </c>
      <c r="G4720" s="115" t="s">
        <v>11266</v>
      </c>
      <c r="H4720" s="118" t="s">
        <v>11261</v>
      </c>
      <c r="I4720" s="118" t="s">
        <v>2619</v>
      </c>
    </row>
    <row r="4721" spans="1:9" x14ac:dyDescent="0.2">
      <c r="A4721" s="117" t="s">
        <v>5847</v>
      </c>
      <c r="B4721" s="131" t="s">
        <v>5847</v>
      </c>
      <c r="C4721" s="117" t="s">
        <v>1667</v>
      </c>
      <c r="D4721" s="116" t="s">
        <v>5843</v>
      </c>
      <c r="E4721" s="116" t="s">
        <v>3415</v>
      </c>
      <c r="F4721" s="116" t="s">
        <v>2716</v>
      </c>
      <c r="G4721" s="115" t="s">
        <v>5846</v>
      </c>
      <c r="H4721" s="118" t="s">
        <v>5848</v>
      </c>
      <c r="I4721" s="118" t="s">
        <v>2619</v>
      </c>
    </row>
    <row r="4722" spans="1:9" x14ac:dyDescent="0.2">
      <c r="A4722" s="117" t="s">
        <v>5844</v>
      </c>
      <c r="B4722" s="131" t="s">
        <v>5844</v>
      </c>
      <c r="C4722" s="117" t="s">
        <v>1667</v>
      </c>
      <c r="D4722" s="116" t="s">
        <v>5843</v>
      </c>
      <c r="E4722" s="116" t="s">
        <v>3415</v>
      </c>
      <c r="F4722" s="116" t="s">
        <v>2615</v>
      </c>
      <c r="G4722" s="115" t="s">
        <v>816</v>
      </c>
      <c r="H4722" s="118" t="s">
        <v>5845</v>
      </c>
      <c r="I4722" s="118" t="s">
        <v>2619</v>
      </c>
    </row>
    <row r="4723" spans="1:9" x14ac:dyDescent="0.2">
      <c r="A4723" s="117" t="s">
        <v>4873</v>
      </c>
      <c r="B4723" s="131" t="s">
        <v>4873</v>
      </c>
      <c r="C4723" s="117" t="s">
        <v>1186</v>
      </c>
      <c r="D4723" s="116" t="s">
        <v>4865</v>
      </c>
      <c r="E4723" s="116" t="s">
        <v>3415</v>
      </c>
      <c r="F4723" s="116" t="s">
        <v>2734</v>
      </c>
      <c r="G4723" s="115" t="s">
        <v>4872</v>
      </c>
      <c r="I4723" s="118" t="s">
        <v>2619</v>
      </c>
    </row>
    <row r="4724" spans="1:9" x14ac:dyDescent="0.2">
      <c r="A4724" s="117" t="s">
        <v>4436</v>
      </c>
      <c r="B4724" s="131" t="s">
        <v>4436</v>
      </c>
      <c r="C4724" s="117" t="s">
        <v>1668</v>
      </c>
      <c r="D4724" s="116" t="s">
        <v>4432</v>
      </c>
      <c r="E4724" s="116" t="s">
        <v>3415</v>
      </c>
      <c r="F4724" s="116" t="s">
        <v>2716</v>
      </c>
      <c r="G4724" s="115" t="s">
        <v>4435</v>
      </c>
      <c r="H4724" s="118" t="s">
        <v>4434</v>
      </c>
      <c r="I4724" s="118" t="s">
        <v>2619</v>
      </c>
    </row>
    <row r="4725" spans="1:9" x14ac:dyDescent="0.2">
      <c r="A4725" s="117" t="s">
        <v>4433</v>
      </c>
      <c r="B4725" s="131" t="s">
        <v>4433</v>
      </c>
      <c r="C4725" s="117" t="s">
        <v>1668</v>
      </c>
      <c r="D4725" s="116" t="s">
        <v>4432</v>
      </c>
      <c r="E4725" s="116" t="s">
        <v>3415</v>
      </c>
      <c r="F4725" s="116" t="s">
        <v>2615</v>
      </c>
      <c r="G4725" s="115" t="s">
        <v>817</v>
      </c>
      <c r="H4725" s="118" t="s">
        <v>4434</v>
      </c>
      <c r="I4725" s="118" t="s">
        <v>2619</v>
      </c>
    </row>
    <row r="4726" spans="1:9" x14ac:dyDescent="0.2">
      <c r="A4726" s="117" t="s">
        <v>3496</v>
      </c>
      <c r="B4726" s="131" t="s">
        <v>3496</v>
      </c>
      <c r="C4726" s="117" t="s">
        <v>1382</v>
      </c>
      <c r="D4726" s="116" t="s">
        <v>3490</v>
      </c>
      <c r="E4726" s="116" t="s">
        <v>3415</v>
      </c>
      <c r="F4726" s="116" t="s">
        <v>2623</v>
      </c>
      <c r="G4726" s="115" t="s">
        <v>3495</v>
      </c>
      <c r="H4726" s="118" t="s">
        <v>3492</v>
      </c>
      <c r="I4726" s="118" t="s">
        <v>2619</v>
      </c>
    </row>
    <row r="4727" spans="1:9" x14ac:dyDescent="0.2">
      <c r="A4727" s="117" t="s">
        <v>8821</v>
      </c>
      <c r="B4727" s="131" t="s">
        <v>8821</v>
      </c>
      <c r="C4727" s="117" t="s">
        <v>1046</v>
      </c>
      <c r="D4727" s="116" t="s">
        <v>8815</v>
      </c>
      <c r="E4727" s="116" t="s">
        <v>3056</v>
      </c>
      <c r="F4727" s="116" t="s">
        <v>2722</v>
      </c>
      <c r="G4727" s="115" t="s">
        <v>8820</v>
      </c>
      <c r="H4727" s="118" t="s">
        <v>8819</v>
      </c>
      <c r="I4727" s="118" t="s">
        <v>2619</v>
      </c>
    </row>
    <row r="4728" spans="1:9" x14ac:dyDescent="0.2">
      <c r="A4728" s="117" t="s">
        <v>3132</v>
      </c>
      <c r="B4728" s="131" t="s">
        <v>3132</v>
      </c>
      <c r="C4728" s="117" t="s">
        <v>1458</v>
      </c>
      <c r="D4728" s="116" t="s">
        <v>3128</v>
      </c>
      <c r="E4728" s="116" t="s">
        <v>3116</v>
      </c>
      <c r="F4728" s="116" t="s">
        <v>2638</v>
      </c>
      <c r="G4728" s="115" t="s">
        <v>3131</v>
      </c>
      <c r="H4728" s="118" t="s">
        <v>3130</v>
      </c>
      <c r="I4728" s="118" t="s">
        <v>2619</v>
      </c>
    </row>
    <row r="4729" spans="1:9" x14ac:dyDescent="0.2">
      <c r="A4729" s="117" t="s">
        <v>3563</v>
      </c>
      <c r="B4729" s="131" t="s">
        <v>3563</v>
      </c>
      <c r="C4729" s="117" t="s">
        <v>1669</v>
      </c>
      <c r="D4729" s="116" t="s">
        <v>3559</v>
      </c>
      <c r="E4729" s="116" t="s">
        <v>3415</v>
      </c>
      <c r="F4729" s="116" t="s">
        <v>3167</v>
      </c>
      <c r="G4729" s="115" t="s">
        <v>3562</v>
      </c>
      <c r="H4729" s="118" t="s">
        <v>3561</v>
      </c>
      <c r="I4729" s="118" t="s">
        <v>2619</v>
      </c>
    </row>
    <row r="4730" spans="1:9" x14ac:dyDescent="0.2">
      <c r="A4730" s="117" t="s">
        <v>3560</v>
      </c>
      <c r="B4730" s="131" t="s">
        <v>3560</v>
      </c>
      <c r="C4730" s="117" t="s">
        <v>1669</v>
      </c>
      <c r="D4730" s="116" t="s">
        <v>3559</v>
      </c>
      <c r="E4730" s="116" t="s">
        <v>3415</v>
      </c>
      <c r="F4730" s="116" t="s">
        <v>2615</v>
      </c>
      <c r="G4730" s="115" t="s">
        <v>818</v>
      </c>
      <c r="H4730" s="118" t="s">
        <v>3561</v>
      </c>
      <c r="I4730" s="118" t="s">
        <v>2619</v>
      </c>
    </row>
    <row r="4731" spans="1:9" x14ac:dyDescent="0.2">
      <c r="A4731" s="117" t="s">
        <v>14252</v>
      </c>
      <c r="B4731" s="131" t="s">
        <v>14252</v>
      </c>
      <c r="C4731" s="117" t="s">
        <v>1670</v>
      </c>
      <c r="D4731" s="116" t="s">
        <v>14251</v>
      </c>
      <c r="E4731" s="116" t="s">
        <v>2614</v>
      </c>
      <c r="F4731" s="116" t="s">
        <v>2615</v>
      </c>
      <c r="G4731" s="115" t="s">
        <v>819</v>
      </c>
      <c r="H4731" s="118" t="s">
        <v>14253</v>
      </c>
      <c r="I4731" s="118" t="s">
        <v>2619</v>
      </c>
    </row>
    <row r="4732" spans="1:9" x14ac:dyDescent="0.2">
      <c r="A4732" s="117" t="s">
        <v>14255</v>
      </c>
      <c r="B4732" s="131" t="s">
        <v>14255</v>
      </c>
      <c r="C4732" s="117" t="s">
        <v>1670</v>
      </c>
      <c r="D4732" s="116" t="s">
        <v>14251</v>
      </c>
      <c r="E4732" s="116" t="s">
        <v>2614</v>
      </c>
      <c r="F4732" s="116" t="s">
        <v>2620</v>
      </c>
      <c r="G4732" s="115" t="s">
        <v>14254</v>
      </c>
      <c r="H4732" s="118" t="s">
        <v>14253</v>
      </c>
      <c r="I4732" s="118" t="s">
        <v>2619</v>
      </c>
    </row>
    <row r="4733" spans="1:9" x14ac:dyDescent="0.2">
      <c r="A4733" s="117" t="s">
        <v>14257</v>
      </c>
      <c r="B4733" s="131" t="s">
        <v>14257</v>
      </c>
      <c r="C4733" s="117" t="s">
        <v>1670</v>
      </c>
      <c r="D4733" s="116" t="s">
        <v>14251</v>
      </c>
      <c r="E4733" s="116" t="s">
        <v>2614</v>
      </c>
      <c r="F4733" s="116" t="s">
        <v>2694</v>
      </c>
      <c r="G4733" s="115" t="s">
        <v>14256</v>
      </c>
      <c r="H4733" s="118" t="s">
        <v>14253</v>
      </c>
      <c r="I4733" s="118" t="s">
        <v>2619</v>
      </c>
    </row>
    <row r="4734" spans="1:9" x14ac:dyDescent="0.2">
      <c r="A4734" s="117" t="s">
        <v>11314</v>
      </c>
      <c r="B4734" s="131" t="s">
        <v>11314</v>
      </c>
      <c r="C4734" s="117" t="s">
        <v>1029</v>
      </c>
      <c r="D4734" s="116" t="s">
        <v>11303</v>
      </c>
      <c r="E4734" s="116" t="s">
        <v>3415</v>
      </c>
      <c r="F4734" s="116" t="s">
        <v>2656</v>
      </c>
      <c r="G4734" s="115" t="s">
        <v>11313</v>
      </c>
      <c r="H4734" s="118" t="s">
        <v>11305</v>
      </c>
      <c r="I4734" s="118" t="s">
        <v>2619</v>
      </c>
    </row>
    <row r="4735" spans="1:9" x14ac:dyDescent="0.2">
      <c r="A4735" s="117" t="s">
        <v>14065</v>
      </c>
      <c r="B4735" s="131" t="s">
        <v>14065</v>
      </c>
      <c r="C4735" s="117" t="s">
        <v>1286</v>
      </c>
      <c r="D4735" s="116" t="s">
        <v>14057</v>
      </c>
      <c r="E4735" s="116" t="s">
        <v>3415</v>
      </c>
      <c r="F4735" s="116" t="s">
        <v>2623</v>
      </c>
      <c r="G4735" s="115" t="s">
        <v>14064</v>
      </c>
      <c r="H4735" s="118" t="s">
        <v>14059</v>
      </c>
      <c r="I4735" s="118" t="s">
        <v>2619</v>
      </c>
    </row>
    <row r="4736" spans="1:9" x14ac:dyDescent="0.2">
      <c r="A4736" s="117" t="s">
        <v>5026</v>
      </c>
      <c r="B4736" s="131" t="s">
        <v>5026</v>
      </c>
      <c r="C4736" s="117" t="s">
        <v>983</v>
      </c>
      <c r="D4736" s="116" t="s">
        <v>5016</v>
      </c>
      <c r="E4736" s="116" t="s">
        <v>3415</v>
      </c>
      <c r="F4736" s="116" t="s">
        <v>2734</v>
      </c>
      <c r="G4736" s="115" t="s">
        <v>5025</v>
      </c>
      <c r="H4736" s="118" t="s">
        <v>5023</v>
      </c>
      <c r="I4736" s="118" t="s">
        <v>2619</v>
      </c>
    </row>
    <row r="4737" spans="1:9" x14ac:dyDescent="0.2">
      <c r="A4737" s="117" t="s">
        <v>12099</v>
      </c>
      <c r="B4737" s="131" t="s">
        <v>12099</v>
      </c>
      <c r="C4737" s="117" t="s">
        <v>1143</v>
      </c>
      <c r="D4737" s="116" t="s">
        <v>12086</v>
      </c>
      <c r="E4737" s="116" t="s">
        <v>2614</v>
      </c>
      <c r="F4737" s="116" t="s">
        <v>3375</v>
      </c>
      <c r="G4737" s="115" t="s">
        <v>5025</v>
      </c>
      <c r="H4737" s="118" t="s">
        <v>12088</v>
      </c>
      <c r="I4737" s="118" t="s">
        <v>2619</v>
      </c>
    </row>
    <row r="4738" spans="1:9" x14ac:dyDescent="0.2">
      <c r="A4738" s="117" t="s">
        <v>4891</v>
      </c>
      <c r="B4738" s="131" t="s">
        <v>4891</v>
      </c>
      <c r="C4738" s="117" t="s">
        <v>940</v>
      </c>
      <c r="D4738" s="116" t="s">
        <v>4885</v>
      </c>
      <c r="E4738" s="116" t="s">
        <v>3415</v>
      </c>
      <c r="F4738" s="116" t="s">
        <v>2623</v>
      </c>
      <c r="G4738" s="115" t="s">
        <v>4890</v>
      </c>
      <c r="H4738" s="118" t="s">
        <v>4887</v>
      </c>
      <c r="I4738" s="118" t="s">
        <v>2619</v>
      </c>
    </row>
    <row r="4739" spans="1:9" x14ac:dyDescent="0.2">
      <c r="A4739" s="117" t="s">
        <v>13647</v>
      </c>
      <c r="B4739" s="131" t="s">
        <v>13647</v>
      </c>
      <c r="C4739" s="117" t="s">
        <v>1429</v>
      </c>
      <c r="D4739" s="116" t="s">
        <v>13628</v>
      </c>
      <c r="E4739" s="116" t="s">
        <v>3415</v>
      </c>
      <c r="F4739" s="116" t="s">
        <v>3106</v>
      </c>
      <c r="G4739" s="115" t="s">
        <v>13646</v>
      </c>
      <c r="H4739" s="118" t="s">
        <v>13635</v>
      </c>
      <c r="I4739" s="118" t="s">
        <v>2619</v>
      </c>
    </row>
    <row r="4740" spans="1:9" x14ac:dyDescent="0.2">
      <c r="A4740" s="117" t="s">
        <v>2832</v>
      </c>
      <c r="B4740" s="131" t="s">
        <v>2832</v>
      </c>
      <c r="C4740" s="117" t="s">
        <v>1671</v>
      </c>
      <c r="D4740" s="116" t="s">
        <v>2831</v>
      </c>
      <c r="E4740" s="116" t="s">
        <v>2614</v>
      </c>
      <c r="F4740" s="116" t="s">
        <v>2615</v>
      </c>
      <c r="G4740" s="115" t="s">
        <v>820</v>
      </c>
      <c r="H4740" s="118" t="s">
        <v>2833</v>
      </c>
      <c r="I4740" s="118" t="s">
        <v>2619</v>
      </c>
    </row>
    <row r="4741" spans="1:9" x14ac:dyDescent="0.2">
      <c r="A4741" s="117" t="s">
        <v>2837</v>
      </c>
      <c r="B4741" s="131" t="s">
        <v>2837</v>
      </c>
      <c r="C4741" s="117" t="s">
        <v>1671</v>
      </c>
      <c r="D4741" s="116" t="s">
        <v>2831</v>
      </c>
      <c r="E4741" s="116" t="s">
        <v>2614</v>
      </c>
      <c r="F4741" s="116" t="s">
        <v>2623</v>
      </c>
      <c r="G4741" s="115" t="s">
        <v>2836</v>
      </c>
      <c r="H4741" s="118" t="s">
        <v>2833</v>
      </c>
      <c r="I4741" s="118" t="s">
        <v>2619</v>
      </c>
    </row>
    <row r="4742" spans="1:9" x14ac:dyDescent="0.2">
      <c r="A4742" s="117" t="s">
        <v>2835</v>
      </c>
      <c r="B4742" s="131" t="s">
        <v>2835</v>
      </c>
      <c r="C4742" s="117" t="s">
        <v>1671</v>
      </c>
      <c r="D4742" s="116" t="s">
        <v>2831</v>
      </c>
      <c r="E4742" s="116" t="s">
        <v>2614</v>
      </c>
      <c r="F4742" s="116" t="s">
        <v>2620</v>
      </c>
      <c r="G4742" s="115" t="s">
        <v>2834</v>
      </c>
      <c r="H4742" s="118" t="s">
        <v>2833</v>
      </c>
      <c r="I4742" s="118" t="s">
        <v>2619</v>
      </c>
    </row>
    <row r="4743" spans="1:9" x14ac:dyDescent="0.2">
      <c r="A4743" s="117" t="s">
        <v>5667</v>
      </c>
      <c r="B4743" s="131" t="s">
        <v>5667</v>
      </c>
      <c r="C4743" s="117" t="s">
        <v>1672</v>
      </c>
      <c r="D4743" s="116" t="s">
        <v>5666</v>
      </c>
      <c r="E4743" s="116" t="s">
        <v>2614</v>
      </c>
      <c r="F4743" s="116" t="s">
        <v>2615</v>
      </c>
      <c r="G4743" s="115" t="s">
        <v>821</v>
      </c>
      <c r="H4743" s="118" t="s">
        <v>5668</v>
      </c>
      <c r="I4743" s="118" t="s">
        <v>2619</v>
      </c>
    </row>
    <row r="4744" spans="1:9" x14ac:dyDescent="0.2">
      <c r="A4744" s="117" t="s">
        <v>3105</v>
      </c>
      <c r="B4744" s="131" t="s">
        <v>3105</v>
      </c>
      <c r="C4744" s="117" t="s">
        <v>1160</v>
      </c>
      <c r="D4744" s="116" t="s">
        <v>3084</v>
      </c>
      <c r="E4744" s="116" t="s">
        <v>2660</v>
      </c>
      <c r="F4744" s="116" t="s">
        <v>3103</v>
      </c>
      <c r="G4744" s="115" t="s">
        <v>3104</v>
      </c>
      <c r="H4744" s="118" t="s">
        <v>3086</v>
      </c>
      <c r="I4744" s="118" t="s">
        <v>2619</v>
      </c>
    </row>
    <row r="4745" spans="1:9" x14ac:dyDescent="0.2">
      <c r="A4745" s="117" t="s">
        <v>5672</v>
      </c>
      <c r="B4745" s="131" t="s">
        <v>5672</v>
      </c>
      <c r="C4745" s="117" t="s">
        <v>1672</v>
      </c>
      <c r="D4745" s="116" t="s">
        <v>5666</v>
      </c>
      <c r="E4745" s="116" t="s">
        <v>2614</v>
      </c>
      <c r="F4745" s="116" t="s">
        <v>2623</v>
      </c>
      <c r="G4745" s="115" t="s">
        <v>3104</v>
      </c>
      <c r="H4745" s="118" t="s">
        <v>5668</v>
      </c>
      <c r="I4745" s="118" t="s">
        <v>2619</v>
      </c>
    </row>
    <row r="4746" spans="1:9" x14ac:dyDescent="0.2">
      <c r="A4746" s="117" t="s">
        <v>3447</v>
      </c>
      <c r="B4746" s="131" t="s">
        <v>3447</v>
      </c>
      <c r="C4746" s="117" t="s">
        <v>866</v>
      </c>
      <c r="D4746" s="116" t="s">
        <v>3426</v>
      </c>
      <c r="E4746" s="116" t="s">
        <v>3415</v>
      </c>
      <c r="F4746" s="116" t="s">
        <v>3180</v>
      </c>
      <c r="G4746" s="115" t="s">
        <v>3446</v>
      </c>
      <c r="H4746" s="118" t="s">
        <v>3428</v>
      </c>
      <c r="I4746" s="118" t="s">
        <v>2619</v>
      </c>
    </row>
    <row r="4747" spans="1:9" x14ac:dyDescent="0.2">
      <c r="A4747" s="117" t="s">
        <v>5670</v>
      </c>
      <c r="B4747" s="131" t="s">
        <v>5670</v>
      </c>
      <c r="C4747" s="117" t="s">
        <v>1672</v>
      </c>
      <c r="D4747" s="116" t="s">
        <v>5666</v>
      </c>
      <c r="E4747" s="116" t="s">
        <v>2614</v>
      </c>
      <c r="F4747" s="116" t="s">
        <v>2722</v>
      </c>
      <c r="G4747" s="115" t="s">
        <v>5669</v>
      </c>
      <c r="H4747" s="118" t="s">
        <v>5671</v>
      </c>
      <c r="I4747" s="118" t="s">
        <v>2619</v>
      </c>
    </row>
    <row r="4748" spans="1:9" x14ac:dyDescent="0.2">
      <c r="A4748" s="117" t="s">
        <v>8635</v>
      </c>
      <c r="B4748" s="131" t="s">
        <v>8635</v>
      </c>
      <c r="C4748" s="117" t="s">
        <v>1673</v>
      </c>
      <c r="D4748" s="116" t="s">
        <v>8629</v>
      </c>
      <c r="E4748" s="116" t="s">
        <v>3415</v>
      </c>
      <c r="F4748" s="116" t="s">
        <v>2623</v>
      </c>
      <c r="G4748" s="115" t="s">
        <v>8634</v>
      </c>
      <c r="H4748" s="118" t="s">
        <v>8631</v>
      </c>
      <c r="I4748" s="118" t="s">
        <v>2619</v>
      </c>
    </row>
    <row r="4749" spans="1:9" x14ac:dyDescent="0.2">
      <c r="A4749" s="117" t="s">
        <v>8633</v>
      </c>
      <c r="B4749" s="131" t="s">
        <v>8633</v>
      </c>
      <c r="C4749" s="117" t="s">
        <v>1673</v>
      </c>
      <c r="D4749" s="116" t="s">
        <v>8629</v>
      </c>
      <c r="E4749" s="116" t="s">
        <v>3415</v>
      </c>
      <c r="F4749" s="116" t="s">
        <v>2716</v>
      </c>
      <c r="G4749" s="115" t="s">
        <v>8632</v>
      </c>
      <c r="H4749" s="118" t="s">
        <v>8631</v>
      </c>
      <c r="I4749" s="118" t="s">
        <v>2619</v>
      </c>
    </row>
    <row r="4750" spans="1:9" x14ac:dyDescent="0.2">
      <c r="A4750" s="117" t="s">
        <v>8630</v>
      </c>
      <c r="B4750" s="131" t="s">
        <v>8630</v>
      </c>
      <c r="C4750" s="117" t="s">
        <v>1673</v>
      </c>
      <c r="D4750" s="116" t="s">
        <v>8629</v>
      </c>
      <c r="E4750" s="116" t="s">
        <v>3415</v>
      </c>
      <c r="F4750" s="116" t="s">
        <v>2615</v>
      </c>
      <c r="G4750" s="115" t="s">
        <v>822</v>
      </c>
      <c r="H4750" s="118" t="s">
        <v>8631</v>
      </c>
      <c r="I4750" s="118" t="s">
        <v>2619</v>
      </c>
    </row>
    <row r="4751" spans="1:9" x14ac:dyDescent="0.2">
      <c r="A4751" s="117" t="s">
        <v>13068</v>
      </c>
      <c r="B4751" s="131" t="s">
        <v>13068</v>
      </c>
      <c r="C4751" s="117" t="s">
        <v>1298</v>
      </c>
      <c r="D4751" s="116" t="s">
        <v>13052</v>
      </c>
      <c r="E4751" s="116" t="s">
        <v>2614</v>
      </c>
      <c r="F4751" s="116" t="s">
        <v>2656</v>
      </c>
      <c r="G4751" s="115" t="s">
        <v>13067</v>
      </c>
      <c r="H4751" s="118" t="s">
        <v>13069</v>
      </c>
      <c r="I4751" s="118" t="s">
        <v>2619</v>
      </c>
    </row>
    <row r="4752" spans="1:9" x14ac:dyDescent="0.2">
      <c r="A4752" s="117" t="s">
        <v>3268</v>
      </c>
      <c r="B4752" s="131" t="s">
        <v>3268</v>
      </c>
      <c r="C4752" s="117" t="s">
        <v>1509</v>
      </c>
      <c r="D4752" s="116" t="s">
        <v>3149</v>
      </c>
      <c r="E4752" s="116" t="s">
        <v>3150</v>
      </c>
      <c r="F4752" s="116" t="s">
        <v>2708</v>
      </c>
      <c r="G4752" s="115" t="s">
        <v>3267</v>
      </c>
      <c r="I4752" s="118" t="s">
        <v>2619</v>
      </c>
    </row>
    <row r="4753" spans="1:9" x14ac:dyDescent="0.2">
      <c r="A4753" s="117" t="s">
        <v>3323</v>
      </c>
      <c r="B4753" s="131" t="s">
        <v>3323</v>
      </c>
      <c r="C4753" s="117" t="s">
        <v>1674</v>
      </c>
      <c r="D4753" s="116" t="s">
        <v>3322</v>
      </c>
      <c r="E4753" s="116" t="s">
        <v>2614</v>
      </c>
      <c r="F4753" s="116" t="s">
        <v>2615</v>
      </c>
      <c r="G4753" s="115" t="s">
        <v>823</v>
      </c>
      <c r="H4753" s="118" t="s">
        <v>3324</v>
      </c>
      <c r="I4753" s="118" t="s">
        <v>2619</v>
      </c>
    </row>
    <row r="4754" spans="1:9" x14ac:dyDescent="0.2">
      <c r="A4754" s="117" t="s">
        <v>8576</v>
      </c>
      <c r="B4754" s="131" t="s">
        <v>8576</v>
      </c>
      <c r="C4754" s="117" t="s">
        <v>1294</v>
      </c>
      <c r="D4754" s="116" t="s">
        <v>8566</v>
      </c>
      <c r="E4754" s="116" t="s">
        <v>3415</v>
      </c>
      <c r="F4754" s="116" t="s">
        <v>2669</v>
      </c>
      <c r="G4754" s="115" t="s">
        <v>8575</v>
      </c>
      <c r="H4754" s="118" t="s">
        <v>8572</v>
      </c>
      <c r="I4754" s="118" t="s">
        <v>2619</v>
      </c>
    </row>
    <row r="4755" spans="1:9" x14ac:dyDescent="0.2">
      <c r="A4755" s="117" t="s">
        <v>3326</v>
      </c>
      <c r="B4755" s="131" t="s">
        <v>3326</v>
      </c>
      <c r="C4755" s="117" t="s">
        <v>1674</v>
      </c>
      <c r="D4755" s="116" t="s">
        <v>3322</v>
      </c>
      <c r="E4755" s="116" t="s">
        <v>2614</v>
      </c>
      <c r="F4755" s="116" t="s">
        <v>2620</v>
      </c>
      <c r="G4755" s="115" t="s">
        <v>3325</v>
      </c>
      <c r="H4755" s="118" t="s">
        <v>3324</v>
      </c>
      <c r="I4755" s="118" t="s">
        <v>2619</v>
      </c>
    </row>
    <row r="4756" spans="1:9" x14ac:dyDescent="0.2">
      <c r="A4756" s="117" t="s">
        <v>3328</v>
      </c>
      <c r="B4756" s="131" t="s">
        <v>3328</v>
      </c>
      <c r="C4756" s="117" t="s">
        <v>1674</v>
      </c>
      <c r="D4756" s="116" t="s">
        <v>3322</v>
      </c>
      <c r="E4756" s="116" t="s">
        <v>2614</v>
      </c>
      <c r="F4756" s="116" t="s">
        <v>2694</v>
      </c>
      <c r="G4756" s="115" t="s">
        <v>3327</v>
      </c>
      <c r="H4756" s="118" t="s">
        <v>3324</v>
      </c>
      <c r="I4756" s="118" t="s">
        <v>2619</v>
      </c>
    </row>
    <row r="4757" spans="1:9" x14ac:dyDescent="0.2">
      <c r="A4757" s="117" t="s">
        <v>3535</v>
      </c>
      <c r="B4757" s="131" t="s">
        <v>3535</v>
      </c>
      <c r="C4757" s="117" t="s">
        <v>1675</v>
      </c>
      <c r="D4757" s="116" t="s">
        <v>3534</v>
      </c>
      <c r="E4757" s="116" t="s">
        <v>3415</v>
      </c>
      <c r="F4757" s="116" t="s">
        <v>2615</v>
      </c>
      <c r="G4757" s="115" t="s">
        <v>824</v>
      </c>
      <c r="H4757" s="118" t="s">
        <v>3536</v>
      </c>
      <c r="I4757" s="118" t="s">
        <v>2619</v>
      </c>
    </row>
    <row r="4758" spans="1:9" x14ac:dyDescent="0.2">
      <c r="A4758" s="117" t="s">
        <v>13029</v>
      </c>
      <c r="B4758" s="131" t="s">
        <v>13029</v>
      </c>
      <c r="C4758" s="117" t="s">
        <v>1544</v>
      </c>
      <c r="D4758" s="116" t="s">
        <v>13017</v>
      </c>
      <c r="E4758" s="116" t="s">
        <v>2614</v>
      </c>
      <c r="F4758" s="116" t="s">
        <v>2656</v>
      </c>
      <c r="G4758" s="115" t="s">
        <v>13028</v>
      </c>
      <c r="H4758" s="118" t="s">
        <v>13019</v>
      </c>
      <c r="I4758" s="118" t="s">
        <v>2619</v>
      </c>
    </row>
    <row r="4759" spans="1:9" x14ac:dyDescent="0.2">
      <c r="A4759" s="117" t="s">
        <v>3374</v>
      </c>
      <c r="B4759" s="131" t="s">
        <v>3374</v>
      </c>
      <c r="C4759" s="117" t="s">
        <v>1412</v>
      </c>
      <c r="D4759" s="116" t="s">
        <v>3333</v>
      </c>
      <c r="E4759" s="116" t="s">
        <v>3116</v>
      </c>
      <c r="F4759" s="116" t="s">
        <v>3183</v>
      </c>
      <c r="G4759" s="115" t="s">
        <v>3373</v>
      </c>
      <c r="H4759" s="118" t="s">
        <v>3336</v>
      </c>
      <c r="I4759" s="118" t="s">
        <v>2619</v>
      </c>
    </row>
    <row r="4760" spans="1:9" x14ac:dyDescent="0.2">
      <c r="A4760" s="117" t="s">
        <v>3346</v>
      </c>
      <c r="B4760" s="131" t="s">
        <v>3346</v>
      </c>
      <c r="C4760" s="117" t="s">
        <v>1412</v>
      </c>
      <c r="D4760" s="116" t="s">
        <v>3333</v>
      </c>
      <c r="E4760" s="116" t="s">
        <v>3116</v>
      </c>
      <c r="F4760" s="116" t="s">
        <v>3344</v>
      </c>
      <c r="G4760" s="115" t="s">
        <v>3345</v>
      </c>
      <c r="H4760" s="118" t="s">
        <v>3336</v>
      </c>
      <c r="I4760" s="118" t="s">
        <v>2619</v>
      </c>
    </row>
    <row r="4761" spans="1:9" x14ac:dyDescent="0.2">
      <c r="A4761" s="117" t="s">
        <v>3597</v>
      </c>
      <c r="B4761" s="131" t="s">
        <v>3597</v>
      </c>
      <c r="C4761" s="117" t="s">
        <v>1532</v>
      </c>
      <c r="D4761" s="116" t="s">
        <v>3574</v>
      </c>
      <c r="E4761" s="116" t="s">
        <v>3116</v>
      </c>
      <c r="F4761" s="116" t="s">
        <v>2653</v>
      </c>
      <c r="G4761" s="115" t="s">
        <v>3596</v>
      </c>
      <c r="H4761" s="118" t="s">
        <v>3576</v>
      </c>
      <c r="I4761" s="118" t="s">
        <v>2619</v>
      </c>
    </row>
    <row r="4762" spans="1:9" x14ac:dyDescent="0.2">
      <c r="A4762" s="117" t="s">
        <v>4871</v>
      </c>
      <c r="B4762" s="131" t="s">
        <v>4871</v>
      </c>
      <c r="C4762" s="117" t="s">
        <v>1186</v>
      </c>
      <c r="D4762" s="116" t="s">
        <v>4865</v>
      </c>
      <c r="E4762" s="116" t="s">
        <v>3415</v>
      </c>
      <c r="F4762" s="116" t="s">
        <v>2623</v>
      </c>
      <c r="G4762" s="115" t="s">
        <v>4870</v>
      </c>
      <c r="I4762" s="118" t="s">
        <v>2619</v>
      </c>
    </row>
    <row r="4763" spans="1:9" x14ac:dyDescent="0.2">
      <c r="A4763" s="117" t="s">
        <v>10939</v>
      </c>
      <c r="B4763" s="131" t="s">
        <v>10939</v>
      </c>
      <c r="C4763" s="117" t="s">
        <v>1676</v>
      </c>
      <c r="D4763" s="116" t="s">
        <v>10938</v>
      </c>
      <c r="E4763" s="116" t="s">
        <v>3415</v>
      </c>
      <c r="F4763" s="116" t="s">
        <v>2615</v>
      </c>
      <c r="G4763" s="115" t="s">
        <v>825</v>
      </c>
      <c r="H4763" s="118" t="s">
        <v>10940</v>
      </c>
      <c r="I4763" s="118" t="s">
        <v>2619</v>
      </c>
    </row>
    <row r="4764" spans="1:9" x14ac:dyDescent="0.2">
      <c r="A4764" s="117" t="s">
        <v>13225</v>
      </c>
      <c r="B4764" s="131" t="s">
        <v>13225</v>
      </c>
      <c r="C4764" s="117" t="s">
        <v>937</v>
      </c>
      <c r="D4764" s="116" t="s">
        <v>13219</v>
      </c>
      <c r="E4764" s="116" t="s">
        <v>2614</v>
      </c>
      <c r="F4764" s="116" t="s">
        <v>3341</v>
      </c>
      <c r="G4764" s="115" t="s">
        <v>13224</v>
      </c>
      <c r="H4764" s="118" t="s">
        <v>13221</v>
      </c>
      <c r="I4764" s="118" t="s">
        <v>2619</v>
      </c>
    </row>
    <row r="4765" spans="1:9" x14ac:dyDescent="0.2">
      <c r="A4765" s="117" t="s">
        <v>4318</v>
      </c>
      <c r="B4765" s="131" t="s">
        <v>4318</v>
      </c>
      <c r="C4765" s="117" t="s">
        <v>1231</v>
      </c>
      <c r="D4765" s="116" t="s">
        <v>4314</v>
      </c>
      <c r="E4765" s="116" t="s">
        <v>3415</v>
      </c>
      <c r="F4765" s="116" t="s">
        <v>2638</v>
      </c>
      <c r="G4765" s="115" t="s">
        <v>4317</v>
      </c>
      <c r="H4765" s="118" t="s">
        <v>4319</v>
      </c>
      <c r="I4765" s="118" t="s">
        <v>2619</v>
      </c>
    </row>
    <row r="4766" spans="1:9" x14ac:dyDescent="0.2">
      <c r="A4766" s="117" t="s">
        <v>3921</v>
      </c>
      <c r="B4766" s="131" t="s">
        <v>3921</v>
      </c>
      <c r="C4766" s="117" t="s">
        <v>1606</v>
      </c>
      <c r="D4766" s="116" t="s">
        <v>3914</v>
      </c>
      <c r="E4766" s="116" t="s">
        <v>3091</v>
      </c>
      <c r="F4766" s="116" t="s">
        <v>2722</v>
      </c>
      <c r="G4766" s="115" t="s">
        <v>3920</v>
      </c>
      <c r="H4766" s="118" t="s">
        <v>3922</v>
      </c>
      <c r="I4766" s="118" t="s">
        <v>2619</v>
      </c>
    </row>
    <row r="4767" spans="1:9" x14ac:dyDescent="0.2">
      <c r="A4767" s="117" t="s">
        <v>8656</v>
      </c>
      <c r="B4767" s="131" t="s">
        <v>8656</v>
      </c>
      <c r="C4767" s="117" t="s">
        <v>1274</v>
      </c>
      <c r="D4767" s="116" t="s">
        <v>8648</v>
      </c>
      <c r="E4767" s="116" t="s">
        <v>3415</v>
      </c>
      <c r="F4767" s="116" t="s">
        <v>2734</v>
      </c>
      <c r="G4767" s="115" t="s">
        <v>8655</v>
      </c>
      <c r="H4767" s="118" t="s">
        <v>8650</v>
      </c>
      <c r="I4767" s="118" t="s">
        <v>2619</v>
      </c>
    </row>
    <row r="4768" spans="1:9" x14ac:dyDescent="0.2">
      <c r="A4768" s="117" t="s">
        <v>3280</v>
      </c>
      <c r="B4768" s="131" t="s">
        <v>3280</v>
      </c>
      <c r="C4768" s="117" t="s">
        <v>1509</v>
      </c>
      <c r="D4768" s="116" t="s">
        <v>3149</v>
      </c>
      <c r="E4768" s="116" t="s">
        <v>3150</v>
      </c>
      <c r="F4768" s="116" t="s">
        <v>3278</v>
      </c>
      <c r="G4768" s="115" t="s">
        <v>3279</v>
      </c>
      <c r="I4768" s="118" t="s">
        <v>2619</v>
      </c>
    </row>
    <row r="4769" spans="1:9" x14ac:dyDescent="0.2">
      <c r="A4769" s="117" t="s">
        <v>4878</v>
      </c>
      <c r="B4769" s="131" t="s">
        <v>4878</v>
      </c>
      <c r="C4769" s="117" t="s">
        <v>1602</v>
      </c>
      <c r="D4769" s="116" t="s">
        <v>4874</v>
      </c>
      <c r="E4769" s="116" t="s">
        <v>3415</v>
      </c>
      <c r="F4769" s="116" t="s">
        <v>2623</v>
      </c>
      <c r="G4769" s="115" t="s">
        <v>4877</v>
      </c>
      <c r="H4769" s="118" t="s">
        <v>4876</v>
      </c>
      <c r="I4769" s="118" t="s">
        <v>2619</v>
      </c>
    </row>
    <row r="4770" spans="1:9" x14ac:dyDescent="0.2">
      <c r="A4770" s="117" t="s">
        <v>13155</v>
      </c>
      <c r="B4770" s="131" t="s">
        <v>13155</v>
      </c>
      <c r="C4770" s="117" t="s">
        <v>1677</v>
      </c>
      <c r="D4770" s="116" t="s">
        <v>13149</v>
      </c>
      <c r="E4770" s="116" t="s">
        <v>3415</v>
      </c>
      <c r="F4770" s="116" t="s">
        <v>2716</v>
      </c>
      <c r="G4770" s="115" t="s">
        <v>13154</v>
      </c>
      <c r="H4770" s="118" t="s">
        <v>13151</v>
      </c>
      <c r="I4770" s="118" t="s">
        <v>2619</v>
      </c>
    </row>
    <row r="4771" spans="1:9" x14ac:dyDescent="0.2">
      <c r="A4771" s="117" t="s">
        <v>13153</v>
      </c>
      <c r="B4771" s="131" t="s">
        <v>13153</v>
      </c>
      <c r="C4771" s="117" t="s">
        <v>1677</v>
      </c>
      <c r="D4771" s="116" t="s">
        <v>13149</v>
      </c>
      <c r="E4771" s="116" t="s">
        <v>3415</v>
      </c>
      <c r="F4771" s="116" t="s">
        <v>2638</v>
      </c>
      <c r="G4771" s="115" t="s">
        <v>13152</v>
      </c>
      <c r="H4771" s="118" t="s">
        <v>13151</v>
      </c>
      <c r="I4771" s="118" t="s">
        <v>2619</v>
      </c>
    </row>
    <row r="4772" spans="1:9" x14ac:dyDescent="0.2">
      <c r="A4772" s="117" t="s">
        <v>13150</v>
      </c>
      <c r="B4772" s="131" t="s">
        <v>13150</v>
      </c>
      <c r="C4772" s="117" t="s">
        <v>1677</v>
      </c>
      <c r="D4772" s="116" t="s">
        <v>13149</v>
      </c>
      <c r="E4772" s="116" t="s">
        <v>3415</v>
      </c>
      <c r="F4772" s="116" t="s">
        <v>2615</v>
      </c>
      <c r="G4772" s="115" t="s">
        <v>826</v>
      </c>
      <c r="H4772" s="118" t="s">
        <v>13151</v>
      </c>
      <c r="I4772" s="118" t="s">
        <v>2619</v>
      </c>
    </row>
    <row r="4773" spans="1:9" x14ac:dyDescent="0.2">
      <c r="A4773" s="117" t="s">
        <v>11953</v>
      </c>
      <c r="B4773" s="131" t="s">
        <v>11953</v>
      </c>
      <c r="C4773" s="117" t="s">
        <v>930</v>
      </c>
      <c r="D4773" s="116" t="s">
        <v>11947</v>
      </c>
      <c r="E4773" s="116" t="s">
        <v>2614</v>
      </c>
      <c r="F4773" s="116" t="s">
        <v>2641</v>
      </c>
      <c r="G4773" s="115" t="s">
        <v>11952</v>
      </c>
      <c r="H4773" s="118" t="s">
        <v>11949</v>
      </c>
      <c r="I4773" s="118" t="s">
        <v>2619</v>
      </c>
    </row>
    <row r="4774" spans="1:9" x14ac:dyDescent="0.2">
      <c r="A4774" s="117" t="s">
        <v>9677</v>
      </c>
      <c r="B4774" s="131" t="s">
        <v>9677</v>
      </c>
      <c r="C4774" s="117" t="s">
        <v>14384</v>
      </c>
      <c r="D4774" s="116" t="s">
        <v>9640</v>
      </c>
      <c r="E4774" s="116" t="s">
        <v>2614</v>
      </c>
      <c r="F4774" s="116" t="s">
        <v>3106</v>
      </c>
      <c r="G4774" s="115" t="s">
        <v>9676</v>
      </c>
      <c r="H4774" s="118" t="s">
        <v>9643</v>
      </c>
      <c r="I4774" s="118" t="s">
        <v>2619</v>
      </c>
    </row>
    <row r="4775" spans="1:9" x14ac:dyDescent="0.2">
      <c r="A4775" s="117" t="s">
        <v>8526</v>
      </c>
      <c r="B4775" s="131" t="s">
        <v>8526</v>
      </c>
      <c r="C4775" s="117" t="s">
        <v>1678</v>
      </c>
      <c r="D4775" s="116" t="s">
        <v>8522</v>
      </c>
      <c r="E4775" s="116" t="s">
        <v>3415</v>
      </c>
      <c r="F4775" s="116" t="s">
        <v>3470</v>
      </c>
      <c r="G4775" s="115" t="s">
        <v>8525</v>
      </c>
      <c r="H4775" s="118" t="s">
        <v>8524</v>
      </c>
      <c r="I4775" s="118" t="s">
        <v>2619</v>
      </c>
    </row>
    <row r="4776" spans="1:9" x14ac:dyDescent="0.2">
      <c r="A4776" s="117" t="s">
        <v>8523</v>
      </c>
      <c r="B4776" s="131" t="s">
        <v>8523</v>
      </c>
      <c r="C4776" s="117" t="s">
        <v>1678</v>
      </c>
      <c r="D4776" s="116" t="s">
        <v>8522</v>
      </c>
      <c r="E4776" s="116" t="s">
        <v>3415</v>
      </c>
      <c r="F4776" s="116" t="s">
        <v>2615</v>
      </c>
      <c r="G4776" s="115" t="s">
        <v>827</v>
      </c>
      <c r="H4776" s="118" t="s">
        <v>8524</v>
      </c>
      <c r="I4776" s="118" t="s">
        <v>2619</v>
      </c>
    </row>
    <row r="4777" spans="1:9" x14ac:dyDescent="0.2">
      <c r="A4777" s="117" t="s">
        <v>3462</v>
      </c>
      <c r="B4777" s="131" t="s">
        <v>3462</v>
      </c>
      <c r="C4777" s="117" t="s">
        <v>1380</v>
      </c>
      <c r="D4777" s="116" t="s">
        <v>3458</v>
      </c>
      <c r="E4777" s="116" t="s">
        <v>3415</v>
      </c>
      <c r="F4777" s="116" t="s">
        <v>2886</v>
      </c>
      <c r="G4777" s="115" t="s">
        <v>3461</v>
      </c>
      <c r="H4777" s="118" t="s">
        <v>3460</v>
      </c>
      <c r="I4777" s="118" t="s">
        <v>2619</v>
      </c>
    </row>
    <row r="4778" spans="1:9" x14ac:dyDescent="0.2">
      <c r="A4778" s="117" t="s">
        <v>12191</v>
      </c>
      <c r="B4778" s="131" t="s">
        <v>12191</v>
      </c>
      <c r="C4778" s="117" t="s">
        <v>1679</v>
      </c>
      <c r="D4778" s="116" t="s">
        <v>12190</v>
      </c>
      <c r="E4778" s="116" t="s">
        <v>3713</v>
      </c>
      <c r="F4778" s="116" t="s">
        <v>2615</v>
      </c>
      <c r="G4778" s="115" t="s">
        <v>828</v>
      </c>
      <c r="H4778" s="118" t="s">
        <v>12192</v>
      </c>
      <c r="I4778" s="118" t="s">
        <v>2619</v>
      </c>
    </row>
    <row r="4779" spans="1:9" x14ac:dyDescent="0.2">
      <c r="A4779" s="117" t="s">
        <v>14308</v>
      </c>
      <c r="B4779" s="131" t="s">
        <v>14308</v>
      </c>
      <c r="C4779" s="117" t="s">
        <v>1626</v>
      </c>
      <c r="D4779" s="116" t="s">
        <v>14280</v>
      </c>
      <c r="E4779" s="116" t="s">
        <v>2614</v>
      </c>
      <c r="F4779" s="116" t="s">
        <v>2644</v>
      </c>
      <c r="G4779" s="115" t="s">
        <v>14307</v>
      </c>
      <c r="H4779" s="118" t="s">
        <v>14293</v>
      </c>
      <c r="I4779" s="118" t="s">
        <v>2619</v>
      </c>
    </row>
    <row r="4780" spans="1:9" x14ac:dyDescent="0.2">
      <c r="A4780" s="117" t="s">
        <v>4932</v>
      </c>
      <c r="B4780" s="131" t="s">
        <v>4932</v>
      </c>
      <c r="C4780" s="117" t="s">
        <v>1079</v>
      </c>
      <c r="D4780" s="116" t="s">
        <v>4923</v>
      </c>
      <c r="E4780" s="116" t="s">
        <v>3415</v>
      </c>
      <c r="F4780" s="116" t="s">
        <v>2734</v>
      </c>
      <c r="G4780" s="115" t="s">
        <v>4931</v>
      </c>
      <c r="H4780" s="118" t="s">
        <v>4925</v>
      </c>
      <c r="I4780" s="118" t="s">
        <v>2619</v>
      </c>
    </row>
    <row r="4781" spans="1:9" x14ac:dyDescent="0.2">
      <c r="A4781" s="117" t="s">
        <v>11056</v>
      </c>
      <c r="B4781" s="131" t="s">
        <v>11056</v>
      </c>
      <c r="C4781" s="117" t="s">
        <v>1680</v>
      </c>
      <c r="D4781" s="116" t="s">
        <v>11055</v>
      </c>
      <c r="E4781" s="116" t="s">
        <v>3116</v>
      </c>
      <c r="F4781" s="116" t="s">
        <v>2615</v>
      </c>
      <c r="G4781" s="115" t="s">
        <v>829</v>
      </c>
      <c r="H4781" s="118" t="s">
        <v>11057</v>
      </c>
      <c r="I4781" s="118" t="s">
        <v>2619</v>
      </c>
    </row>
    <row r="4782" spans="1:9" x14ac:dyDescent="0.2">
      <c r="A4782" s="117" t="s">
        <v>8229</v>
      </c>
      <c r="B4782" s="131" t="s">
        <v>8229</v>
      </c>
      <c r="C4782" s="117" t="s">
        <v>1681</v>
      </c>
      <c r="D4782" s="116" t="s">
        <v>8228</v>
      </c>
      <c r="E4782" s="116" t="s">
        <v>2614</v>
      </c>
      <c r="F4782" s="116" t="s">
        <v>2615</v>
      </c>
      <c r="G4782" s="115" t="s">
        <v>830</v>
      </c>
      <c r="H4782" s="118" t="s">
        <v>8230</v>
      </c>
      <c r="I4782" s="118" t="s">
        <v>2619</v>
      </c>
    </row>
    <row r="4783" spans="1:9" x14ac:dyDescent="0.2">
      <c r="A4783" s="117" t="s">
        <v>14005</v>
      </c>
      <c r="B4783" s="131" t="s">
        <v>14005</v>
      </c>
      <c r="C4783" s="117" t="s">
        <v>1214</v>
      </c>
      <c r="D4783" s="116" t="s">
        <v>13973</v>
      </c>
      <c r="E4783" s="116" t="s">
        <v>3334</v>
      </c>
      <c r="F4783" s="116" t="s">
        <v>3190</v>
      </c>
      <c r="G4783" s="115" t="s">
        <v>14004</v>
      </c>
      <c r="H4783" s="118" t="s">
        <v>13975</v>
      </c>
      <c r="I4783" s="118" t="s">
        <v>2619</v>
      </c>
    </row>
    <row r="4784" spans="1:9" x14ac:dyDescent="0.2">
      <c r="A4784" s="117" t="s">
        <v>11065</v>
      </c>
      <c r="B4784" s="131" t="s">
        <v>11065</v>
      </c>
      <c r="C4784" s="117" t="s">
        <v>1680</v>
      </c>
      <c r="D4784" s="116" t="s">
        <v>11055</v>
      </c>
      <c r="E4784" s="116" t="s">
        <v>3116</v>
      </c>
      <c r="F4784" s="116" t="s">
        <v>2653</v>
      </c>
      <c r="G4784" s="115" t="s">
        <v>11064</v>
      </c>
      <c r="H4784" s="118" t="s">
        <v>11057</v>
      </c>
      <c r="I4784" s="118" t="s">
        <v>2619</v>
      </c>
    </row>
    <row r="4785" spans="1:9" x14ac:dyDescent="0.2">
      <c r="A4785" s="117" t="s">
        <v>12063</v>
      </c>
      <c r="B4785" s="131" t="s">
        <v>12063</v>
      </c>
      <c r="C4785" s="117" t="s">
        <v>1066</v>
      </c>
      <c r="D4785" s="116" t="s">
        <v>12036</v>
      </c>
      <c r="E4785" s="116" t="s">
        <v>2614</v>
      </c>
      <c r="F4785" s="116" t="s">
        <v>2818</v>
      </c>
      <c r="G4785" s="115" t="s">
        <v>12062</v>
      </c>
      <c r="I4785" s="118" t="s">
        <v>2619</v>
      </c>
    </row>
    <row r="4786" spans="1:9" x14ac:dyDescent="0.2">
      <c r="A4786" s="117" t="s">
        <v>8234</v>
      </c>
      <c r="B4786" s="131" t="s">
        <v>8234</v>
      </c>
      <c r="C4786" s="117" t="s">
        <v>1681</v>
      </c>
      <c r="D4786" s="116" t="s">
        <v>8228</v>
      </c>
      <c r="E4786" s="116" t="s">
        <v>2614</v>
      </c>
      <c r="F4786" s="116" t="s">
        <v>2716</v>
      </c>
      <c r="G4786" s="115" t="s">
        <v>8233</v>
      </c>
      <c r="H4786" s="118" t="s">
        <v>8230</v>
      </c>
      <c r="I4786" s="118" t="s">
        <v>2619</v>
      </c>
    </row>
    <row r="4787" spans="1:9" x14ac:dyDescent="0.2">
      <c r="A4787" s="117" t="s">
        <v>8232</v>
      </c>
      <c r="B4787" s="131" t="s">
        <v>8232</v>
      </c>
      <c r="C4787" s="117" t="s">
        <v>1681</v>
      </c>
      <c r="D4787" s="116" t="s">
        <v>8228</v>
      </c>
      <c r="E4787" s="116" t="s">
        <v>2614</v>
      </c>
      <c r="F4787" s="116" t="s">
        <v>2620</v>
      </c>
      <c r="G4787" s="115" t="s">
        <v>8231</v>
      </c>
      <c r="H4787" s="118" t="s">
        <v>8230</v>
      </c>
      <c r="I4787" s="118" t="s">
        <v>2619</v>
      </c>
    </row>
    <row r="4788" spans="1:9" x14ac:dyDescent="0.2">
      <c r="A4788" s="117" t="s">
        <v>11061</v>
      </c>
      <c r="B4788" s="131" t="s">
        <v>11061</v>
      </c>
      <c r="C4788" s="117" t="s">
        <v>1680</v>
      </c>
      <c r="D4788" s="116" t="s">
        <v>11055</v>
      </c>
      <c r="E4788" s="116" t="s">
        <v>3116</v>
      </c>
      <c r="F4788" s="116" t="s">
        <v>2641</v>
      </c>
      <c r="G4788" s="115" t="s">
        <v>11060</v>
      </c>
      <c r="H4788" s="118" t="s">
        <v>11057</v>
      </c>
      <c r="I4788" s="118" t="s">
        <v>2619</v>
      </c>
    </row>
    <row r="4789" spans="1:9" x14ac:dyDescent="0.2">
      <c r="A4789" s="117" t="s">
        <v>11059</v>
      </c>
      <c r="B4789" s="131" t="s">
        <v>11059</v>
      </c>
      <c r="C4789" s="117" t="s">
        <v>1680</v>
      </c>
      <c r="D4789" s="116" t="s">
        <v>11055</v>
      </c>
      <c r="E4789" s="116" t="s">
        <v>3116</v>
      </c>
      <c r="F4789" s="116" t="s">
        <v>3470</v>
      </c>
      <c r="G4789" s="115" t="s">
        <v>11058</v>
      </c>
      <c r="H4789" s="118" t="s">
        <v>11057</v>
      </c>
      <c r="I4789" s="118" t="s">
        <v>2619</v>
      </c>
    </row>
    <row r="4790" spans="1:9" x14ac:dyDescent="0.2">
      <c r="A4790" s="117" t="s">
        <v>11063</v>
      </c>
      <c r="B4790" s="131" t="s">
        <v>11063</v>
      </c>
      <c r="C4790" s="117" t="s">
        <v>1680</v>
      </c>
      <c r="D4790" s="116" t="s">
        <v>11055</v>
      </c>
      <c r="E4790" s="116" t="s">
        <v>3116</v>
      </c>
      <c r="F4790" s="116" t="s">
        <v>2734</v>
      </c>
      <c r="G4790" s="115" t="s">
        <v>11062</v>
      </c>
      <c r="H4790" s="118" t="s">
        <v>11057</v>
      </c>
      <c r="I4790" s="118" t="s">
        <v>2619</v>
      </c>
    </row>
    <row r="4791" spans="1:9" x14ac:dyDescent="0.2">
      <c r="A4791" s="117" t="s">
        <v>7857</v>
      </c>
      <c r="B4791" s="131" t="s">
        <v>7857</v>
      </c>
      <c r="C4791" s="117" t="s">
        <v>992</v>
      </c>
      <c r="D4791" s="116" t="s">
        <v>6091</v>
      </c>
      <c r="E4791" s="116" t="s">
        <v>3150</v>
      </c>
      <c r="F4791" s="116" t="s">
        <v>7855</v>
      </c>
      <c r="G4791" s="115" t="s">
        <v>7856</v>
      </c>
      <c r="H4791" s="118" t="s">
        <v>6097</v>
      </c>
      <c r="I4791" s="118" t="s">
        <v>2619</v>
      </c>
    </row>
    <row r="4792" spans="1:9" x14ac:dyDescent="0.2">
      <c r="A4792" s="117" t="s">
        <v>5960</v>
      </c>
      <c r="B4792" s="131" t="s">
        <v>5960</v>
      </c>
      <c r="C4792" s="117" t="s">
        <v>1682</v>
      </c>
      <c r="D4792" s="116" t="s">
        <v>5954</v>
      </c>
      <c r="E4792" s="116" t="s">
        <v>3339</v>
      </c>
      <c r="F4792" s="116" t="s">
        <v>2716</v>
      </c>
      <c r="G4792" s="115" t="s">
        <v>5959</v>
      </c>
      <c r="H4792" s="118" t="s">
        <v>5958</v>
      </c>
      <c r="I4792" s="118" t="s">
        <v>2619</v>
      </c>
    </row>
    <row r="4793" spans="1:9" x14ac:dyDescent="0.2">
      <c r="A4793" s="117" t="s">
        <v>5957</v>
      </c>
      <c r="B4793" s="131" t="s">
        <v>5957</v>
      </c>
      <c r="C4793" s="117" t="s">
        <v>1682</v>
      </c>
      <c r="D4793" s="116" t="s">
        <v>5954</v>
      </c>
      <c r="E4793" s="116" t="s">
        <v>3339</v>
      </c>
      <c r="F4793" s="116" t="s">
        <v>2620</v>
      </c>
      <c r="G4793" s="115" t="s">
        <v>5956</v>
      </c>
      <c r="H4793" s="118" t="s">
        <v>5958</v>
      </c>
      <c r="I4793" s="118" t="s">
        <v>2619</v>
      </c>
    </row>
    <row r="4794" spans="1:9" x14ac:dyDescent="0.2">
      <c r="A4794" s="117" t="s">
        <v>11265</v>
      </c>
      <c r="B4794" s="131" t="s">
        <v>11265</v>
      </c>
      <c r="C4794" s="117" t="s">
        <v>1224</v>
      </c>
      <c r="D4794" s="116" t="s">
        <v>11259</v>
      </c>
      <c r="E4794" s="116" t="s">
        <v>3116</v>
      </c>
      <c r="F4794" s="116" t="s">
        <v>2666</v>
      </c>
      <c r="G4794" s="115" t="s">
        <v>11264</v>
      </c>
      <c r="H4794" s="118" t="s">
        <v>11261</v>
      </c>
      <c r="I4794" s="118" t="s">
        <v>2619</v>
      </c>
    </row>
    <row r="4795" spans="1:9" x14ac:dyDescent="0.2">
      <c r="A4795" s="117" t="s">
        <v>5955</v>
      </c>
      <c r="B4795" s="131" t="s">
        <v>5955</v>
      </c>
      <c r="C4795" s="117" t="s">
        <v>1682</v>
      </c>
      <c r="D4795" s="116" t="s">
        <v>5954</v>
      </c>
      <c r="E4795" s="116" t="s">
        <v>3339</v>
      </c>
      <c r="F4795" s="116" t="s">
        <v>2615</v>
      </c>
      <c r="G4795" s="115" t="s">
        <v>831</v>
      </c>
      <c r="I4795" s="118" t="s">
        <v>2619</v>
      </c>
    </row>
    <row r="4796" spans="1:9" x14ac:dyDescent="0.2">
      <c r="A4796" s="117" t="s">
        <v>8773</v>
      </c>
      <c r="B4796" s="131" t="s">
        <v>8773</v>
      </c>
      <c r="C4796" s="117" t="s">
        <v>1683</v>
      </c>
      <c r="D4796" s="116" t="s">
        <v>8772</v>
      </c>
      <c r="E4796" s="116" t="s">
        <v>3415</v>
      </c>
      <c r="F4796" s="116" t="s">
        <v>2615</v>
      </c>
      <c r="G4796" s="115" t="s">
        <v>832</v>
      </c>
      <c r="H4796" s="118" t="s">
        <v>8774</v>
      </c>
      <c r="I4796" s="118" t="s">
        <v>2619</v>
      </c>
    </row>
    <row r="4797" spans="1:9" x14ac:dyDescent="0.2">
      <c r="A4797" s="117" t="s">
        <v>4231</v>
      </c>
      <c r="B4797" s="131" t="s">
        <v>4231</v>
      </c>
      <c r="C4797" s="117" t="s">
        <v>990</v>
      </c>
      <c r="D4797" s="116" t="s">
        <v>4208</v>
      </c>
      <c r="E4797" s="116" t="s">
        <v>3415</v>
      </c>
      <c r="F4797" s="116" t="s">
        <v>2818</v>
      </c>
      <c r="G4797" s="115" t="s">
        <v>4230</v>
      </c>
      <c r="H4797" s="118" t="s">
        <v>4213</v>
      </c>
      <c r="I4797" s="118" t="s">
        <v>2619</v>
      </c>
    </row>
    <row r="4798" spans="1:9" x14ac:dyDescent="0.2">
      <c r="A4798" s="117" t="s">
        <v>13616</v>
      </c>
      <c r="B4798" s="131" t="s">
        <v>13616</v>
      </c>
      <c r="C4798" s="117" t="s">
        <v>1059</v>
      </c>
      <c r="D4798" s="116" t="s">
        <v>13602</v>
      </c>
      <c r="E4798" s="116" t="s">
        <v>3415</v>
      </c>
      <c r="F4798" s="116" t="s">
        <v>2818</v>
      </c>
      <c r="G4798" s="115" t="s">
        <v>4230</v>
      </c>
      <c r="H4798" s="118" t="s">
        <v>13606</v>
      </c>
      <c r="I4798" s="118" t="s">
        <v>2619</v>
      </c>
    </row>
    <row r="4799" spans="1:9" x14ac:dyDescent="0.2">
      <c r="A4799" s="117" t="s">
        <v>12959</v>
      </c>
      <c r="B4799" s="131" t="s">
        <v>12959</v>
      </c>
      <c r="C4799" s="117" t="s">
        <v>1327</v>
      </c>
      <c r="D4799" s="116" t="s">
        <v>12951</v>
      </c>
      <c r="E4799" s="116" t="s">
        <v>2660</v>
      </c>
      <c r="F4799" s="116" t="s">
        <v>3470</v>
      </c>
      <c r="G4799" s="115" t="s">
        <v>12958</v>
      </c>
      <c r="H4799" s="118" t="s">
        <v>12953</v>
      </c>
      <c r="I4799" s="118" t="s">
        <v>2619</v>
      </c>
    </row>
    <row r="4800" spans="1:9" x14ac:dyDescent="0.2">
      <c r="A4800" s="117" t="s">
        <v>12807</v>
      </c>
      <c r="B4800" s="131" t="s">
        <v>12807</v>
      </c>
      <c r="C4800" s="117" t="s">
        <v>1433</v>
      </c>
      <c r="D4800" s="116" t="s">
        <v>12740</v>
      </c>
      <c r="E4800" s="116" t="s">
        <v>3150</v>
      </c>
      <c r="F4800" s="116" t="s">
        <v>12805</v>
      </c>
      <c r="G4800" s="115" t="s">
        <v>12806</v>
      </c>
      <c r="H4800" s="118" t="s">
        <v>12742</v>
      </c>
      <c r="I4800" s="118" t="s">
        <v>2619</v>
      </c>
    </row>
    <row r="4801" spans="1:9" x14ac:dyDescent="0.2">
      <c r="A4801" s="117" t="s">
        <v>12313</v>
      </c>
      <c r="B4801" s="131" t="s">
        <v>12313</v>
      </c>
      <c r="C4801" s="117" t="s">
        <v>1013</v>
      </c>
      <c r="D4801" s="116" t="s">
        <v>12283</v>
      </c>
      <c r="E4801" s="116" t="s">
        <v>3116</v>
      </c>
      <c r="F4801" s="116" t="s">
        <v>2818</v>
      </c>
      <c r="G4801" s="115" t="s">
        <v>12312</v>
      </c>
      <c r="H4801" s="118" t="s">
        <v>12314</v>
      </c>
      <c r="I4801" s="118" t="s">
        <v>2619</v>
      </c>
    </row>
    <row r="4802" spans="1:9" x14ac:dyDescent="0.2">
      <c r="A4802" s="117" t="s">
        <v>7551</v>
      </c>
      <c r="B4802" s="131" t="s">
        <v>7551</v>
      </c>
      <c r="C4802" s="117" t="s">
        <v>992</v>
      </c>
      <c r="D4802" s="116" t="s">
        <v>6091</v>
      </c>
      <c r="E4802" s="116" t="s">
        <v>3150</v>
      </c>
      <c r="F4802" s="116" t="s">
        <v>7549</v>
      </c>
      <c r="G4802" s="115" t="s">
        <v>7550</v>
      </c>
      <c r="H4802" s="118" t="s">
        <v>6097</v>
      </c>
      <c r="I4802" s="118" t="s">
        <v>2619</v>
      </c>
    </row>
    <row r="4803" spans="1:9" x14ac:dyDescent="0.2">
      <c r="A4803" s="117" t="s">
        <v>12394</v>
      </c>
      <c r="B4803" s="131" t="s">
        <v>12394</v>
      </c>
      <c r="C4803" s="117" t="s">
        <v>1684</v>
      </c>
      <c r="D4803" s="116" t="s">
        <v>12393</v>
      </c>
      <c r="E4803" s="116" t="s">
        <v>2614</v>
      </c>
      <c r="F4803" s="116" t="s">
        <v>2615</v>
      </c>
      <c r="G4803" s="115" t="s">
        <v>833</v>
      </c>
      <c r="H4803" s="118" t="s">
        <v>12395</v>
      </c>
      <c r="I4803" s="118" t="s">
        <v>2619</v>
      </c>
    </row>
    <row r="4804" spans="1:9" x14ac:dyDescent="0.2">
      <c r="A4804" s="117" t="s">
        <v>12397</v>
      </c>
      <c r="B4804" s="131" t="s">
        <v>12397</v>
      </c>
      <c r="C4804" s="117" t="s">
        <v>1684</v>
      </c>
      <c r="D4804" s="116" t="s">
        <v>12393</v>
      </c>
      <c r="E4804" s="116" t="s">
        <v>2614</v>
      </c>
      <c r="F4804" s="116" t="s">
        <v>3952</v>
      </c>
      <c r="G4804" s="115" t="s">
        <v>12396</v>
      </c>
      <c r="H4804" s="118" t="s">
        <v>12398</v>
      </c>
      <c r="I4804" s="118" t="s">
        <v>2619</v>
      </c>
    </row>
    <row r="4805" spans="1:9" x14ac:dyDescent="0.2">
      <c r="A4805" s="117" t="s">
        <v>12400</v>
      </c>
      <c r="B4805" s="131" t="s">
        <v>12400</v>
      </c>
      <c r="C4805" s="117" t="s">
        <v>1684</v>
      </c>
      <c r="D4805" s="116" t="s">
        <v>12393</v>
      </c>
      <c r="E4805" s="116" t="s">
        <v>2614</v>
      </c>
      <c r="F4805" s="116" t="s">
        <v>2811</v>
      </c>
      <c r="G4805" s="115" t="s">
        <v>12399</v>
      </c>
      <c r="H4805" s="118" t="s">
        <v>12401</v>
      </c>
      <c r="I4805" s="118" t="s">
        <v>2619</v>
      </c>
    </row>
    <row r="4806" spans="1:9" x14ac:dyDescent="0.2">
      <c r="A4806" s="117" t="s">
        <v>11044</v>
      </c>
      <c r="B4806" s="131" t="s">
        <v>11044</v>
      </c>
      <c r="C4806" s="117" t="s">
        <v>1148</v>
      </c>
      <c r="D4806" s="116" t="s">
        <v>11034</v>
      </c>
      <c r="E4806" s="116" t="s">
        <v>3116</v>
      </c>
      <c r="F4806" s="116" t="s">
        <v>2641</v>
      </c>
      <c r="G4806" s="115" t="s">
        <v>11043</v>
      </c>
      <c r="H4806" s="118" t="s">
        <v>11036</v>
      </c>
      <c r="I4806" s="118" t="s">
        <v>2619</v>
      </c>
    </row>
    <row r="4807" spans="1:9" x14ac:dyDescent="0.2">
      <c r="A4807" s="117" t="s">
        <v>12051</v>
      </c>
      <c r="B4807" s="131" t="s">
        <v>12051</v>
      </c>
      <c r="C4807" s="117" t="s">
        <v>1066</v>
      </c>
      <c r="D4807" s="116" t="s">
        <v>12036</v>
      </c>
      <c r="E4807" s="116" t="s">
        <v>2614</v>
      </c>
      <c r="F4807" s="116" t="s">
        <v>2734</v>
      </c>
      <c r="G4807" s="115" t="s">
        <v>12050</v>
      </c>
      <c r="I4807" s="118" t="s">
        <v>2619</v>
      </c>
    </row>
    <row r="4808" spans="1:9" x14ac:dyDescent="0.2">
      <c r="A4808" s="117" t="s">
        <v>6453</v>
      </c>
      <c r="B4808" s="131" t="s">
        <v>6453</v>
      </c>
      <c r="C4808" s="117" t="s">
        <v>992</v>
      </c>
      <c r="D4808" s="116" t="s">
        <v>6091</v>
      </c>
      <c r="E4808" s="116" t="s">
        <v>3150</v>
      </c>
      <c r="F4808" s="116" t="s">
        <v>6451</v>
      </c>
      <c r="G4808" s="115" t="s">
        <v>6452</v>
      </c>
      <c r="H4808" s="118" t="s">
        <v>6097</v>
      </c>
      <c r="I4808" s="118" t="s">
        <v>2619</v>
      </c>
    </row>
    <row r="4809" spans="1:9" x14ac:dyDescent="0.2">
      <c r="A4809" s="117" t="s">
        <v>4580</v>
      </c>
      <c r="B4809" s="131" t="s">
        <v>4580</v>
      </c>
      <c r="C4809" s="117" t="s">
        <v>1685</v>
      </c>
      <c r="D4809" s="116" t="s">
        <v>4574</v>
      </c>
      <c r="E4809" s="116" t="s">
        <v>3415</v>
      </c>
      <c r="F4809" s="116" t="s">
        <v>2716</v>
      </c>
      <c r="G4809" s="115" t="s">
        <v>4579</v>
      </c>
      <c r="H4809" s="118" t="s">
        <v>4576</v>
      </c>
      <c r="I4809" s="118" t="s">
        <v>2619</v>
      </c>
    </row>
    <row r="4810" spans="1:9" x14ac:dyDescent="0.2">
      <c r="A4810" s="117" t="s">
        <v>4578</v>
      </c>
      <c r="B4810" s="131" t="s">
        <v>4578</v>
      </c>
      <c r="C4810" s="117" t="s">
        <v>1685</v>
      </c>
      <c r="D4810" s="116" t="s">
        <v>4574</v>
      </c>
      <c r="E4810" s="116" t="s">
        <v>3415</v>
      </c>
      <c r="F4810" s="116" t="s">
        <v>2886</v>
      </c>
      <c r="G4810" s="115" t="s">
        <v>4577</v>
      </c>
      <c r="H4810" s="118" t="s">
        <v>4576</v>
      </c>
      <c r="I4810" s="118" t="s">
        <v>2619</v>
      </c>
    </row>
    <row r="4811" spans="1:9" x14ac:dyDescent="0.2">
      <c r="A4811" s="117" t="s">
        <v>4575</v>
      </c>
      <c r="B4811" s="131" t="s">
        <v>4575</v>
      </c>
      <c r="C4811" s="117" t="s">
        <v>1685</v>
      </c>
      <c r="D4811" s="116" t="s">
        <v>4574</v>
      </c>
      <c r="E4811" s="116" t="s">
        <v>3415</v>
      </c>
      <c r="F4811" s="116" t="s">
        <v>2615</v>
      </c>
      <c r="G4811" s="115" t="s">
        <v>834</v>
      </c>
      <c r="H4811" s="118" t="s">
        <v>4576</v>
      </c>
      <c r="I4811" s="118" t="s">
        <v>2619</v>
      </c>
    </row>
    <row r="4812" spans="1:9" x14ac:dyDescent="0.2">
      <c r="A4812" s="117" t="s">
        <v>4584</v>
      </c>
      <c r="B4812" s="131" t="s">
        <v>4584</v>
      </c>
      <c r="C4812" s="117" t="s">
        <v>1685</v>
      </c>
      <c r="D4812" s="116" t="s">
        <v>4574</v>
      </c>
      <c r="E4812" s="116" t="s">
        <v>3415</v>
      </c>
      <c r="F4812" s="116" t="s">
        <v>3022</v>
      </c>
      <c r="G4812" s="115" t="s">
        <v>4583</v>
      </c>
      <c r="H4812" s="118" t="s">
        <v>4576</v>
      </c>
      <c r="I4812" s="118" t="s">
        <v>2619</v>
      </c>
    </row>
    <row r="4813" spans="1:9" x14ac:dyDescent="0.2">
      <c r="A4813" s="117" t="s">
        <v>4582</v>
      </c>
      <c r="B4813" s="131" t="s">
        <v>4582</v>
      </c>
      <c r="C4813" s="117" t="s">
        <v>1685</v>
      </c>
      <c r="D4813" s="116" t="s">
        <v>4574</v>
      </c>
      <c r="E4813" s="116" t="s">
        <v>3415</v>
      </c>
      <c r="F4813" s="116" t="s">
        <v>2669</v>
      </c>
      <c r="G4813" s="115" t="s">
        <v>4581</v>
      </c>
      <c r="H4813" s="118" t="s">
        <v>4576</v>
      </c>
      <c r="I4813" s="118" t="s">
        <v>2619</v>
      </c>
    </row>
    <row r="4814" spans="1:9" x14ac:dyDescent="0.2">
      <c r="A4814" s="117" t="s">
        <v>10577</v>
      </c>
      <c r="B4814" s="131" t="s">
        <v>10577</v>
      </c>
      <c r="C4814" s="117" t="s">
        <v>1572</v>
      </c>
      <c r="D4814" s="116" t="s">
        <v>10564</v>
      </c>
      <c r="E4814" s="116" t="s">
        <v>2614</v>
      </c>
      <c r="F4814" s="116" t="s">
        <v>3579</v>
      </c>
      <c r="G4814" s="115" t="s">
        <v>10576</v>
      </c>
      <c r="H4814" s="118" t="s">
        <v>10578</v>
      </c>
      <c r="I4814" s="118" t="s">
        <v>2619</v>
      </c>
    </row>
    <row r="4815" spans="1:9" x14ac:dyDescent="0.2">
      <c r="A4815" s="117" t="s">
        <v>13273</v>
      </c>
      <c r="B4815" s="131" t="s">
        <v>13273</v>
      </c>
      <c r="C4815" s="117" t="s">
        <v>1061</v>
      </c>
      <c r="D4815" s="116" t="s">
        <v>13251</v>
      </c>
      <c r="E4815" s="116" t="s">
        <v>2660</v>
      </c>
      <c r="F4815" s="116" t="s">
        <v>13271</v>
      </c>
      <c r="G4815" s="115" t="s">
        <v>13272</v>
      </c>
      <c r="H4815" s="118" t="s">
        <v>13268</v>
      </c>
      <c r="I4815" s="118" t="s">
        <v>2619</v>
      </c>
    </row>
    <row r="4816" spans="1:9" x14ac:dyDescent="0.2">
      <c r="A4816" s="117" t="s">
        <v>5397</v>
      </c>
      <c r="B4816" s="131" t="s">
        <v>5397</v>
      </c>
      <c r="C4816" s="117" t="s">
        <v>1624</v>
      </c>
      <c r="D4816" s="116" t="s">
        <v>5381</v>
      </c>
      <c r="E4816" s="116" t="s">
        <v>2660</v>
      </c>
      <c r="F4816" s="116" t="s">
        <v>3717</v>
      </c>
      <c r="G4816" s="115" t="s">
        <v>5396</v>
      </c>
      <c r="H4816" s="118" t="s">
        <v>5383</v>
      </c>
      <c r="I4816" s="118" t="s">
        <v>2619</v>
      </c>
    </row>
    <row r="4817" spans="1:9" x14ac:dyDescent="0.2">
      <c r="A4817" s="117" t="s">
        <v>7561</v>
      </c>
      <c r="B4817" s="131" t="s">
        <v>7561</v>
      </c>
      <c r="C4817" s="117" t="s">
        <v>992</v>
      </c>
      <c r="D4817" s="116" t="s">
        <v>6091</v>
      </c>
      <c r="E4817" s="116" t="s">
        <v>3150</v>
      </c>
      <c r="F4817" s="116" t="s">
        <v>7559</v>
      </c>
      <c r="G4817" s="115" t="s">
        <v>7560</v>
      </c>
      <c r="H4817" s="118" t="s">
        <v>6097</v>
      </c>
      <c r="I4817" s="118" t="s">
        <v>2619</v>
      </c>
    </row>
    <row r="4818" spans="1:9" x14ac:dyDescent="0.2">
      <c r="A4818" s="117" t="s">
        <v>8396</v>
      </c>
      <c r="B4818" s="131" t="s">
        <v>8396</v>
      </c>
      <c r="C4818" s="117" t="s">
        <v>1307</v>
      </c>
      <c r="D4818" s="116" t="s">
        <v>8386</v>
      </c>
      <c r="E4818" s="116" t="s">
        <v>2614</v>
      </c>
      <c r="F4818" s="116" t="s">
        <v>5168</v>
      </c>
      <c r="G4818" s="115" t="s">
        <v>8395</v>
      </c>
      <c r="H4818" s="118" t="s">
        <v>8397</v>
      </c>
      <c r="I4818" s="118" t="s">
        <v>2619</v>
      </c>
    </row>
    <row r="4819" spans="1:9" x14ac:dyDescent="0.2">
      <c r="A4819" s="117" t="s">
        <v>6385</v>
      </c>
      <c r="B4819" s="131" t="s">
        <v>6385</v>
      </c>
      <c r="C4819" s="117" t="s">
        <v>992</v>
      </c>
      <c r="D4819" s="116" t="s">
        <v>6091</v>
      </c>
      <c r="E4819" s="116" t="s">
        <v>3150</v>
      </c>
      <c r="F4819" s="116" t="s">
        <v>6383</v>
      </c>
      <c r="G4819" s="115" t="s">
        <v>6384</v>
      </c>
      <c r="H4819" s="118" t="s">
        <v>6331</v>
      </c>
      <c r="I4819" s="118" t="s">
        <v>2619</v>
      </c>
    </row>
    <row r="4820" spans="1:9" x14ac:dyDescent="0.2">
      <c r="A4820" s="117" t="s">
        <v>6334</v>
      </c>
      <c r="B4820" s="131" t="s">
        <v>6334</v>
      </c>
      <c r="C4820" s="117" t="s">
        <v>992</v>
      </c>
      <c r="D4820" s="116" t="s">
        <v>6091</v>
      </c>
      <c r="E4820" s="116" t="s">
        <v>3150</v>
      </c>
      <c r="F4820" s="116" t="s">
        <v>6332</v>
      </c>
      <c r="G4820" s="115" t="s">
        <v>6333</v>
      </c>
      <c r="H4820" s="118" t="s">
        <v>6331</v>
      </c>
      <c r="I4820" s="118" t="s">
        <v>2619</v>
      </c>
    </row>
    <row r="4821" spans="1:9" x14ac:dyDescent="0.2">
      <c r="A4821" s="117" t="s">
        <v>6379</v>
      </c>
      <c r="B4821" s="131" t="s">
        <v>6379</v>
      </c>
      <c r="C4821" s="117" t="s">
        <v>992</v>
      </c>
      <c r="D4821" s="116" t="s">
        <v>6091</v>
      </c>
      <c r="E4821" s="116" t="s">
        <v>3150</v>
      </c>
      <c r="F4821" s="116" t="s">
        <v>6377</v>
      </c>
      <c r="G4821" s="115" t="s">
        <v>6378</v>
      </c>
      <c r="H4821" s="118" t="s">
        <v>6331</v>
      </c>
      <c r="I4821" s="118" t="s">
        <v>2619</v>
      </c>
    </row>
    <row r="4822" spans="1:9" x14ac:dyDescent="0.2">
      <c r="A4822" s="117" t="s">
        <v>6358</v>
      </c>
      <c r="B4822" s="131" t="s">
        <v>6358</v>
      </c>
      <c r="C4822" s="117" t="s">
        <v>992</v>
      </c>
      <c r="D4822" s="116" t="s">
        <v>6091</v>
      </c>
      <c r="E4822" s="116" t="s">
        <v>3150</v>
      </c>
      <c r="F4822" s="116" t="s">
        <v>6356</v>
      </c>
      <c r="G4822" s="115" t="s">
        <v>6357</v>
      </c>
      <c r="H4822" s="118" t="s">
        <v>6331</v>
      </c>
      <c r="I4822" s="118" t="s">
        <v>2619</v>
      </c>
    </row>
    <row r="4823" spans="1:9" x14ac:dyDescent="0.2">
      <c r="A4823" s="117" t="s">
        <v>6337</v>
      </c>
      <c r="B4823" s="131" t="s">
        <v>6337</v>
      </c>
      <c r="C4823" s="117" t="s">
        <v>992</v>
      </c>
      <c r="D4823" s="116" t="s">
        <v>6091</v>
      </c>
      <c r="E4823" s="116" t="s">
        <v>3150</v>
      </c>
      <c r="F4823" s="116" t="s">
        <v>6335</v>
      </c>
      <c r="G4823" s="115" t="s">
        <v>6336</v>
      </c>
      <c r="H4823" s="118" t="s">
        <v>6331</v>
      </c>
      <c r="I4823" s="118" t="s">
        <v>2619</v>
      </c>
    </row>
    <row r="4824" spans="1:9" x14ac:dyDescent="0.2">
      <c r="A4824" s="117" t="s">
        <v>6340</v>
      </c>
      <c r="B4824" s="131" t="s">
        <v>6340</v>
      </c>
      <c r="C4824" s="117" t="s">
        <v>992</v>
      </c>
      <c r="D4824" s="116" t="s">
        <v>6091</v>
      </c>
      <c r="E4824" s="116" t="s">
        <v>3150</v>
      </c>
      <c r="F4824" s="116" t="s">
        <v>6338</v>
      </c>
      <c r="G4824" s="115" t="s">
        <v>6339</v>
      </c>
      <c r="H4824" s="118" t="s">
        <v>6331</v>
      </c>
      <c r="I4824" s="118" t="s">
        <v>2619</v>
      </c>
    </row>
    <row r="4825" spans="1:9" x14ac:dyDescent="0.2">
      <c r="A4825" s="117" t="s">
        <v>6343</v>
      </c>
      <c r="B4825" s="131" t="s">
        <v>6343</v>
      </c>
      <c r="C4825" s="117" t="s">
        <v>992</v>
      </c>
      <c r="D4825" s="116" t="s">
        <v>6091</v>
      </c>
      <c r="E4825" s="116" t="s">
        <v>3150</v>
      </c>
      <c r="F4825" s="116" t="s">
        <v>6341</v>
      </c>
      <c r="G4825" s="115" t="s">
        <v>6342</v>
      </c>
      <c r="H4825" s="118" t="s">
        <v>6331</v>
      </c>
      <c r="I4825" s="118" t="s">
        <v>2619</v>
      </c>
    </row>
    <row r="4826" spans="1:9" x14ac:dyDescent="0.2">
      <c r="A4826" s="117" t="s">
        <v>6355</v>
      </c>
      <c r="B4826" s="131" t="s">
        <v>6355</v>
      </c>
      <c r="C4826" s="117" t="s">
        <v>992</v>
      </c>
      <c r="D4826" s="116" t="s">
        <v>6091</v>
      </c>
      <c r="E4826" s="116" t="s">
        <v>3150</v>
      </c>
      <c r="F4826" s="116" t="s">
        <v>6353</v>
      </c>
      <c r="G4826" s="115" t="s">
        <v>6354</v>
      </c>
      <c r="H4826" s="118" t="s">
        <v>6331</v>
      </c>
      <c r="I4826" s="118" t="s">
        <v>2619</v>
      </c>
    </row>
    <row r="4827" spans="1:9" x14ac:dyDescent="0.2">
      <c r="A4827" s="117" t="s">
        <v>6361</v>
      </c>
      <c r="B4827" s="131" t="s">
        <v>6361</v>
      </c>
      <c r="C4827" s="117" t="s">
        <v>992</v>
      </c>
      <c r="D4827" s="116" t="s">
        <v>6091</v>
      </c>
      <c r="E4827" s="116" t="s">
        <v>3150</v>
      </c>
      <c r="F4827" s="116" t="s">
        <v>6359</v>
      </c>
      <c r="G4827" s="115" t="s">
        <v>6360</v>
      </c>
      <c r="H4827" s="118" t="s">
        <v>6331</v>
      </c>
      <c r="I4827" s="118" t="s">
        <v>2619</v>
      </c>
    </row>
    <row r="4828" spans="1:9" x14ac:dyDescent="0.2">
      <c r="A4828" s="117" t="s">
        <v>6364</v>
      </c>
      <c r="B4828" s="131" t="s">
        <v>6364</v>
      </c>
      <c r="C4828" s="117" t="s">
        <v>992</v>
      </c>
      <c r="D4828" s="116" t="s">
        <v>6091</v>
      </c>
      <c r="E4828" s="116" t="s">
        <v>3150</v>
      </c>
      <c r="F4828" s="116" t="s">
        <v>6362</v>
      </c>
      <c r="G4828" s="115" t="s">
        <v>6363</v>
      </c>
      <c r="H4828" s="118" t="s">
        <v>6331</v>
      </c>
      <c r="I4828" s="118" t="s">
        <v>2619</v>
      </c>
    </row>
    <row r="4829" spans="1:9" x14ac:dyDescent="0.2">
      <c r="A4829" s="117" t="s">
        <v>6367</v>
      </c>
      <c r="B4829" s="131" t="s">
        <v>6367</v>
      </c>
      <c r="C4829" s="117" t="s">
        <v>992</v>
      </c>
      <c r="D4829" s="116" t="s">
        <v>6091</v>
      </c>
      <c r="E4829" s="116" t="s">
        <v>3150</v>
      </c>
      <c r="F4829" s="116" t="s">
        <v>6365</v>
      </c>
      <c r="G4829" s="115" t="s">
        <v>6366</v>
      </c>
      <c r="H4829" s="118" t="s">
        <v>6331</v>
      </c>
      <c r="I4829" s="118" t="s">
        <v>2619</v>
      </c>
    </row>
    <row r="4830" spans="1:9" x14ac:dyDescent="0.2">
      <c r="A4830" s="117" t="s">
        <v>6346</v>
      </c>
      <c r="B4830" s="131" t="s">
        <v>6346</v>
      </c>
      <c r="C4830" s="117" t="s">
        <v>992</v>
      </c>
      <c r="D4830" s="116" t="s">
        <v>6091</v>
      </c>
      <c r="E4830" s="116" t="s">
        <v>3150</v>
      </c>
      <c r="F4830" s="116" t="s">
        <v>6344</v>
      </c>
      <c r="G4830" s="115" t="s">
        <v>6345</v>
      </c>
      <c r="H4830" s="118" t="s">
        <v>6331</v>
      </c>
      <c r="I4830" s="118" t="s">
        <v>2619</v>
      </c>
    </row>
    <row r="4831" spans="1:9" x14ac:dyDescent="0.2">
      <c r="A4831" s="117" t="s">
        <v>6330</v>
      </c>
      <c r="B4831" s="131" t="s">
        <v>6330</v>
      </c>
      <c r="C4831" s="117" t="s">
        <v>992</v>
      </c>
      <c r="D4831" s="116" t="s">
        <v>6091</v>
      </c>
      <c r="E4831" s="116" t="s">
        <v>3150</v>
      </c>
      <c r="F4831" s="116" t="s">
        <v>6328</v>
      </c>
      <c r="G4831" s="115" t="s">
        <v>6329</v>
      </c>
      <c r="H4831" s="118" t="s">
        <v>6331</v>
      </c>
      <c r="I4831" s="118" t="s">
        <v>2619</v>
      </c>
    </row>
    <row r="4832" spans="1:9" x14ac:dyDescent="0.2">
      <c r="A4832" s="117" t="s">
        <v>6370</v>
      </c>
      <c r="B4832" s="131" t="s">
        <v>6370</v>
      </c>
      <c r="C4832" s="117" t="s">
        <v>992</v>
      </c>
      <c r="D4832" s="116" t="s">
        <v>6091</v>
      </c>
      <c r="E4832" s="116" t="s">
        <v>3150</v>
      </c>
      <c r="F4832" s="116" t="s">
        <v>6368</v>
      </c>
      <c r="G4832" s="115" t="s">
        <v>6369</v>
      </c>
      <c r="H4832" s="118" t="s">
        <v>6331</v>
      </c>
      <c r="I4832" s="118" t="s">
        <v>2619</v>
      </c>
    </row>
    <row r="4833" spans="1:9" x14ac:dyDescent="0.2">
      <c r="A4833" s="117" t="s">
        <v>6373</v>
      </c>
      <c r="B4833" s="131" t="s">
        <v>6373</v>
      </c>
      <c r="C4833" s="117" t="s">
        <v>992</v>
      </c>
      <c r="D4833" s="116" t="s">
        <v>6091</v>
      </c>
      <c r="E4833" s="116" t="s">
        <v>3150</v>
      </c>
      <c r="F4833" s="116" t="s">
        <v>6371</v>
      </c>
      <c r="G4833" s="115" t="s">
        <v>6372</v>
      </c>
      <c r="H4833" s="118" t="s">
        <v>6331</v>
      </c>
      <c r="I4833" s="118" t="s">
        <v>2619</v>
      </c>
    </row>
    <row r="4834" spans="1:9" x14ac:dyDescent="0.2">
      <c r="A4834" s="117" t="s">
        <v>6376</v>
      </c>
      <c r="B4834" s="131" t="s">
        <v>6376</v>
      </c>
      <c r="C4834" s="117" t="s">
        <v>992</v>
      </c>
      <c r="D4834" s="116" t="s">
        <v>6091</v>
      </c>
      <c r="E4834" s="116" t="s">
        <v>3150</v>
      </c>
      <c r="F4834" s="116" t="s">
        <v>6374</v>
      </c>
      <c r="G4834" s="115" t="s">
        <v>6375</v>
      </c>
      <c r="H4834" s="118" t="s">
        <v>6331</v>
      </c>
      <c r="I4834" s="118" t="s">
        <v>2619</v>
      </c>
    </row>
    <row r="4835" spans="1:9" x14ac:dyDescent="0.2">
      <c r="A4835" s="117" t="s">
        <v>6382</v>
      </c>
      <c r="B4835" s="131" t="s">
        <v>6382</v>
      </c>
      <c r="C4835" s="117" t="s">
        <v>992</v>
      </c>
      <c r="D4835" s="116" t="s">
        <v>6091</v>
      </c>
      <c r="E4835" s="116" t="s">
        <v>3150</v>
      </c>
      <c r="F4835" s="116" t="s">
        <v>6380</v>
      </c>
      <c r="G4835" s="115" t="s">
        <v>6381</v>
      </c>
      <c r="I4835" s="118" t="s">
        <v>2619</v>
      </c>
    </row>
    <row r="4836" spans="1:9" x14ac:dyDescent="0.2">
      <c r="A4836" s="117" t="s">
        <v>8679</v>
      </c>
      <c r="B4836" s="131" t="s">
        <v>8679</v>
      </c>
      <c r="C4836" s="117" t="s">
        <v>1536</v>
      </c>
      <c r="D4836" s="116" t="s">
        <v>8666</v>
      </c>
      <c r="E4836" s="116" t="s">
        <v>3415</v>
      </c>
      <c r="F4836" s="116" t="s">
        <v>3112</v>
      </c>
      <c r="G4836" s="115" t="s">
        <v>8678</v>
      </c>
      <c r="H4836" s="118" t="s">
        <v>8668</v>
      </c>
      <c r="I4836" s="118" t="s">
        <v>2619</v>
      </c>
    </row>
    <row r="4837" spans="1:9" x14ac:dyDescent="0.2">
      <c r="A4837" s="117" t="s">
        <v>9112</v>
      </c>
      <c r="B4837" s="131" t="s">
        <v>9112</v>
      </c>
      <c r="C4837" s="117" t="s">
        <v>1072</v>
      </c>
      <c r="D4837" s="116" t="s">
        <v>9108</v>
      </c>
      <c r="E4837" s="116" t="s">
        <v>2614</v>
      </c>
      <c r="F4837" s="116" t="s">
        <v>2663</v>
      </c>
      <c r="G4837" s="115" t="s">
        <v>9111</v>
      </c>
      <c r="H4837" s="118" t="s">
        <v>9110</v>
      </c>
      <c r="I4837" s="118" t="s">
        <v>2619</v>
      </c>
    </row>
    <row r="4838" spans="1:9" x14ac:dyDescent="0.2">
      <c r="A4838" s="117" t="s">
        <v>9617</v>
      </c>
      <c r="B4838" s="131" t="s">
        <v>9617</v>
      </c>
      <c r="C4838" s="117" t="s">
        <v>1686</v>
      </c>
      <c r="D4838" s="116" t="s">
        <v>9616</v>
      </c>
      <c r="E4838" s="116" t="s">
        <v>2614</v>
      </c>
      <c r="F4838" s="116" t="s">
        <v>2615</v>
      </c>
      <c r="G4838" s="115" t="s">
        <v>835</v>
      </c>
      <c r="H4838" s="118" t="s">
        <v>9618</v>
      </c>
      <c r="I4838" s="118" t="s">
        <v>2619</v>
      </c>
    </row>
    <row r="4839" spans="1:9" x14ac:dyDescent="0.2">
      <c r="A4839" s="117" t="s">
        <v>9638</v>
      </c>
      <c r="B4839" s="131" t="s">
        <v>9638</v>
      </c>
      <c r="C4839" s="117" t="s">
        <v>1686</v>
      </c>
      <c r="D4839" s="116" t="s">
        <v>9616</v>
      </c>
      <c r="E4839" s="116" t="s">
        <v>2614</v>
      </c>
      <c r="F4839" s="116" t="s">
        <v>3022</v>
      </c>
      <c r="G4839" s="115" t="s">
        <v>9637</v>
      </c>
      <c r="I4839" s="118" t="s">
        <v>2619</v>
      </c>
    </row>
    <row r="4840" spans="1:9" x14ac:dyDescent="0.2">
      <c r="A4840" s="117" t="s">
        <v>9626</v>
      </c>
      <c r="B4840" s="131" t="s">
        <v>9626</v>
      </c>
      <c r="C4840" s="117" t="s">
        <v>1686</v>
      </c>
      <c r="D4840" s="116" t="s">
        <v>9616</v>
      </c>
      <c r="E4840" s="116" t="s">
        <v>2614</v>
      </c>
      <c r="F4840" s="116" t="s">
        <v>2641</v>
      </c>
      <c r="G4840" s="115" t="s">
        <v>9625</v>
      </c>
      <c r="H4840" s="118" t="s">
        <v>9618</v>
      </c>
      <c r="I4840" s="118" t="s">
        <v>2619</v>
      </c>
    </row>
    <row r="4841" spans="1:9" x14ac:dyDescent="0.2">
      <c r="A4841" s="117" t="s">
        <v>9620</v>
      </c>
      <c r="B4841" s="131" t="s">
        <v>9620</v>
      </c>
      <c r="C4841" s="117" t="s">
        <v>1686</v>
      </c>
      <c r="D4841" s="116" t="s">
        <v>9616</v>
      </c>
      <c r="E4841" s="116" t="s">
        <v>2614</v>
      </c>
      <c r="F4841" s="116" t="s">
        <v>2620</v>
      </c>
      <c r="G4841" s="115" t="s">
        <v>9619</v>
      </c>
      <c r="H4841" s="118" t="s">
        <v>9618</v>
      </c>
      <c r="I4841" s="118" t="s">
        <v>2619</v>
      </c>
    </row>
    <row r="4842" spans="1:9" x14ac:dyDescent="0.2">
      <c r="A4842" s="117" t="s">
        <v>9630</v>
      </c>
      <c r="B4842" s="131" t="s">
        <v>9630</v>
      </c>
      <c r="C4842" s="117" t="s">
        <v>1686</v>
      </c>
      <c r="D4842" s="116" t="s">
        <v>9616</v>
      </c>
      <c r="E4842" s="116" t="s">
        <v>2614</v>
      </c>
      <c r="F4842" s="116" t="s">
        <v>2734</v>
      </c>
      <c r="G4842" s="115" t="s">
        <v>9629</v>
      </c>
      <c r="H4842" s="118" t="s">
        <v>9618</v>
      </c>
      <c r="I4842" s="118" t="s">
        <v>2619</v>
      </c>
    </row>
    <row r="4843" spans="1:9" x14ac:dyDescent="0.2">
      <c r="A4843" s="117" t="s">
        <v>9622</v>
      </c>
      <c r="B4843" s="131" t="s">
        <v>9622</v>
      </c>
      <c r="C4843" s="117" t="s">
        <v>1686</v>
      </c>
      <c r="D4843" s="116" t="s">
        <v>9616</v>
      </c>
      <c r="E4843" s="116" t="s">
        <v>2614</v>
      </c>
      <c r="F4843" s="116" t="s">
        <v>2638</v>
      </c>
      <c r="G4843" s="115" t="s">
        <v>9621</v>
      </c>
      <c r="H4843" s="118" t="s">
        <v>9618</v>
      </c>
      <c r="I4843" s="118" t="s">
        <v>2619</v>
      </c>
    </row>
    <row r="4844" spans="1:9" x14ac:dyDescent="0.2">
      <c r="A4844" s="117" t="s">
        <v>5423</v>
      </c>
      <c r="B4844" s="131" t="s">
        <v>5423</v>
      </c>
      <c r="C4844" s="117" t="s">
        <v>1686</v>
      </c>
      <c r="D4844" s="116" t="s">
        <v>9616</v>
      </c>
      <c r="E4844" s="116" t="s">
        <v>2614</v>
      </c>
      <c r="F4844" s="116" t="s">
        <v>2708</v>
      </c>
      <c r="G4844" s="115" t="s">
        <v>9639</v>
      </c>
      <c r="I4844" s="118" t="s">
        <v>2619</v>
      </c>
    </row>
    <row r="4845" spans="1:9" x14ac:dyDescent="0.2">
      <c r="A4845" s="117" t="s">
        <v>3958</v>
      </c>
      <c r="B4845" s="131" t="s">
        <v>3958</v>
      </c>
      <c r="C4845" s="117" t="s">
        <v>1607</v>
      </c>
      <c r="D4845" s="116" t="s">
        <v>3938</v>
      </c>
      <c r="E4845" s="116" t="s">
        <v>3091</v>
      </c>
      <c r="F4845" s="116" t="s">
        <v>2683</v>
      </c>
      <c r="G4845" s="115" t="s">
        <v>3957</v>
      </c>
      <c r="H4845" s="118" t="s">
        <v>3940</v>
      </c>
      <c r="I4845" s="118" t="s">
        <v>2619</v>
      </c>
    </row>
    <row r="4846" spans="1:9" x14ac:dyDescent="0.2">
      <c r="A4846" s="117" t="s">
        <v>7554</v>
      </c>
      <c r="B4846" s="131" t="s">
        <v>7554</v>
      </c>
      <c r="C4846" s="117" t="s">
        <v>992</v>
      </c>
      <c r="D4846" s="116" t="s">
        <v>6091</v>
      </c>
      <c r="E4846" s="116" t="s">
        <v>3150</v>
      </c>
      <c r="F4846" s="116" t="s">
        <v>7552</v>
      </c>
      <c r="G4846" s="115" t="s">
        <v>7553</v>
      </c>
      <c r="H4846" s="118" t="s">
        <v>6097</v>
      </c>
      <c r="I4846" s="118" t="s">
        <v>2619</v>
      </c>
    </row>
    <row r="4847" spans="1:9" x14ac:dyDescent="0.2">
      <c r="A4847" s="117" t="s">
        <v>6395</v>
      </c>
      <c r="B4847" s="131" t="s">
        <v>6395</v>
      </c>
      <c r="C4847" s="117" t="s">
        <v>992</v>
      </c>
      <c r="D4847" s="116" t="s">
        <v>6091</v>
      </c>
      <c r="E4847" s="116" t="s">
        <v>3150</v>
      </c>
      <c r="F4847" s="116" t="s">
        <v>6393</v>
      </c>
      <c r="G4847" s="115" t="s">
        <v>6394</v>
      </c>
      <c r="H4847" s="118" t="s">
        <v>6097</v>
      </c>
      <c r="I4847" s="118" t="s">
        <v>2619</v>
      </c>
    </row>
    <row r="4848" spans="1:9" x14ac:dyDescent="0.2">
      <c r="A4848" s="117" t="s">
        <v>5925</v>
      </c>
      <c r="B4848" s="131" t="s">
        <v>5925</v>
      </c>
      <c r="C4848" s="117" t="s">
        <v>1341</v>
      </c>
      <c r="D4848" s="116" t="s">
        <v>5921</v>
      </c>
      <c r="E4848" s="116" t="s">
        <v>3415</v>
      </c>
      <c r="F4848" s="116" t="s">
        <v>2638</v>
      </c>
      <c r="G4848" s="115" t="s">
        <v>5924</v>
      </c>
      <c r="H4848" s="118" t="s">
        <v>5923</v>
      </c>
      <c r="I4848" s="118" t="s">
        <v>2619</v>
      </c>
    </row>
    <row r="4849" spans="1:9" x14ac:dyDescent="0.2">
      <c r="A4849" s="117" t="s">
        <v>7842</v>
      </c>
      <c r="B4849" s="131" t="s">
        <v>7842</v>
      </c>
      <c r="C4849" s="117" t="s">
        <v>992</v>
      </c>
      <c r="D4849" s="116" t="s">
        <v>6091</v>
      </c>
      <c r="E4849" s="116" t="s">
        <v>3150</v>
      </c>
      <c r="F4849" s="116" t="s">
        <v>7840</v>
      </c>
      <c r="G4849" s="115" t="s">
        <v>7841</v>
      </c>
      <c r="H4849" s="118" t="s">
        <v>6097</v>
      </c>
      <c r="I4849" s="118" t="s">
        <v>2619</v>
      </c>
    </row>
    <row r="4850" spans="1:9" x14ac:dyDescent="0.2">
      <c r="A4850" s="117" t="s">
        <v>9368</v>
      </c>
      <c r="B4850" s="131" t="s">
        <v>9368</v>
      </c>
      <c r="C4850" s="117" t="s">
        <v>1687</v>
      </c>
      <c r="D4850" s="116" t="s">
        <v>9367</v>
      </c>
      <c r="E4850" s="116" t="s">
        <v>2614</v>
      </c>
      <c r="F4850" s="116" t="s">
        <v>2615</v>
      </c>
      <c r="G4850" s="115" t="s">
        <v>836</v>
      </c>
      <c r="H4850" s="118" t="s">
        <v>9369</v>
      </c>
      <c r="I4850" s="118" t="s">
        <v>2619</v>
      </c>
    </row>
    <row r="4851" spans="1:9" x14ac:dyDescent="0.2">
      <c r="A4851" s="117" t="s">
        <v>9375</v>
      </c>
      <c r="B4851" s="131" t="s">
        <v>9375</v>
      </c>
      <c r="C4851" s="117" t="s">
        <v>1687</v>
      </c>
      <c r="D4851" s="116" t="s">
        <v>9367</v>
      </c>
      <c r="E4851" s="116" t="s">
        <v>2614</v>
      </c>
      <c r="F4851" s="116" t="s">
        <v>2641</v>
      </c>
      <c r="G4851" s="115" t="s">
        <v>9374</v>
      </c>
      <c r="H4851" s="118" t="s">
        <v>9369</v>
      </c>
      <c r="I4851" s="118" t="s">
        <v>2619</v>
      </c>
    </row>
    <row r="4852" spans="1:9" x14ac:dyDescent="0.2">
      <c r="A4852" s="117" t="s">
        <v>9371</v>
      </c>
      <c r="B4852" s="131" t="s">
        <v>9371</v>
      </c>
      <c r="C4852" s="117" t="s">
        <v>1687</v>
      </c>
      <c r="D4852" s="116" t="s">
        <v>9367</v>
      </c>
      <c r="E4852" s="116" t="s">
        <v>2614</v>
      </c>
      <c r="F4852" s="116" t="s">
        <v>2620</v>
      </c>
      <c r="G4852" s="115" t="s">
        <v>9370</v>
      </c>
      <c r="H4852" s="118" t="s">
        <v>9369</v>
      </c>
      <c r="I4852" s="118" t="s">
        <v>2619</v>
      </c>
    </row>
    <row r="4853" spans="1:9" x14ac:dyDescent="0.2">
      <c r="A4853" s="117" t="s">
        <v>9373</v>
      </c>
      <c r="B4853" s="131" t="s">
        <v>9373</v>
      </c>
      <c r="C4853" s="117" t="s">
        <v>1687</v>
      </c>
      <c r="D4853" s="116" t="s">
        <v>9367</v>
      </c>
      <c r="E4853" s="116" t="s">
        <v>2614</v>
      </c>
      <c r="F4853" s="116" t="s">
        <v>2638</v>
      </c>
      <c r="G4853" s="115" t="s">
        <v>9372</v>
      </c>
      <c r="H4853" s="118" t="s">
        <v>9369</v>
      </c>
      <c r="I4853" s="118" t="s">
        <v>2619</v>
      </c>
    </row>
    <row r="4854" spans="1:9" x14ac:dyDescent="0.2">
      <c r="A4854" s="117" t="s">
        <v>4941</v>
      </c>
      <c r="B4854" s="131" t="s">
        <v>4941</v>
      </c>
      <c r="C4854" s="117" t="s">
        <v>1005</v>
      </c>
      <c r="D4854" s="116" t="s">
        <v>4935</v>
      </c>
      <c r="E4854" s="116" t="s">
        <v>3415</v>
      </c>
      <c r="F4854" s="116" t="s">
        <v>2641</v>
      </c>
      <c r="G4854" s="115" t="s">
        <v>4940</v>
      </c>
      <c r="I4854" s="118" t="s">
        <v>2619</v>
      </c>
    </row>
    <row r="4855" spans="1:9" x14ac:dyDescent="0.2">
      <c r="A4855" s="117" t="s">
        <v>10961</v>
      </c>
      <c r="B4855" s="131" t="s">
        <v>10961</v>
      </c>
      <c r="C4855" s="117" t="s">
        <v>1688</v>
      </c>
      <c r="D4855" s="116" t="s">
        <v>10958</v>
      </c>
      <c r="E4855" s="116" t="s">
        <v>3415</v>
      </c>
      <c r="F4855" s="116" t="s">
        <v>2638</v>
      </c>
      <c r="G4855" s="115" t="s">
        <v>10960</v>
      </c>
      <c r="H4855" s="118" t="s">
        <v>10962</v>
      </c>
      <c r="I4855" s="118" t="s">
        <v>2619</v>
      </c>
    </row>
    <row r="4856" spans="1:9" x14ac:dyDescent="0.2">
      <c r="A4856" s="117" t="s">
        <v>10959</v>
      </c>
      <c r="B4856" s="131" t="s">
        <v>10959</v>
      </c>
      <c r="C4856" s="117" t="s">
        <v>1688</v>
      </c>
      <c r="D4856" s="116" t="s">
        <v>10958</v>
      </c>
      <c r="E4856" s="116" t="s">
        <v>3415</v>
      </c>
      <c r="F4856" s="116" t="s">
        <v>2615</v>
      </c>
      <c r="G4856" s="115" t="s">
        <v>837</v>
      </c>
      <c r="I4856" s="118" t="s">
        <v>2619</v>
      </c>
    </row>
    <row r="4857" spans="1:9" x14ac:dyDescent="0.2">
      <c r="A4857" s="117" t="s">
        <v>11443</v>
      </c>
      <c r="B4857" s="131" t="s">
        <v>11443</v>
      </c>
      <c r="C4857" s="117" t="s">
        <v>1689</v>
      </c>
      <c r="D4857" s="116" t="s">
        <v>11439</v>
      </c>
      <c r="E4857" s="116" t="s">
        <v>3091</v>
      </c>
      <c r="F4857" s="116" t="s">
        <v>2620</v>
      </c>
      <c r="G4857" s="115" t="s">
        <v>11442</v>
      </c>
      <c r="H4857" s="118" t="s">
        <v>11441</v>
      </c>
      <c r="I4857" s="118" t="s">
        <v>2619</v>
      </c>
    </row>
    <row r="4858" spans="1:9" x14ac:dyDescent="0.2">
      <c r="A4858" s="117" t="s">
        <v>11440</v>
      </c>
      <c r="B4858" s="131" t="s">
        <v>11440</v>
      </c>
      <c r="C4858" s="117" t="s">
        <v>1689</v>
      </c>
      <c r="D4858" s="116" t="s">
        <v>11439</v>
      </c>
      <c r="E4858" s="116" t="s">
        <v>3091</v>
      </c>
      <c r="F4858" s="116" t="s">
        <v>2615</v>
      </c>
      <c r="G4858" s="115" t="s">
        <v>838</v>
      </c>
      <c r="H4858" s="118" t="s">
        <v>11441</v>
      </c>
      <c r="I4858" s="118" t="s">
        <v>2619</v>
      </c>
    </row>
    <row r="4859" spans="1:9" x14ac:dyDescent="0.2">
      <c r="D4859" s="116"/>
      <c r="E4859" s="116"/>
      <c r="F4859" s="116"/>
      <c r="G4859" s="115"/>
    </row>
  </sheetData>
  <sortState xmlns:xlrd2="http://schemas.microsoft.com/office/spreadsheetml/2017/richdata2" ref="B2:I4859">
    <sortCondition ref="G2:G4859"/>
  </sortState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35</Divisions>
    <PublishingStartDate xmlns="http://schemas.microsoft.com/sharepoint/v3" xsi:nil="true"/>
    <TargetAudience xmlns="6ce3111e-7420-4802-b50a-75d4e9a0b980">
      <Value>1</Value>
    </TargetAudience>
    <MediaType xmlns="6ce3111e-7420-4802-b50a-75d4e9a0b980">
      <Value>22</Value>
    </MediaType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6B4CF55D-0034-4DF3-951C-C346E38DA03C}"/>
</file>

<file path=customXml/itemProps2.xml><?xml version="1.0" encoding="utf-8"?>
<ds:datastoreItem xmlns:ds="http://schemas.openxmlformats.org/officeDocument/2006/customXml" ds:itemID="{DFD31125-E868-43C4-BACE-ED17CAFDB96F}"/>
</file>

<file path=customXml/itemProps3.xml><?xml version="1.0" encoding="utf-8"?>
<ds:datastoreItem xmlns:ds="http://schemas.openxmlformats.org/officeDocument/2006/customXml" ds:itemID="{F852EC40-9179-4760-B351-DBB4EB34E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FY27 Prelim Elig</vt:lpstr>
      <vt:lpstr>FY25 Elig Compare to FY24</vt:lpstr>
      <vt:lpstr>Website FY24 (PY)</vt:lpstr>
      <vt:lpstr>from ED Prelim 2021 (PY)</vt:lpstr>
      <vt:lpstr>FY24 Formula counts Final Feds</vt:lpstr>
      <vt:lpstr>OLDPYFrom Ed 2022</vt:lpstr>
      <vt:lpstr>OLDPY1 Public Dist &amp; Sch</vt:lpstr>
      <vt:lpstr>'FY24 Formula counts Final Feds'!Print_Area</vt:lpstr>
      <vt:lpstr>'FY27 Prelim Elig'!Print_Area</vt:lpstr>
      <vt:lpstr>'FY24 Formula counts Final Feds'!Print_Titles</vt:lpstr>
      <vt:lpstr>'OLDPYFrom Ed 2022'!Print_Titles</vt:lpstr>
      <vt:lpstr>'Website FY24 (PY)'!Print_Titles</vt:lpstr>
      <vt:lpstr>PublicData</vt:lpstr>
      <vt:lpstr>PublicHeader</vt:lpstr>
    </vt:vector>
  </TitlesOfParts>
  <Company>ISBE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FY27-Title I-Prelim-Eligibility WEB.xlsx</dc:title>
  <dc:creator>KOLAZ CHRISTINE</dc:creator>
  <cp:lastModifiedBy>Alex Wheeler</cp:lastModifiedBy>
  <cp:lastPrinted>2025-01-09T17:32:00Z</cp:lastPrinted>
  <dcterms:created xsi:type="dcterms:W3CDTF">2021-10-07T20:15:05Z</dcterms:created>
  <dcterms:modified xsi:type="dcterms:W3CDTF">2026-02-02T14:14:29Z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</Properties>
</file>